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connections.xml" ContentType="application/vnd.openxmlformats-officedocument.spreadsheetml.connection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hidePivotFieldList="1" defaultThemeVersion="166925"/>
  <mc:AlternateContent xmlns:mc="http://schemas.openxmlformats.org/markup-compatibility/2006">
    <mc:Choice Requires="x15">
      <x15ac:absPath xmlns:x15ac="http://schemas.microsoft.com/office/spreadsheetml/2010/11/ac" url="https://entsogeu.sharepoint.com/sites/ALL/ALL/Working &amp; Kernel Groups/WG_INV/TYNDP/_TYNDP_2020/TYNDP 2020 Fuel Substitution/"/>
    </mc:Choice>
  </mc:AlternateContent>
  <xr:revisionPtr revIDLastSave="2567" documentId="8_{9E340826-1990-4AAB-BCB9-12B95479EE24}" xr6:coauthVersionLast="45" xr6:coauthVersionMax="45" xr10:uidLastSave="{1C76BCAA-A22C-4ECF-A709-87D6CD223C69}"/>
  <bookViews>
    <workbookView xWindow="-120" yWindow="-120" windowWidth="20730" windowHeight="11160" tabRatio="781" firstSheet="6" activeTab="10" xr2:uid="{40242DEF-35C4-4BA6-BED1-83CD8E9217FA}"/>
  </bookViews>
  <sheets>
    <sheet name="Intro" sheetId="99" r:id="rId1"/>
    <sheet name="Input Data" sheetId="85" r:id="rId2"/>
    <sheet name="ETR Capacities" sheetId="75" r:id="rId3"/>
    <sheet name="Investment Project Main Info" sheetId="41" state="hidden" r:id="rId4"/>
    <sheet name="ETR CO2 Savings (tCO2y)" sheetId="68" r:id="rId5"/>
    <sheet name="Benefit Description" sheetId="91" state="hidden" r:id="rId6"/>
    <sheet name="ETR CO2 Benefits (MEUR)" sheetId="79" r:id="rId7"/>
    <sheet name="ETR CO2 Benefits Grouped (MEUR)" sheetId="86" state="hidden" r:id="rId8"/>
    <sheet name="ETR Other Exter. Savings (MEUR)" sheetId="92" r:id="rId9"/>
    <sheet name="ETR Total Sust. Benefits (MEUR)" sheetId="94" state="hidden" r:id="rId10"/>
    <sheet name="ETR Total Sust. Benef. Grouped" sheetId="95" r:id="rId11"/>
    <sheet name="ETR Total Average Benefits" sheetId="102" r:id="rId12"/>
    <sheet name="Value Other Extern EUR-MWh" sheetId="88" state="hidden" r:id="rId13"/>
  </sheets>
  <externalReferences>
    <externalReference r:id="rId14"/>
    <externalReference r:id="rId15"/>
    <externalReference r:id="rId16"/>
    <externalReference r:id="rId17"/>
    <externalReference r:id="rId18"/>
  </externalReferences>
  <definedNames>
    <definedName name="__123Graph_A" hidden="1">[1]AMGA!$N$8:$N$26</definedName>
    <definedName name="__123Graph_AAGO" hidden="1">[1]AMGA!$J$8:$J$26</definedName>
    <definedName name="__123Graph_AAPR" hidden="1">[1]AMGA!$F$8:$F$26</definedName>
    <definedName name="__123Graph_ADIC" hidden="1">[1]AMGA!$N$8:$N$26</definedName>
    <definedName name="__123Graph_AFEB" hidden="1">[1]AMGA!$D$8:$D$26</definedName>
    <definedName name="__123Graph_AGEN" hidden="1">[1]AMGA!$C$8:$C$26</definedName>
    <definedName name="__123Graph_AGIU" hidden="1">[1]AMGA!$H$8:$H$26</definedName>
    <definedName name="__123Graph_ALUG" hidden="1">[1]AMGA!$I$8:$I$26</definedName>
    <definedName name="__123Graph_AMAG" hidden="1">[1]AMGA!$G$8:$G$26</definedName>
    <definedName name="__123Graph_AMAR" hidden="1">[1]AMGA!$E$8:$E$26</definedName>
    <definedName name="__123Graph_ANOV" hidden="1">[1]AMGA!$M$8:$M$26</definedName>
    <definedName name="__123Graph_AOTT" hidden="1">[1]AMGA!$L$8:$L$26</definedName>
    <definedName name="__123Graph_ASET" hidden="1">[1]AMGA!$K$8:$K$26</definedName>
    <definedName name="__123Graph_ATOALE" hidden="1">[1]AMGA!$O$8:$O$26</definedName>
    <definedName name="__123Graph_X" hidden="1">[1]AMGA!$B$8:$B$26</definedName>
    <definedName name="__123Graph_XAGO" hidden="1">[1]AMGA!$B$8:$B$26</definedName>
    <definedName name="__123Graph_XAPR" hidden="1">[1]AMGA!$B$8:$B$26</definedName>
    <definedName name="__123Graph_XDIC" hidden="1">[1]AMGA!$B$8:$B$26</definedName>
    <definedName name="__123Graph_XFEB" hidden="1">[1]AMGA!$B$8:$B$26</definedName>
    <definedName name="__123Graph_XGEN" hidden="1">[1]AMGA!$B$8:$B$26</definedName>
    <definedName name="__123Graph_XGIU" hidden="1">[1]AMGA!$B$8:$B$26</definedName>
    <definedName name="__123Graph_XLUG" hidden="1">[1]AMGA!$B$8:$B$26</definedName>
    <definedName name="__123Graph_XMAG" hidden="1">[1]AMGA!$B$8:$B$26</definedName>
    <definedName name="__123Graph_XMAR" hidden="1">[1]AMGA!$B$8:$B$26</definedName>
    <definedName name="__123Graph_XNOV" hidden="1">[1]AMGA!$B$8:$B$26</definedName>
    <definedName name="__123Graph_XOTT" hidden="1">[1]AMGA!$B$8:$B$26</definedName>
    <definedName name="__123Graph_XSET" hidden="1">[1]AMGA!$B$8:$B$26</definedName>
    <definedName name="__123Graph_XTOALE" hidden="1">[1]AMGA!$B$8:$B$26</definedName>
    <definedName name="_xlnm._FilterDatabase" localSheetId="2" hidden="1">#REF!</definedName>
    <definedName name="_xlnm._FilterDatabase" localSheetId="3" hidden="1">'Investment Project Main Info'!$B$3:$W$239</definedName>
    <definedName name="_xlnm._FilterDatabase" localSheetId="12" hidden="1">#REF!</definedName>
    <definedName name="_xlnm._FilterDatabase" hidden="1">#REF!</definedName>
    <definedName name="_Order1" hidden="1">255</definedName>
    <definedName name="AccessDatabase" hidden="1">"C:\INVEST\FOGLI\Inflazione.mdb"</definedName>
    <definedName name="DisruptedDemand">OFFSET(#REF!,0,0,COUNTA(#REF!),11)</definedName>
    <definedName name="dumping">[2]Sensitivity!$C$119</definedName>
    <definedName name="ENPV">[2]Sensitivity!$E$9</definedName>
    <definedName name="ERR">[2]Sensitivity!$E$10</definedName>
    <definedName name="FLH_P2X" localSheetId="6">[3]!Table6[FLH]</definedName>
    <definedName name="FLH_P2X" localSheetId="7">[3]!Table6[FLH]</definedName>
    <definedName name="FLH_P2X" localSheetId="10">[3]!Table6[FLH]</definedName>
    <definedName name="FLH_P2X" localSheetId="9">[3]!Table6[FLH]</definedName>
    <definedName name="FLH_P2X">[3]!Table6[FLH]</definedName>
    <definedName name="H2kwh.m3">'[3]Conversion factors used'!$B$3</definedName>
    <definedName name="hh" localSheetId="2" hidden="1">#REF!</definedName>
    <definedName name="hh" localSheetId="12" hidden="1">#REF!</definedName>
    <definedName name="hh" hidden="1">#REF!</definedName>
    <definedName name="Monetization" localSheetId="2">OFFSET(#REF!,0,0,COUNTA(#REF!),9)</definedName>
    <definedName name="Monetization" localSheetId="12">OFFSET(#REF!,0,0,COUNTA(#REF!),9)</definedName>
    <definedName name="Monetization">OFFSET(#REF!,0,0,COUNTA(#REF!),9)</definedName>
    <definedName name="MonetizationPS" localSheetId="2">OFFSET(#REF!,0,0,COUNTA(#REF!),9)</definedName>
    <definedName name="MonetizationPS">OFFSET(#REF!,0,0,COUNTA(#REF!),9)</definedName>
    <definedName name="PLOW1" localSheetId="2">#REF!</definedName>
    <definedName name="PLOW1" localSheetId="12">#REF!</definedName>
    <definedName name="PLOW1">#REF!</definedName>
    <definedName name="_xlnm.Print_Area" localSheetId="2">#REF!</definedName>
    <definedName name="_xlnm.Print_Area" localSheetId="12">#REF!</definedName>
    <definedName name="_xlnm.Print_Area">#REF!</definedName>
    <definedName name="PTDDD" localSheetId="2">OFFSET(#REF!,0,0,COUNTA(#REF!),7)</definedName>
    <definedName name="PTDDD" localSheetId="12">OFFSET(#REF!,0,0,COUNTA(#REF!),7)</definedName>
    <definedName name="PTDDD">OFFSET(#REF!,0,0,COUNTA(#REF!),7)</definedName>
    <definedName name="PTMonetization" localSheetId="2">OFFSET(#REF!,0,0,COUNTA(#REF!),7)</definedName>
    <definedName name="PTMonetization">OFFSET(#REF!,0,0,COUNTA(#REF!),7)</definedName>
    <definedName name="PTMonetizationPS" localSheetId="2">OFFSET(#REF!,0,0,COUNTA(#REF!),7)</definedName>
    <definedName name="PTMonetizationPS">OFFSET(#REF!,0,0,COUNTA(#REF!),7)</definedName>
    <definedName name="SAPBEXrevision" hidden="1">1</definedName>
    <definedName name="SAPBEXsysID" hidden="1">"LP2"</definedName>
    <definedName name="SAPBEXwbID" hidden="1">"9CQV126JBLHI5EJBDZLLKKVOO"</definedName>
    <definedName name="SensCO2">[2]Sensitivity!$E$7</definedName>
    <definedName name="SensFuels">[2]Sensitivity!$E$8</definedName>
    <definedName name="SensGas">[2]Sensitivity!$E$6</definedName>
    <definedName name="SensINV">[2]Sensitivity!$E$4</definedName>
    <definedName name="SensOeM">[2]Sensitivity!$E$5</definedName>
    <definedName name="solver_adj" localSheetId="2" hidden="1">#REF!</definedName>
    <definedName name="solver_adj" localSheetId="12" hidden="1">#REF!</definedName>
    <definedName name="solver_adj" hidden="1">#REF!</definedName>
    <definedName name="solver_corr" hidden="1">1</definedName>
    <definedName name="solver_ctp1" hidden="1">0</definedName>
    <definedName name="solver_ctp2" hidden="1">0</definedName>
    <definedName name="solver_cvg" hidden="1">0.0001</definedName>
    <definedName name="solver_disp" hidden="1">0</definedName>
    <definedName name="solver_drv" hidden="1">1</definedName>
    <definedName name="solver_eng" hidden="1">2</definedName>
    <definedName name="solver_est" hidden="1">1</definedName>
    <definedName name="solver_eval" hidden="1">0</definedName>
    <definedName name="solver_itr" hidden="1">100</definedName>
    <definedName name="solver_lcens" hidden="1">-1E+30</definedName>
    <definedName name="solver_lcut" hidden="1">-1E+30</definedName>
    <definedName name="solver_lhs1" hidden="1">#REF!</definedName>
    <definedName name="solver_lhs2" localSheetId="2" hidden="1">#REF!</definedName>
    <definedName name="solver_lhs2" localSheetId="12" hidden="1">#REF!</definedName>
    <definedName name="solver_lhs2" hidden="1">#REF!</definedName>
    <definedName name="solver_lhs3" localSheetId="2" hidden="1">#REF!</definedName>
    <definedName name="solver_lhs3" localSheetId="12" hidden="1">#REF!</definedName>
    <definedName name="solver_lhs3" hidden="1">#REF!</definedName>
    <definedName name="solver_lhs4" localSheetId="2" hidden="1">#REF!</definedName>
    <definedName name="solver_lhs4" hidden="1">#REF!</definedName>
    <definedName name="solver_lin" hidden="1">2</definedName>
    <definedName name="solver_mip" hidden="1">2147483647</definedName>
    <definedName name="solver_mni" hidden="1">30</definedName>
    <definedName name="solver_mrt" hidden="1">0.075</definedName>
    <definedName name="solver_msl" hidden="1">2</definedName>
    <definedName name="solver_neg" hidden="1">2</definedName>
    <definedName name="solver_nod" hidden="1">2147483647</definedName>
    <definedName name="solver_nsim" hidden="1">1</definedName>
    <definedName name="solver_nssim" hidden="1">-1</definedName>
    <definedName name="solver_ntri" hidden="1">1000</definedName>
    <definedName name="solver_num" hidden="1">3</definedName>
    <definedName name="solver_nwt" hidden="1">1</definedName>
    <definedName name="solver_opt" hidden="1">#REF!</definedName>
    <definedName name="solver_pre" hidden="1">0.000001</definedName>
    <definedName name="solver_rbv" hidden="1">1</definedName>
    <definedName name="solver_rel1" hidden="1">1</definedName>
    <definedName name="solver_rel2" hidden="1">3</definedName>
    <definedName name="solver_rel3" hidden="1">2</definedName>
    <definedName name="solver_rhs1" localSheetId="2" hidden="1">Net_1_Upper</definedName>
    <definedName name="solver_rhs1" localSheetId="6" hidden="1">Net_1_Upper</definedName>
    <definedName name="solver_rhs1" localSheetId="7" hidden="1">Net_1_Upper</definedName>
    <definedName name="solver_rhs1" localSheetId="8" hidden="1">Net_1_Upper</definedName>
    <definedName name="solver_rhs1" localSheetId="10" hidden="1">Net_1_Upper</definedName>
    <definedName name="solver_rhs1" localSheetId="9" hidden="1">Net_1_Upper</definedName>
    <definedName name="solver_rhs1" localSheetId="12" hidden="1">Net_1_Upper</definedName>
    <definedName name="solver_rhs1" hidden="1">Net_1_Upper</definedName>
    <definedName name="solver_rhs2" localSheetId="2" hidden="1">Net_1_Lower</definedName>
    <definedName name="solver_rhs2" localSheetId="6" hidden="1">Net_1_Lower</definedName>
    <definedName name="solver_rhs2" localSheetId="7" hidden="1">Net_1_Lower</definedName>
    <definedName name="solver_rhs2" localSheetId="8" hidden="1">Net_1_Lower</definedName>
    <definedName name="solver_rhs2" localSheetId="10" hidden="1">Net_1_Lower</definedName>
    <definedName name="solver_rhs2" localSheetId="9" hidden="1">Net_1_Lower</definedName>
    <definedName name="solver_rhs2" localSheetId="12" hidden="1">Net_1_Lower</definedName>
    <definedName name="solver_rhs2" hidden="1">Net_1_Lower</definedName>
    <definedName name="solver_rhs3" hidden="1">0</definedName>
    <definedName name="solver_rhs8" localSheetId="2" hidden="1">Net_1_Lower</definedName>
    <definedName name="solver_rhs8" localSheetId="6" hidden="1">Net_1_Lower</definedName>
    <definedName name="solver_rhs8" localSheetId="7" hidden="1">Net_1_Lower</definedName>
    <definedName name="solver_rhs8" localSheetId="8" hidden="1">Net_1_Lower</definedName>
    <definedName name="solver_rhs8" localSheetId="10" hidden="1">Net_1_Lower</definedName>
    <definedName name="solver_rhs8" localSheetId="9" hidden="1">Net_1_Lower</definedName>
    <definedName name="solver_rhs8" localSheetId="12" hidden="1">Net_1_Lower</definedName>
    <definedName name="solver_rhs8" hidden="1">Net_1_Lower</definedName>
    <definedName name="solver_rlx" hidden="1">2</definedName>
    <definedName name="solver_rsd" hidden="1">0</definedName>
    <definedName name="solver_rsmp" hidden="1">2</definedName>
    <definedName name="solver_scl" hidden="1">0</definedName>
    <definedName name="solver_seed" hidden="1">0</definedName>
    <definedName name="solver_sho" hidden="1">2</definedName>
    <definedName name="solver_ssz" hidden="1">100</definedName>
    <definedName name="solver_sthr" hidden="1">0</definedName>
    <definedName name="solver_tim" hidden="1">100</definedName>
    <definedName name="solver_tol" hidden="1">0</definedName>
    <definedName name="solver_typ" hidden="1">2</definedName>
    <definedName name="solver_ucens" hidden="1">1E+30</definedName>
    <definedName name="solver_ucut" hidden="1">1E+30</definedName>
    <definedName name="solver_val" hidden="1">0</definedName>
    <definedName name="solver_ver" hidden="1">3</definedName>
    <definedName name="templ" hidden="1">#REF!</definedName>
    <definedName name="templ02" localSheetId="2" hidden="1">#REF!</definedName>
    <definedName name="templ02" localSheetId="12" hidden="1">#REF!</definedName>
    <definedName name="templ02" hidden="1">#REF!</definedName>
    <definedName name="toto" localSheetId="2" hidden="1">#REF!</definedName>
    <definedName name="toto" localSheetId="12" hidden="1">#REF!</definedName>
    <definedName name="toto" hidden="1">#REF!</definedName>
    <definedName name="VLLvalue" localSheetId="2">#REF!</definedName>
    <definedName name="VLLvalue">#REF!</definedName>
    <definedName name="VLLvalue2" localSheetId="2">#REF!</definedName>
    <definedName name="VLLvalue2">#REF!</definedName>
    <definedName name="wrn.Fuel._.3.5." localSheetId="2" hidden="1">{#N/A,#N/A,FALSE,"Fuel 3.5%"}</definedName>
    <definedName name="wrn.Fuel._.3.5." localSheetId="12" hidden="1">{#N/A,#N/A,FALSE,"Fuel 3.5%"}</definedName>
    <definedName name="wrn.Fuel._.3.5." hidden="1">{#N/A,#N/A,FALSE,"Fuel 3.5%"}</definedName>
    <definedName name="YearSensitivity">#REF!</definedName>
  </definedNames>
  <calcPr calcId="191029"/>
  <pivotCaches>
    <pivotCache cacheId="70" r:id="rId19"/>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6" i="75" l="1"/>
  <c r="D7" i="75"/>
  <c r="D8" i="75"/>
  <c r="D9" i="75"/>
  <c r="D10" i="75"/>
  <c r="D11" i="75"/>
  <c r="D12" i="75"/>
  <c r="D13" i="75"/>
  <c r="D14" i="75"/>
  <c r="D15" i="75"/>
  <c r="D16" i="75"/>
  <c r="D17" i="75"/>
  <c r="D18" i="75"/>
  <c r="D19" i="75"/>
  <c r="D20" i="75"/>
  <c r="D21" i="75"/>
  <c r="D22" i="75"/>
  <c r="D23" i="75"/>
  <c r="D24" i="75"/>
  <c r="D25" i="75"/>
  <c r="D26" i="75"/>
  <c r="D27" i="75"/>
  <c r="D28" i="75"/>
  <c r="D29" i="75"/>
  <c r="D30" i="75"/>
  <c r="D31" i="75"/>
  <c r="D32" i="75"/>
  <c r="D33" i="75"/>
  <c r="D34" i="75"/>
  <c r="D35" i="75"/>
  <c r="D36" i="75"/>
  <c r="D37" i="75"/>
  <c r="D38" i="75"/>
  <c r="D39" i="75"/>
  <c r="D40" i="75"/>
  <c r="D41" i="75"/>
  <c r="D42" i="75"/>
  <c r="D43" i="75"/>
  <c r="D44" i="75"/>
  <c r="D45" i="75"/>
  <c r="D46" i="75"/>
  <c r="D47" i="75"/>
  <c r="D48" i="75"/>
  <c r="D49" i="75"/>
  <c r="D50" i="75"/>
  <c r="D51" i="75"/>
  <c r="D52" i="75"/>
  <c r="D53" i="75"/>
  <c r="D54" i="75"/>
  <c r="D55" i="75"/>
  <c r="D56" i="75"/>
  <c r="D57" i="75"/>
  <c r="D58" i="75"/>
  <c r="D59" i="75"/>
  <c r="D60" i="75"/>
  <c r="D61" i="75"/>
  <c r="D62" i="75"/>
  <c r="D63" i="75"/>
  <c r="D64" i="75"/>
  <c r="D65" i="75"/>
  <c r="D66" i="75"/>
  <c r="D67" i="75"/>
  <c r="D68" i="75"/>
  <c r="D69" i="75"/>
  <c r="D70" i="75"/>
  <c r="D71" i="75"/>
  <c r="D72" i="75"/>
  <c r="D73" i="75"/>
  <c r="D74" i="75"/>
  <c r="D75" i="75"/>
  <c r="D76" i="75"/>
  <c r="D77" i="75"/>
  <c r="D78" i="75"/>
  <c r="D79" i="75"/>
  <c r="D5" i="75"/>
  <c r="F4" i="102"/>
  <c r="C4" i="102"/>
  <c r="D4" i="102"/>
  <c r="E4" i="102"/>
  <c r="B21" i="102"/>
  <c r="B79" i="102"/>
  <c r="B4" i="102"/>
  <c r="AH7" i="75" l="1"/>
  <c r="AH8" i="75"/>
  <c r="AH9" i="75"/>
  <c r="AH10" i="75"/>
  <c r="AH11" i="75"/>
  <c r="AH12" i="75"/>
  <c r="AH13" i="75"/>
  <c r="AH14" i="75"/>
  <c r="AH15" i="75"/>
  <c r="AH16" i="75"/>
  <c r="AH17" i="75"/>
  <c r="AH18" i="75"/>
  <c r="AH19" i="75"/>
  <c r="AH20" i="75"/>
  <c r="AH21" i="75"/>
  <c r="AH22" i="75"/>
  <c r="AH23" i="75"/>
  <c r="AH24" i="75"/>
  <c r="AH25" i="75"/>
  <c r="AH26" i="75"/>
  <c r="AH27" i="75"/>
  <c r="AH28" i="75"/>
  <c r="AH29" i="75"/>
  <c r="AH30" i="75"/>
  <c r="AH31" i="75"/>
  <c r="AH32" i="75"/>
  <c r="AH33" i="75"/>
  <c r="AH34" i="75"/>
  <c r="AH35" i="75"/>
  <c r="AH36" i="75"/>
  <c r="AH37" i="75"/>
  <c r="AH38" i="75"/>
  <c r="AH39" i="75"/>
  <c r="AH40" i="75"/>
  <c r="AH41" i="75"/>
  <c r="AH42" i="75"/>
  <c r="AH43" i="75"/>
  <c r="AH44" i="75"/>
  <c r="AH45" i="75"/>
  <c r="AH46" i="75"/>
  <c r="AH47" i="75"/>
  <c r="AH48" i="75"/>
  <c r="AH49" i="75"/>
  <c r="AH50" i="75"/>
  <c r="AH51" i="75"/>
  <c r="AH52" i="75"/>
  <c r="AH53" i="75"/>
  <c r="AH54" i="75"/>
  <c r="AH55" i="75"/>
  <c r="AH56" i="75"/>
  <c r="AH57" i="75"/>
  <c r="AH58" i="75"/>
  <c r="AH59" i="75"/>
  <c r="AH60" i="75"/>
  <c r="AH61" i="75"/>
  <c r="AH62" i="75"/>
  <c r="AH63" i="75"/>
  <c r="AH64" i="75"/>
  <c r="AH65" i="75"/>
  <c r="AH68" i="75"/>
  <c r="AH69" i="75"/>
  <c r="AH70" i="75"/>
  <c r="AH71" i="75"/>
  <c r="AH72" i="75"/>
  <c r="AH73" i="75"/>
  <c r="AH74" i="75"/>
  <c r="AH75" i="75"/>
  <c r="AH76" i="75"/>
  <c r="AH77" i="75"/>
  <c r="AH78" i="75"/>
  <c r="AH79" i="75"/>
  <c r="AH6" i="75"/>
  <c r="C79" i="95" l="1"/>
  <c r="C78" i="95"/>
  <c r="B78" i="95"/>
  <c r="B78" i="102" s="1"/>
  <c r="C77" i="95"/>
  <c r="B77" i="95"/>
  <c r="B77" i="102" s="1"/>
  <c r="C76" i="95"/>
  <c r="B76" i="95"/>
  <c r="B76" i="102" s="1"/>
  <c r="C75" i="95"/>
  <c r="B75" i="95"/>
  <c r="B75" i="102" s="1"/>
  <c r="C74" i="95"/>
  <c r="B74" i="95"/>
  <c r="B74" i="102" s="1"/>
  <c r="C73" i="95"/>
  <c r="B73" i="95"/>
  <c r="B73" i="102" s="1"/>
  <c r="C72" i="95"/>
  <c r="B72" i="95"/>
  <c r="B72" i="102" s="1"/>
  <c r="C71" i="95"/>
  <c r="B71" i="95"/>
  <c r="B71" i="102" s="1"/>
  <c r="C70" i="95"/>
  <c r="B70" i="95"/>
  <c r="B70" i="102" s="1"/>
  <c r="C69" i="95"/>
  <c r="B69" i="95"/>
  <c r="B69" i="102" s="1"/>
  <c r="C68" i="95"/>
  <c r="B68" i="95"/>
  <c r="B68" i="102" s="1"/>
  <c r="C67" i="95"/>
  <c r="B67" i="95"/>
  <c r="B67" i="102" s="1"/>
  <c r="C66" i="95"/>
  <c r="B66" i="95"/>
  <c r="B66" i="102" s="1"/>
  <c r="C65" i="95"/>
  <c r="B65" i="95"/>
  <c r="B65" i="102" s="1"/>
  <c r="C64" i="95"/>
  <c r="B64" i="95"/>
  <c r="B64" i="102" s="1"/>
  <c r="C63" i="95"/>
  <c r="B63" i="95"/>
  <c r="B63" i="102" s="1"/>
  <c r="C62" i="95"/>
  <c r="B62" i="95"/>
  <c r="B62" i="102" s="1"/>
  <c r="C61" i="95"/>
  <c r="B61" i="95"/>
  <c r="B61" i="102" s="1"/>
  <c r="C60" i="95"/>
  <c r="B60" i="95"/>
  <c r="B60" i="102" s="1"/>
  <c r="C59" i="95"/>
  <c r="B59" i="95"/>
  <c r="B59" i="102" s="1"/>
  <c r="C58" i="95"/>
  <c r="B58" i="95"/>
  <c r="B58" i="102" s="1"/>
  <c r="C57" i="95"/>
  <c r="B57" i="95"/>
  <c r="B57" i="102" s="1"/>
  <c r="C56" i="95"/>
  <c r="B56" i="95"/>
  <c r="B56" i="102" s="1"/>
  <c r="C55" i="95"/>
  <c r="B55" i="95"/>
  <c r="B55" i="102" s="1"/>
  <c r="C54" i="95"/>
  <c r="B54" i="95"/>
  <c r="B54" i="102" s="1"/>
  <c r="C53" i="95"/>
  <c r="B53" i="95"/>
  <c r="B53" i="102" s="1"/>
  <c r="C52" i="95"/>
  <c r="B52" i="95"/>
  <c r="B52" i="102" s="1"/>
  <c r="C51" i="95"/>
  <c r="B51" i="95"/>
  <c r="B51" i="102" s="1"/>
  <c r="C50" i="95"/>
  <c r="B50" i="95"/>
  <c r="B50" i="102" s="1"/>
  <c r="C49" i="95"/>
  <c r="B49" i="95"/>
  <c r="B49" i="102" s="1"/>
  <c r="C48" i="95"/>
  <c r="B48" i="95"/>
  <c r="B48" i="102" s="1"/>
  <c r="C47" i="95"/>
  <c r="B47" i="95"/>
  <c r="B47" i="102" s="1"/>
  <c r="C46" i="95"/>
  <c r="B46" i="95"/>
  <c r="B46" i="102" s="1"/>
  <c r="C45" i="95"/>
  <c r="B45" i="95"/>
  <c r="B45" i="102" s="1"/>
  <c r="C44" i="95"/>
  <c r="B44" i="95"/>
  <c r="B44" i="102" s="1"/>
  <c r="C43" i="95"/>
  <c r="B43" i="95"/>
  <c r="B43" i="102" s="1"/>
  <c r="C42" i="95"/>
  <c r="B42" i="95"/>
  <c r="B42" i="102" s="1"/>
  <c r="C41" i="95"/>
  <c r="B41" i="95"/>
  <c r="B41" i="102" s="1"/>
  <c r="C40" i="95"/>
  <c r="B40" i="95"/>
  <c r="B40" i="102" s="1"/>
  <c r="C39" i="95"/>
  <c r="B39" i="95"/>
  <c r="B39" i="102" s="1"/>
  <c r="C38" i="95"/>
  <c r="B38" i="95"/>
  <c r="B38" i="102" s="1"/>
  <c r="C37" i="95"/>
  <c r="B37" i="95"/>
  <c r="B37" i="102" s="1"/>
  <c r="C36" i="95"/>
  <c r="B36" i="95"/>
  <c r="B36" i="102" s="1"/>
  <c r="C35" i="95"/>
  <c r="B35" i="95"/>
  <c r="B35" i="102" s="1"/>
  <c r="C34" i="95"/>
  <c r="B34" i="95"/>
  <c r="B34" i="102" s="1"/>
  <c r="C33" i="95"/>
  <c r="B33" i="95"/>
  <c r="B33" i="102" s="1"/>
  <c r="C32" i="95"/>
  <c r="B32" i="95"/>
  <c r="B32" i="102" s="1"/>
  <c r="C31" i="95"/>
  <c r="B31" i="95"/>
  <c r="B31" i="102" s="1"/>
  <c r="C30" i="95"/>
  <c r="B30" i="95"/>
  <c r="B30" i="102" s="1"/>
  <c r="C29" i="95"/>
  <c r="B29" i="95"/>
  <c r="B29" i="102" s="1"/>
  <c r="C28" i="95"/>
  <c r="B28" i="95"/>
  <c r="B28" i="102" s="1"/>
  <c r="C27" i="95"/>
  <c r="B27" i="95"/>
  <c r="B27" i="102" s="1"/>
  <c r="C26" i="95"/>
  <c r="B26" i="95"/>
  <c r="B26" i="102" s="1"/>
  <c r="C25" i="95"/>
  <c r="B25" i="95"/>
  <c r="B25" i="102" s="1"/>
  <c r="C24" i="95"/>
  <c r="B24" i="95"/>
  <c r="B24" i="102" s="1"/>
  <c r="C23" i="95"/>
  <c r="B23" i="95"/>
  <c r="B23" i="102" s="1"/>
  <c r="C22" i="95"/>
  <c r="B22" i="95"/>
  <c r="B22" i="102" s="1"/>
  <c r="C21" i="95"/>
  <c r="C20" i="95"/>
  <c r="B20" i="95"/>
  <c r="B20" i="102" s="1"/>
  <c r="C19" i="95"/>
  <c r="B19" i="95"/>
  <c r="B19" i="102" s="1"/>
  <c r="C18" i="95"/>
  <c r="B18" i="95"/>
  <c r="B18" i="102" s="1"/>
  <c r="C17" i="95"/>
  <c r="B17" i="95"/>
  <c r="B17" i="102" s="1"/>
  <c r="C16" i="95"/>
  <c r="F16" i="95" s="1"/>
  <c r="B16" i="95"/>
  <c r="B16" i="102" s="1"/>
  <c r="C15" i="95"/>
  <c r="B15" i="95"/>
  <c r="B15" i="102" s="1"/>
  <c r="C14" i="95"/>
  <c r="B14" i="95"/>
  <c r="B14" i="102" s="1"/>
  <c r="C13" i="95"/>
  <c r="B13" i="95"/>
  <c r="B13" i="102" s="1"/>
  <c r="C12" i="95"/>
  <c r="B12" i="95"/>
  <c r="B12" i="102" s="1"/>
  <c r="C11" i="95"/>
  <c r="B11" i="95"/>
  <c r="B11" i="102" s="1"/>
  <c r="C10" i="95"/>
  <c r="B10" i="95"/>
  <c r="B10" i="102" s="1"/>
  <c r="C9" i="95"/>
  <c r="B9" i="95"/>
  <c r="B9" i="102" s="1"/>
  <c r="C8" i="95"/>
  <c r="B8" i="95"/>
  <c r="B8" i="102" s="1"/>
  <c r="C7" i="95"/>
  <c r="B7" i="95"/>
  <c r="B7" i="102" s="1"/>
  <c r="C6" i="95"/>
  <c r="B6" i="95"/>
  <c r="B6" i="102" s="1"/>
  <c r="C5" i="95"/>
  <c r="B5" i="95"/>
  <c r="B5" i="102" s="1"/>
  <c r="C80" i="94"/>
  <c r="D80" i="94" s="1"/>
  <c r="C79" i="94"/>
  <c r="D79" i="94" s="1"/>
  <c r="B79" i="94"/>
  <c r="C78" i="94"/>
  <c r="B78" i="94"/>
  <c r="C77" i="94"/>
  <c r="F77" i="94" s="1"/>
  <c r="B77" i="94"/>
  <c r="C76" i="94"/>
  <c r="F76" i="94" s="1"/>
  <c r="B76" i="94"/>
  <c r="F75" i="94"/>
  <c r="C75" i="94"/>
  <c r="B75" i="94"/>
  <c r="C74" i="94"/>
  <c r="B74" i="94"/>
  <c r="C73" i="94"/>
  <c r="F73" i="94" s="1"/>
  <c r="B73" i="94"/>
  <c r="C72" i="94"/>
  <c r="F72" i="94" s="1"/>
  <c r="B72" i="94"/>
  <c r="C71" i="94"/>
  <c r="D71" i="94" s="1"/>
  <c r="B71" i="94"/>
  <c r="C70" i="94"/>
  <c r="F70" i="94" s="1"/>
  <c r="B70" i="94"/>
  <c r="C69" i="94"/>
  <c r="F69" i="94" s="1"/>
  <c r="B69" i="94"/>
  <c r="C68" i="94"/>
  <c r="F68" i="94" s="1"/>
  <c r="B68" i="94"/>
  <c r="C67" i="94"/>
  <c r="D67" i="94" s="1"/>
  <c r="B67" i="94"/>
  <c r="C66" i="94"/>
  <c r="F66" i="94" s="1"/>
  <c r="B66" i="94"/>
  <c r="C65" i="94"/>
  <c r="F65" i="94" s="1"/>
  <c r="B65" i="94"/>
  <c r="C64" i="94"/>
  <c r="F64" i="94" s="1"/>
  <c r="B64" i="94"/>
  <c r="C63" i="94"/>
  <c r="D63" i="94" s="1"/>
  <c r="B63" i="94"/>
  <c r="C62" i="94"/>
  <c r="B62" i="94"/>
  <c r="C61" i="94"/>
  <c r="D61" i="94" s="1"/>
  <c r="B61" i="94"/>
  <c r="C60" i="94"/>
  <c r="B60" i="94"/>
  <c r="C59" i="94"/>
  <c r="F59" i="94" s="1"/>
  <c r="B59" i="94"/>
  <c r="C58" i="94"/>
  <c r="F58" i="94" s="1"/>
  <c r="B58" i="94"/>
  <c r="C57" i="94"/>
  <c r="D57" i="94" s="1"/>
  <c r="B57" i="94"/>
  <c r="C56" i="94"/>
  <c r="B56" i="94"/>
  <c r="C55" i="94"/>
  <c r="D55" i="94" s="1"/>
  <c r="B55" i="94"/>
  <c r="C54" i="94"/>
  <c r="F54" i="94" s="1"/>
  <c r="B54" i="94"/>
  <c r="C53" i="94"/>
  <c r="F53" i="94" s="1"/>
  <c r="B53" i="94"/>
  <c r="C52" i="94"/>
  <c r="F52" i="94" s="1"/>
  <c r="B52" i="94"/>
  <c r="C51" i="94"/>
  <c r="F51" i="94" s="1"/>
  <c r="B51" i="94"/>
  <c r="C50" i="94"/>
  <c r="D50" i="94" s="1"/>
  <c r="B50" i="94"/>
  <c r="C49" i="94"/>
  <c r="D49" i="94" s="1"/>
  <c r="B49" i="94"/>
  <c r="C48" i="94"/>
  <c r="F48" i="94" s="1"/>
  <c r="B48" i="94"/>
  <c r="C47" i="94"/>
  <c r="F47" i="94" s="1"/>
  <c r="B47" i="94"/>
  <c r="C46" i="94"/>
  <c r="F46" i="94" s="1"/>
  <c r="B46" i="94"/>
  <c r="C45" i="94"/>
  <c r="D45" i="94" s="1"/>
  <c r="B45" i="94"/>
  <c r="C44" i="94"/>
  <c r="F44" i="94" s="1"/>
  <c r="B44" i="94"/>
  <c r="C43" i="94"/>
  <c r="F43" i="94" s="1"/>
  <c r="B43" i="94"/>
  <c r="C42" i="94"/>
  <c r="F42" i="94" s="1"/>
  <c r="B42" i="94"/>
  <c r="C41" i="94"/>
  <c r="D41" i="94" s="1"/>
  <c r="B41" i="94"/>
  <c r="C40" i="94"/>
  <c r="F40" i="94" s="1"/>
  <c r="B40" i="94"/>
  <c r="C39" i="94"/>
  <c r="F39" i="94" s="1"/>
  <c r="B39" i="94"/>
  <c r="C38" i="94"/>
  <c r="F38" i="94" s="1"/>
  <c r="B38" i="94"/>
  <c r="C37" i="94"/>
  <c r="B37" i="94"/>
  <c r="C36" i="94"/>
  <c r="D36" i="94" s="1"/>
  <c r="B36" i="94"/>
  <c r="C35" i="94"/>
  <c r="F35" i="94" s="1"/>
  <c r="B35" i="94"/>
  <c r="C34" i="94"/>
  <c r="F34" i="94" s="1"/>
  <c r="B34" i="94"/>
  <c r="C33" i="94"/>
  <c r="F33" i="94" s="1"/>
  <c r="B33" i="94"/>
  <c r="C32" i="94"/>
  <c r="F32" i="94" s="1"/>
  <c r="B32" i="94"/>
  <c r="C31" i="94"/>
  <c r="D31" i="94" s="1"/>
  <c r="B31" i="94"/>
  <c r="C30" i="94"/>
  <c r="F30" i="94" s="1"/>
  <c r="B30" i="94"/>
  <c r="C29" i="94"/>
  <c r="F29" i="94" s="1"/>
  <c r="B29" i="94"/>
  <c r="C28" i="94"/>
  <c r="F28" i="94" s="1"/>
  <c r="B28" i="94"/>
  <c r="C27" i="94"/>
  <c r="F27" i="94" s="1"/>
  <c r="B27" i="94"/>
  <c r="C26" i="94"/>
  <c r="D26" i="94" s="1"/>
  <c r="B26" i="94"/>
  <c r="C25" i="94"/>
  <c r="B25" i="94"/>
  <c r="C24" i="94"/>
  <c r="F24" i="94" s="1"/>
  <c r="B24" i="94"/>
  <c r="C23" i="94"/>
  <c r="F23" i="94" s="1"/>
  <c r="B23" i="94"/>
  <c r="C22" i="94"/>
  <c r="C21" i="94"/>
  <c r="D21" i="94" s="1"/>
  <c r="B21" i="94"/>
  <c r="C20" i="94"/>
  <c r="D20" i="94" s="1"/>
  <c r="B20" i="94"/>
  <c r="C19" i="94"/>
  <c r="D19" i="94" s="1"/>
  <c r="B19" i="94"/>
  <c r="C18" i="94"/>
  <c r="D18" i="94" s="1"/>
  <c r="B18" i="94"/>
  <c r="C17" i="94"/>
  <c r="F17" i="94" s="1"/>
  <c r="B17" i="94"/>
  <c r="C16" i="94"/>
  <c r="D16" i="94" s="1"/>
  <c r="B16" i="94"/>
  <c r="C15" i="94"/>
  <c r="D15" i="94" s="1"/>
  <c r="B15" i="94"/>
  <c r="C14" i="94"/>
  <c r="F14" i="94" s="1"/>
  <c r="B14" i="94"/>
  <c r="C13" i="94"/>
  <c r="F13" i="94" s="1"/>
  <c r="B13" i="94"/>
  <c r="C12" i="94"/>
  <c r="D12" i="94" s="1"/>
  <c r="B12" i="94"/>
  <c r="C11" i="94"/>
  <c r="D11" i="94" s="1"/>
  <c r="B11" i="94"/>
  <c r="C10" i="94"/>
  <c r="B10" i="94"/>
  <c r="C9" i="94"/>
  <c r="F9" i="94" s="1"/>
  <c r="B9" i="94"/>
  <c r="C8" i="94"/>
  <c r="D8" i="94" s="1"/>
  <c r="B8" i="94"/>
  <c r="C7" i="94"/>
  <c r="F7" i="94" s="1"/>
  <c r="B7" i="94"/>
  <c r="C6" i="94"/>
  <c r="F6" i="94" s="1"/>
  <c r="B6" i="94"/>
  <c r="Z43" i="92"/>
  <c r="X43" i="92"/>
  <c r="W43" i="92"/>
  <c r="V43" i="92"/>
  <c r="X21" i="92"/>
  <c r="X79" i="92"/>
  <c r="W21" i="92"/>
  <c r="W79" i="92"/>
  <c r="V21" i="92"/>
  <c r="V79" i="92"/>
  <c r="U43" i="92"/>
  <c r="S43" i="92"/>
  <c r="R43" i="92"/>
  <c r="Q43" i="92"/>
  <c r="S21" i="92"/>
  <c r="S79" i="92"/>
  <c r="R21" i="92"/>
  <c r="R79" i="92"/>
  <c r="Q21" i="92"/>
  <c r="Q79" i="92"/>
  <c r="P43" i="92"/>
  <c r="N43" i="92"/>
  <c r="N21" i="92"/>
  <c r="N79" i="92"/>
  <c r="M43" i="92"/>
  <c r="L43" i="92"/>
  <c r="M21" i="92"/>
  <c r="M79" i="92"/>
  <c r="L21" i="92"/>
  <c r="L79" i="92"/>
  <c r="K43" i="92"/>
  <c r="I43" i="92"/>
  <c r="H43" i="92"/>
  <c r="G43" i="92"/>
  <c r="I21" i="92"/>
  <c r="I79" i="92"/>
  <c r="G21" i="92"/>
  <c r="H21" i="92"/>
  <c r="G79" i="92"/>
  <c r="H79" i="92"/>
  <c r="B44" i="92"/>
  <c r="G44" i="92" s="1"/>
  <c r="C79" i="92"/>
  <c r="C78" i="92"/>
  <c r="B78" i="92"/>
  <c r="W78" i="92" s="1"/>
  <c r="C77" i="92"/>
  <c r="D77" i="92" s="1"/>
  <c r="B77" i="92"/>
  <c r="M77" i="92" s="1"/>
  <c r="C76" i="92"/>
  <c r="B76" i="92"/>
  <c r="C75" i="92"/>
  <c r="D75" i="92" s="1"/>
  <c r="B75" i="92"/>
  <c r="C74" i="92"/>
  <c r="D74" i="92" s="1"/>
  <c r="B74" i="92"/>
  <c r="C73" i="92"/>
  <c r="B73" i="92"/>
  <c r="I73" i="92" s="1"/>
  <c r="C72" i="92"/>
  <c r="D72" i="92" s="1"/>
  <c r="B72" i="92"/>
  <c r="N72" i="92" s="1"/>
  <c r="C71" i="92"/>
  <c r="D71" i="92" s="1"/>
  <c r="B71" i="92"/>
  <c r="S71" i="92" s="1"/>
  <c r="C70" i="92"/>
  <c r="D70" i="92" s="1"/>
  <c r="B70" i="92"/>
  <c r="G70" i="92" s="1"/>
  <c r="C69" i="92"/>
  <c r="B69" i="92"/>
  <c r="N69" i="92" s="1"/>
  <c r="F68" i="92"/>
  <c r="C68" i="92"/>
  <c r="D68" i="92" s="1"/>
  <c r="B68" i="92"/>
  <c r="G68" i="92" s="1"/>
  <c r="C67" i="92"/>
  <c r="D67" i="92" s="1"/>
  <c r="B67" i="92"/>
  <c r="L67" i="92" s="1"/>
  <c r="C66" i="92"/>
  <c r="B66" i="92"/>
  <c r="N66" i="92" s="1"/>
  <c r="C65" i="92"/>
  <c r="B65" i="92"/>
  <c r="L65" i="92" s="1"/>
  <c r="C64" i="92"/>
  <c r="D64" i="92" s="1"/>
  <c r="B64" i="92"/>
  <c r="C63" i="92"/>
  <c r="D63" i="92" s="1"/>
  <c r="B63" i="92"/>
  <c r="N63" i="92" s="1"/>
  <c r="C62" i="92"/>
  <c r="B62" i="92"/>
  <c r="I62" i="92" s="1"/>
  <c r="C61" i="92"/>
  <c r="D61" i="92" s="1"/>
  <c r="B61" i="92"/>
  <c r="M61" i="92" s="1"/>
  <c r="C60" i="92"/>
  <c r="D60" i="92" s="1"/>
  <c r="B60" i="92"/>
  <c r="N60" i="92" s="1"/>
  <c r="C59" i="92"/>
  <c r="D59" i="92" s="1"/>
  <c r="B59" i="92"/>
  <c r="G59" i="92" s="1"/>
  <c r="C58" i="92"/>
  <c r="B58" i="92"/>
  <c r="C57" i="92"/>
  <c r="D57" i="92" s="1"/>
  <c r="B57" i="92"/>
  <c r="G57" i="92" s="1"/>
  <c r="C56" i="92"/>
  <c r="D56" i="92" s="1"/>
  <c r="B56" i="92"/>
  <c r="X56" i="92" s="1"/>
  <c r="C55" i="92"/>
  <c r="B55" i="92"/>
  <c r="N55" i="92" s="1"/>
  <c r="C54" i="92"/>
  <c r="D54" i="92" s="1"/>
  <c r="B54" i="92"/>
  <c r="I54" i="92" s="1"/>
  <c r="F53" i="92"/>
  <c r="C53" i="92"/>
  <c r="D53" i="92" s="1"/>
  <c r="B53" i="92"/>
  <c r="G53" i="92" s="1"/>
  <c r="C52" i="92"/>
  <c r="D52" i="92" s="1"/>
  <c r="B52" i="92"/>
  <c r="C51" i="92"/>
  <c r="D51" i="92" s="1"/>
  <c r="B51" i="92"/>
  <c r="W51" i="92" s="1"/>
  <c r="C50" i="92"/>
  <c r="B50" i="92"/>
  <c r="C49" i="92"/>
  <c r="D49" i="92" s="1"/>
  <c r="B49" i="92"/>
  <c r="G49" i="92" s="1"/>
  <c r="C48" i="92"/>
  <c r="D48" i="92" s="1"/>
  <c r="B48" i="92"/>
  <c r="X48" i="92" s="1"/>
  <c r="C47" i="92"/>
  <c r="D47" i="92" s="1"/>
  <c r="B47" i="92"/>
  <c r="G47" i="92" s="1"/>
  <c r="C46" i="92"/>
  <c r="B46" i="92"/>
  <c r="X46" i="92" s="1"/>
  <c r="C45" i="92"/>
  <c r="B45" i="92"/>
  <c r="X45" i="92" s="1"/>
  <c r="C44" i="92"/>
  <c r="C43" i="92"/>
  <c r="D43" i="92" s="1"/>
  <c r="B43" i="92"/>
  <c r="C42" i="92"/>
  <c r="D42" i="92" s="1"/>
  <c r="B42" i="92"/>
  <c r="N42" i="92" s="1"/>
  <c r="C41" i="92"/>
  <c r="B41" i="92"/>
  <c r="C40" i="92"/>
  <c r="D40" i="92" s="1"/>
  <c r="B40" i="92"/>
  <c r="C39" i="92"/>
  <c r="B39" i="92"/>
  <c r="L39" i="92" s="1"/>
  <c r="C38" i="92"/>
  <c r="B38" i="92"/>
  <c r="C37" i="92"/>
  <c r="D37" i="92" s="1"/>
  <c r="B37" i="92"/>
  <c r="I37" i="92" s="1"/>
  <c r="C36" i="92"/>
  <c r="D36" i="92" s="1"/>
  <c r="B36" i="92"/>
  <c r="C35" i="92"/>
  <c r="B35" i="92"/>
  <c r="X35" i="92" s="1"/>
  <c r="C34" i="92"/>
  <c r="D34" i="92" s="1"/>
  <c r="B34" i="92"/>
  <c r="K34" i="92" s="1"/>
  <c r="C33" i="92"/>
  <c r="D33" i="92" s="1"/>
  <c r="B33" i="92"/>
  <c r="C32" i="92"/>
  <c r="B32" i="92"/>
  <c r="I32" i="92" s="1"/>
  <c r="C31" i="92"/>
  <c r="B31" i="92"/>
  <c r="G31" i="92" s="1"/>
  <c r="C30" i="92"/>
  <c r="D30" i="92" s="1"/>
  <c r="B30" i="92"/>
  <c r="L30" i="92" s="1"/>
  <c r="C29" i="92"/>
  <c r="D29" i="92" s="1"/>
  <c r="B29" i="92"/>
  <c r="C28" i="92"/>
  <c r="B28" i="92"/>
  <c r="M28" i="92" s="1"/>
  <c r="C27" i="92"/>
  <c r="B27" i="92"/>
  <c r="R27" i="92" s="1"/>
  <c r="F26" i="92"/>
  <c r="C26" i="92"/>
  <c r="D26" i="92" s="1"/>
  <c r="B26" i="92"/>
  <c r="M26" i="92" s="1"/>
  <c r="C25" i="92"/>
  <c r="B25" i="92"/>
  <c r="L25" i="92" s="1"/>
  <c r="C24" i="92"/>
  <c r="B24" i="92"/>
  <c r="M24" i="92" s="1"/>
  <c r="C23" i="92"/>
  <c r="D23" i="92" s="1"/>
  <c r="B23" i="92"/>
  <c r="Q23" i="92" s="1"/>
  <c r="C22" i="92"/>
  <c r="B22" i="92"/>
  <c r="C21" i="92"/>
  <c r="D21" i="92" s="1"/>
  <c r="C20" i="92"/>
  <c r="D20" i="92" s="1"/>
  <c r="B20" i="92"/>
  <c r="N20" i="92" s="1"/>
  <c r="C19" i="92"/>
  <c r="D19" i="92" s="1"/>
  <c r="B19" i="92"/>
  <c r="C18" i="92"/>
  <c r="B18" i="92"/>
  <c r="I18" i="92" s="1"/>
  <c r="C17" i="92"/>
  <c r="D17" i="92" s="1"/>
  <c r="B17" i="92"/>
  <c r="N17" i="92" s="1"/>
  <c r="C16" i="92"/>
  <c r="D16" i="92" s="1"/>
  <c r="B16" i="92"/>
  <c r="C15" i="92"/>
  <c r="B15" i="92"/>
  <c r="V15" i="92" s="1"/>
  <c r="C14" i="92"/>
  <c r="D14" i="92" s="1"/>
  <c r="B14" i="92"/>
  <c r="N14" i="92" s="1"/>
  <c r="C13" i="92"/>
  <c r="D13" i="92" s="1"/>
  <c r="B13" i="92"/>
  <c r="G13" i="92" s="1"/>
  <c r="C12" i="92"/>
  <c r="B12" i="92"/>
  <c r="G12" i="92" s="1"/>
  <c r="C11" i="92"/>
  <c r="B11" i="92"/>
  <c r="C10" i="92"/>
  <c r="B10" i="92"/>
  <c r="L10" i="92" s="1"/>
  <c r="C9" i="92"/>
  <c r="D9" i="92" s="1"/>
  <c r="B9" i="92"/>
  <c r="C8" i="92"/>
  <c r="B8" i="92"/>
  <c r="C7" i="92"/>
  <c r="B7" i="92"/>
  <c r="C6" i="92"/>
  <c r="D6" i="92" s="1"/>
  <c r="B6" i="92"/>
  <c r="L6" i="92" s="1"/>
  <c r="C5" i="92"/>
  <c r="D5" i="92" s="1"/>
  <c r="B5" i="92"/>
  <c r="D12" i="95" l="1"/>
  <c r="D12" i="102" s="1"/>
  <c r="C12" i="102"/>
  <c r="F12" i="102" s="1"/>
  <c r="F20" i="95"/>
  <c r="D20" i="95"/>
  <c r="D20" i="102" s="1"/>
  <c r="C20" i="102"/>
  <c r="F20" i="102" s="1"/>
  <c r="D24" i="95"/>
  <c r="D24" i="102" s="1"/>
  <c r="C24" i="102"/>
  <c r="F24" i="102" s="1"/>
  <c r="D28" i="95"/>
  <c r="D28" i="102" s="1"/>
  <c r="C28" i="102"/>
  <c r="F28" i="102" s="1"/>
  <c r="C32" i="102"/>
  <c r="F32" i="102" s="1"/>
  <c r="D32" i="95"/>
  <c r="D32" i="102" s="1"/>
  <c r="D36" i="95"/>
  <c r="D36" i="102" s="1"/>
  <c r="C36" i="102"/>
  <c r="C40" i="102"/>
  <c r="F40" i="102" s="1"/>
  <c r="D40" i="95"/>
  <c r="D40" i="102" s="1"/>
  <c r="D44" i="95"/>
  <c r="D44" i="102" s="1"/>
  <c r="C44" i="102"/>
  <c r="F44" i="102" s="1"/>
  <c r="D48" i="95"/>
  <c r="D48" i="102" s="1"/>
  <c r="C48" i="102"/>
  <c r="F48" i="102" s="1"/>
  <c r="D52" i="95"/>
  <c r="D52" i="102" s="1"/>
  <c r="C52" i="102"/>
  <c r="F52" i="102" s="1"/>
  <c r="F56" i="95"/>
  <c r="D56" i="95"/>
  <c r="D56" i="102" s="1"/>
  <c r="C56" i="102"/>
  <c r="F56" i="102" s="1"/>
  <c r="D60" i="95"/>
  <c r="D60" i="102" s="1"/>
  <c r="C60" i="102"/>
  <c r="D64" i="95"/>
  <c r="D64" i="102" s="1"/>
  <c r="C64" i="102"/>
  <c r="F64" i="102" s="1"/>
  <c r="D68" i="95"/>
  <c r="D68" i="102" s="1"/>
  <c r="C68" i="102"/>
  <c r="F68" i="102" s="1"/>
  <c r="F72" i="95"/>
  <c r="C72" i="102"/>
  <c r="F72" i="102" s="1"/>
  <c r="D72" i="95"/>
  <c r="D72" i="102" s="1"/>
  <c r="F76" i="95"/>
  <c r="D76" i="95"/>
  <c r="D76" i="102" s="1"/>
  <c r="C76" i="102"/>
  <c r="F76" i="102" s="1"/>
  <c r="C5" i="102"/>
  <c r="F5" i="102" s="1"/>
  <c r="D5" i="95"/>
  <c r="D5" i="102" s="1"/>
  <c r="C9" i="102"/>
  <c r="F9" i="102" s="1"/>
  <c r="D9" i="95"/>
  <c r="D9" i="102" s="1"/>
  <c r="D13" i="95"/>
  <c r="D13" i="102" s="1"/>
  <c r="C13" i="102"/>
  <c r="F13" i="102" s="1"/>
  <c r="D21" i="95"/>
  <c r="D21" i="102" s="1"/>
  <c r="C21" i="102"/>
  <c r="C17" i="102"/>
  <c r="D17" i="95"/>
  <c r="D17" i="102" s="1"/>
  <c r="F25" i="95"/>
  <c r="C25" i="102"/>
  <c r="F25" i="102" s="1"/>
  <c r="D25" i="95"/>
  <c r="D25" i="102" s="1"/>
  <c r="F29" i="95"/>
  <c r="D29" i="95"/>
  <c r="D29" i="102" s="1"/>
  <c r="C29" i="102"/>
  <c r="F29" i="102" s="1"/>
  <c r="F33" i="95"/>
  <c r="D33" i="95"/>
  <c r="D33" i="102" s="1"/>
  <c r="C33" i="102"/>
  <c r="F33" i="102" s="1"/>
  <c r="F37" i="95"/>
  <c r="D37" i="95"/>
  <c r="D37" i="102" s="1"/>
  <c r="C37" i="102"/>
  <c r="F37" i="102" s="1"/>
  <c r="F41" i="95"/>
  <c r="C41" i="102"/>
  <c r="F41" i="102" s="1"/>
  <c r="D41" i="95"/>
  <c r="D41" i="102" s="1"/>
  <c r="F45" i="95"/>
  <c r="D45" i="95"/>
  <c r="D45" i="102" s="1"/>
  <c r="C45" i="102"/>
  <c r="F45" i="102" s="1"/>
  <c r="C49" i="102"/>
  <c r="D49" i="95"/>
  <c r="D49" i="102" s="1"/>
  <c r="D53" i="95"/>
  <c r="D53" i="102" s="1"/>
  <c r="C53" i="102"/>
  <c r="F53" i="102" s="1"/>
  <c r="C57" i="102"/>
  <c r="F57" i="102" s="1"/>
  <c r="D57" i="95"/>
  <c r="D57" i="102" s="1"/>
  <c r="D61" i="95"/>
  <c r="D61" i="102" s="1"/>
  <c r="C61" i="102"/>
  <c r="F65" i="95"/>
  <c r="C65" i="102"/>
  <c r="F65" i="102" s="1"/>
  <c r="D65" i="95"/>
  <c r="D65" i="102" s="1"/>
  <c r="F69" i="95"/>
  <c r="D69" i="95"/>
  <c r="D69" i="102" s="1"/>
  <c r="C69" i="102"/>
  <c r="F69" i="102" s="1"/>
  <c r="C73" i="102"/>
  <c r="F73" i="102" s="1"/>
  <c r="D73" i="95"/>
  <c r="D73" i="102" s="1"/>
  <c r="D77" i="95"/>
  <c r="D77" i="102" s="1"/>
  <c r="C77" i="102"/>
  <c r="F77" i="102" s="1"/>
  <c r="C10" i="102"/>
  <c r="F10" i="102" s="1"/>
  <c r="D10" i="95"/>
  <c r="D10" i="102" s="1"/>
  <c r="C14" i="102"/>
  <c r="F14" i="102" s="1"/>
  <c r="D14" i="95"/>
  <c r="D14" i="102" s="1"/>
  <c r="C22" i="102"/>
  <c r="F22" i="102" s="1"/>
  <c r="D22" i="95"/>
  <c r="D22" i="102" s="1"/>
  <c r="D8" i="95"/>
  <c r="D8" i="102" s="1"/>
  <c r="C8" i="102"/>
  <c r="F8" i="102" s="1"/>
  <c r="C6" i="102"/>
  <c r="F6" i="102" s="1"/>
  <c r="D6" i="95"/>
  <c r="D6" i="102" s="1"/>
  <c r="C18" i="102"/>
  <c r="F18" i="102" s="1"/>
  <c r="D18" i="95"/>
  <c r="D18" i="102" s="1"/>
  <c r="F22" i="95"/>
  <c r="F26" i="95"/>
  <c r="C26" i="102"/>
  <c r="F26" i="102" s="1"/>
  <c r="D26" i="95"/>
  <c r="D26" i="102" s="1"/>
  <c r="C30" i="102"/>
  <c r="F30" i="102" s="1"/>
  <c r="D30" i="95"/>
  <c r="D30" i="102" s="1"/>
  <c r="C34" i="102"/>
  <c r="F34" i="102" s="1"/>
  <c r="D34" i="95"/>
  <c r="D34" i="102" s="1"/>
  <c r="F38" i="95"/>
  <c r="C38" i="102"/>
  <c r="F38" i="102" s="1"/>
  <c r="D38" i="95"/>
  <c r="D38" i="102" s="1"/>
  <c r="C42" i="102"/>
  <c r="F42" i="102" s="1"/>
  <c r="D42" i="95"/>
  <c r="D42" i="102" s="1"/>
  <c r="F46" i="95"/>
  <c r="C46" i="102"/>
  <c r="F46" i="102" s="1"/>
  <c r="D46" i="95"/>
  <c r="D46" i="102" s="1"/>
  <c r="F50" i="95"/>
  <c r="C50" i="102"/>
  <c r="F50" i="102" s="1"/>
  <c r="D50" i="95"/>
  <c r="D50" i="102" s="1"/>
  <c r="F54" i="95"/>
  <c r="C54" i="102"/>
  <c r="F54" i="102" s="1"/>
  <c r="D54" i="95"/>
  <c r="D54" i="102" s="1"/>
  <c r="F58" i="95"/>
  <c r="C58" i="102"/>
  <c r="F58" i="102" s="1"/>
  <c r="D58" i="95"/>
  <c r="D58" i="102" s="1"/>
  <c r="F62" i="95"/>
  <c r="C62" i="102"/>
  <c r="F62" i="102" s="1"/>
  <c r="D62" i="95"/>
  <c r="D62" i="102" s="1"/>
  <c r="C66" i="102"/>
  <c r="F66" i="102" s="1"/>
  <c r="D66" i="95"/>
  <c r="D66" i="102" s="1"/>
  <c r="C70" i="102"/>
  <c r="D70" i="95"/>
  <c r="D70" i="102" s="1"/>
  <c r="F74" i="95"/>
  <c r="C74" i="102"/>
  <c r="F74" i="102" s="1"/>
  <c r="D74" i="95"/>
  <c r="D74" i="102" s="1"/>
  <c r="C78" i="102"/>
  <c r="F78" i="102" s="1"/>
  <c r="D78" i="95"/>
  <c r="D78" i="102" s="1"/>
  <c r="F7" i="95"/>
  <c r="C7" i="102"/>
  <c r="F7" i="102" s="1"/>
  <c r="D7" i="95"/>
  <c r="D7" i="102" s="1"/>
  <c r="F11" i="95"/>
  <c r="D11" i="95"/>
  <c r="D11" i="102" s="1"/>
  <c r="C11" i="102"/>
  <c r="F11" i="102" s="1"/>
  <c r="F15" i="95"/>
  <c r="C15" i="102"/>
  <c r="F15" i="102" s="1"/>
  <c r="D15" i="95"/>
  <c r="D15" i="102" s="1"/>
  <c r="C79" i="102"/>
  <c r="F79" i="102" s="1"/>
  <c r="D79" i="95"/>
  <c r="D79" i="102" s="1"/>
  <c r="D19" i="95"/>
  <c r="D19" i="102" s="1"/>
  <c r="C19" i="102"/>
  <c r="C23" i="102"/>
  <c r="F23" i="102" s="1"/>
  <c r="D23" i="95"/>
  <c r="D23" i="102" s="1"/>
  <c r="D27" i="95"/>
  <c r="D27" i="102" s="1"/>
  <c r="C27" i="102"/>
  <c r="F27" i="102" s="1"/>
  <c r="F31" i="95"/>
  <c r="C31" i="102"/>
  <c r="F31" i="102" s="1"/>
  <c r="D31" i="95"/>
  <c r="D31" i="102" s="1"/>
  <c r="D35" i="95"/>
  <c r="D35" i="102" s="1"/>
  <c r="C35" i="102"/>
  <c r="F35" i="102" s="1"/>
  <c r="C39" i="102"/>
  <c r="F39" i="102" s="1"/>
  <c r="D39" i="95"/>
  <c r="D39" i="102" s="1"/>
  <c r="F43" i="95"/>
  <c r="D43" i="95"/>
  <c r="D43" i="102" s="1"/>
  <c r="C43" i="102"/>
  <c r="F43" i="102" s="1"/>
  <c r="C47" i="102"/>
  <c r="F47" i="102" s="1"/>
  <c r="D47" i="95"/>
  <c r="D47" i="102" s="1"/>
  <c r="D51" i="95"/>
  <c r="D51" i="102" s="1"/>
  <c r="C51" i="102"/>
  <c r="F51" i="102" s="1"/>
  <c r="C55" i="102"/>
  <c r="F55" i="102" s="1"/>
  <c r="D55" i="95"/>
  <c r="D55" i="102" s="1"/>
  <c r="D59" i="95"/>
  <c r="D59" i="102" s="1"/>
  <c r="C59" i="102"/>
  <c r="F63" i="95"/>
  <c r="C63" i="102"/>
  <c r="F63" i="102" s="1"/>
  <c r="D63" i="95"/>
  <c r="D63" i="102" s="1"/>
  <c r="F67" i="95"/>
  <c r="D67" i="95"/>
  <c r="D67" i="102" s="1"/>
  <c r="C67" i="102"/>
  <c r="F67" i="102" s="1"/>
  <c r="C71" i="102"/>
  <c r="F71" i="102" s="1"/>
  <c r="D71" i="95"/>
  <c r="D71" i="102" s="1"/>
  <c r="D75" i="95"/>
  <c r="D75" i="102" s="1"/>
  <c r="C75" i="102"/>
  <c r="F75" i="102" s="1"/>
  <c r="C16" i="102"/>
  <c r="F16" i="102" s="1"/>
  <c r="D16" i="95"/>
  <c r="D16" i="102" s="1"/>
  <c r="F44" i="92"/>
  <c r="D44" i="92"/>
  <c r="F55" i="92"/>
  <c r="D55" i="92"/>
  <c r="F78" i="92"/>
  <c r="D78" i="92"/>
  <c r="F28" i="92"/>
  <c r="D28" i="92"/>
  <c r="F32" i="92"/>
  <c r="D32" i="92"/>
  <c r="F25" i="92"/>
  <c r="D25" i="92"/>
  <c r="F48" i="92"/>
  <c r="F63" i="92"/>
  <c r="F79" i="92"/>
  <c r="D79" i="92"/>
  <c r="F41" i="92"/>
  <c r="D41" i="92"/>
  <c r="F45" i="92"/>
  <c r="D45" i="92"/>
  <c r="F22" i="92"/>
  <c r="D22" i="92"/>
  <c r="F18" i="92"/>
  <c r="D18" i="92"/>
  <c r="F46" i="92"/>
  <c r="D46" i="92"/>
  <c r="F76" i="92"/>
  <c r="D76" i="92"/>
  <c r="F8" i="92"/>
  <c r="D8" i="92"/>
  <c r="F12" i="92"/>
  <c r="D12" i="92"/>
  <c r="F10" i="92"/>
  <c r="D10" i="92"/>
  <c r="F38" i="92"/>
  <c r="D38" i="92"/>
  <c r="F42" i="92"/>
  <c r="F50" i="92"/>
  <c r="D50" i="92"/>
  <c r="F65" i="92"/>
  <c r="D65" i="92"/>
  <c r="F58" i="92"/>
  <c r="D58" i="92"/>
  <c r="F62" i="92"/>
  <c r="D62" i="92"/>
  <c r="F69" i="92"/>
  <c r="D69" i="92"/>
  <c r="F73" i="92"/>
  <c r="D73" i="92"/>
  <c r="F7" i="92"/>
  <c r="D7" i="92"/>
  <c r="F11" i="92"/>
  <c r="D11" i="92"/>
  <c r="F15" i="92"/>
  <c r="D15" i="92"/>
  <c r="F27" i="92"/>
  <c r="D27" i="92"/>
  <c r="F31" i="92"/>
  <c r="D31" i="92"/>
  <c r="F35" i="92"/>
  <c r="D35" i="92"/>
  <c r="F39" i="92"/>
  <c r="D39" i="92"/>
  <c r="F24" i="92"/>
  <c r="D24" i="92"/>
  <c r="F66" i="92"/>
  <c r="D66" i="92"/>
  <c r="F47" i="95"/>
  <c r="F55" i="95"/>
  <c r="F34" i="95"/>
  <c r="F39" i="95"/>
  <c r="F12" i="94"/>
  <c r="D27" i="94"/>
  <c r="F34" i="92"/>
  <c r="F57" i="92"/>
  <c r="F74" i="92"/>
  <c r="F75" i="92"/>
  <c r="G73" i="92"/>
  <c r="G54" i="92"/>
  <c r="I60" i="92"/>
  <c r="N57" i="92"/>
  <c r="Q69" i="92"/>
  <c r="R67" i="92"/>
  <c r="F6" i="92"/>
  <c r="G71" i="92"/>
  <c r="G51" i="92"/>
  <c r="G20" i="92"/>
  <c r="I48" i="92"/>
  <c r="L77" i="92"/>
  <c r="L20" i="92"/>
  <c r="N45" i="92"/>
  <c r="Q60" i="92"/>
  <c r="R60" i="92"/>
  <c r="X77" i="92"/>
  <c r="G69" i="92"/>
  <c r="G48" i="92"/>
  <c r="G14" i="92"/>
  <c r="L73" i="92"/>
  <c r="L13" i="92"/>
  <c r="N24" i="92"/>
  <c r="Q48" i="92"/>
  <c r="R48" i="92"/>
  <c r="W77" i="92"/>
  <c r="X73" i="92"/>
  <c r="G66" i="92"/>
  <c r="G46" i="92"/>
  <c r="I20" i="92"/>
  <c r="L69" i="92"/>
  <c r="Q44" i="92"/>
  <c r="W69" i="92"/>
  <c r="G65" i="92"/>
  <c r="G45" i="92"/>
  <c r="I78" i="92"/>
  <c r="L60" i="92"/>
  <c r="M78" i="92"/>
  <c r="R6" i="92"/>
  <c r="W60" i="92"/>
  <c r="G62" i="92"/>
  <c r="I77" i="92"/>
  <c r="L51" i="92"/>
  <c r="M68" i="92"/>
  <c r="N78" i="92"/>
  <c r="G78" i="92"/>
  <c r="G60" i="92"/>
  <c r="G23" i="92"/>
  <c r="I69" i="92"/>
  <c r="L48" i="92"/>
  <c r="M49" i="92"/>
  <c r="N70" i="92"/>
  <c r="R77" i="92"/>
  <c r="S77" i="92"/>
  <c r="V77" i="92"/>
  <c r="F43" i="92"/>
  <c r="G77" i="92"/>
  <c r="M45" i="92"/>
  <c r="Q77" i="92"/>
  <c r="R69" i="92"/>
  <c r="S69" i="92"/>
  <c r="V69" i="92"/>
  <c r="W20" i="92"/>
  <c r="F78" i="95"/>
  <c r="F12" i="95"/>
  <c r="F51" i="95"/>
  <c r="F8" i="94"/>
  <c r="D77" i="94"/>
  <c r="D32" i="94"/>
  <c r="F36" i="94"/>
  <c r="D28" i="94"/>
  <c r="D23" i="94"/>
  <c r="D35" i="94"/>
  <c r="F16" i="94"/>
  <c r="F11" i="94"/>
  <c r="F21" i="94"/>
  <c r="D24" i="94"/>
  <c r="D58" i="94"/>
  <c r="D7" i="94"/>
  <c r="S5" i="92"/>
  <c r="W5" i="92"/>
  <c r="M5" i="92"/>
  <c r="R5" i="92"/>
  <c r="I5" i="92"/>
  <c r="G5" i="92"/>
  <c r="X5" i="92"/>
  <c r="M44" i="92"/>
  <c r="N44" i="92"/>
  <c r="W44" i="92"/>
  <c r="R44" i="92"/>
  <c r="H44" i="92"/>
  <c r="X44" i="92"/>
  <c r="V44" i="92"/>
  <c r="G72" i="92"/>
  <c r="G63" i="92"/>
  <c r="G55" i="92"/>
  <c r="G34" i="92"/>
  <c r="G24" i="92"/>
  <c r="G15" i="92"/>
  <c r="I39" i="92"/>
  <c r="L71" i="92"/>
  <c r="L54" i="92"/>
  <c r="L32" i="92"/>
  <c r="L15" i="92"/>
  <c r="M70" i="92"/>
  <c r="M53" i="92"/>
  <c r="M31" i="92"/>
  <c r="M12" i="92"/>
  <c r="N26" i="92"/>
  <c r="P47" i="92"/>
  <c r="R18" i="92"/>
  <c r="S44" i="92"/>
  <c r="U34" i="92"/>
  <c r="V46" i="92"/>
  <c r="X15" i="92"/>
  <c r="X58" i="92"/>
  <c r="V58" i="92"/>
  <c r="M58" i="92"/>
  <c r="S58" i="92"/>
  <c r="Q58" i="92"/>
  <c r="N58" i="92"/>
  <c r="H58" i="92"/>
  <c r="W58" i="92"/>
  <c r="N53" i="92"/>
  <c r="S32" i="92"/>
  <c r="N30" i="92"/>
  <c r="H30" i="92"/>
  <c r="R30" i="92"/>
  <c r="X30" i="92"/>
  <c r="V30" i="92"/>
  <c r="M30" i="92"/>
  <c r="S30" i="92"/>
  <c r="Q30" i="92"/>
  <c r="F37" i="92"/>
  <c r="N51" i="92"/>
  <c r="H51" i="92"/>
  <c r="R51" i="92"/>
  <c r="X51" i="92"/>
  <c r="V51" i="92"/>
  <c r="M51" i="92"/>
  <c r="S51" i="92"/>
  <c r="Q51" i="92"/>
  <c r="R66" i="92"/>
  <c r="I66" i="92"/>
  <c r="X66" i="92"/>
  <c r="V66" i="92"/>
  <c r="S66" i="92"/>
  <c r="Q66" i="92"/>
  <c r="H66" i="92"/>
  <c r="W66" i="92"/>
  <c r="L66" i="92"/>
  <c r="G61" i="92"/>
  <c r="G42" i="92"/>
  <c r="I56" i="92"/>
  <c r="I35" i="92"/>
  <c r="L27" i="92"/>
  <c r="M66" i="92"/>
  <c r="M47" i="92"/>
  <c r="N68" i="92"/>
  <c r="N47" i="92"/>
  <c r="Q32" i="92"/>
  <c r="S23" i="92"/>
  <c r="V25" i="92"/>
  <c r="W39" i="92"/>
  <c r="X65" i="92"/>
  <c r="G32" i="92"/>
  <c r="V35" i="92"/>
  <c r="F77" i="92"/>
  <c r="G39" i="92"/>
  <c r="G30" i="92"/>
  <c r="I71" i="92"/>
  <c r="I15" i="92"/>
  <c r="L46" i="92"/>
  <c r="M63" i="92"/>
  <c r="Q71" i="92"/>
  <c r="R58" i="92"/>
  <c r="W30" i="92"/>
  <c r="W9" i="92"/>
  <c r="L9" i="92"/>
  <c r="H9" i="92"/>
  <c r="R9" i="92"/>
  <c r="I9" i="92"/>
  <c r="X9" i="92"/>
  <c r="V9" i="92"/>
  <c r="S9" i="92"/>
  <c r="Q9" i="92"/>
  <c r="N9" i="92"/>
  <c r="R17" i="92"/>
  <c r="I17" i="92"/>
  <c r="X17" i="92"/>
  <c r="V17" i="92"/>
  <c r="S17" i="92"/>
  <c r="Q17" i="92"/>
  <c r="H17" i="92"/>
  <c r="W17" i="92"/>
  <c r="L17" i="92"/>
  <c r="I58" i="92"/>
  <c r="F5" i="92"/>
  <c r="N10" i="92"/>
  <c r="H10" i="92"/>
  <c r="R10" i="92"/>
  <c r="X10" i="92"/>
  <c r="V10" i="92"/>
  <c r="M10" i="92"/>
  <c r="S10" i="92"/>
  <c r="Q10" i="92"/>
  <c r="M13" i="92"/>
  <c r="N13" i="92"/>
  <c r="W13" i="92"/>
  <c r="R13" i="92"/>
  <c r="H13" i="92"/>
  <c r="X13" i="92"/>
  <c r="V13" i="92"/>
  <c r="X18" i="92"/>
  <c r="V18" i="92"/>
  <c r="M18" i="92"/>
  <c r="S18" i="92"/>
  <c r="Q18" i="92"/>
  <c r="N18" i="92"/>
  <c r="H18" i="92"/>
  <c r="W18" i="92"/>
  <c r="X6" i="92"/>
  <c r="V6" i="92"/>
  <c r="M6" i="92"/>
  <c r="S6" i="92"/>
  <c r="Q6" i="92"/>
  <c r="N6" i="92"/>
  <c r="H6" i="92"/>
  <c r="W6" i="92"/>
  <c r="M23" i="92"/>
  <c r="N23" i="92"/>
  <c r="W23" i="92"/>
  <c r="R23" i="92"/>
  <c r="H23" i="92"/>
  <c r="X23" i="92"/>
  <c r="V23" i="92"/>
  <c r="W28" i="92"/>
  <c r="L28" i="92"/>
  <c r="H28" i="92"/>
  <c r="R28" i="92"/>
  <c r="I28" i="92"/>
  <c r="X28" i="92"/>
  <c r="V28" i="92"/>
  <c r="S28" i="92"/>
  <c r="Q28" i="92"/>
  <c r="N28" i="92"/>
  <c r="F33" i="92"/>
  <c r="W38" i="92"/>
  <c r="L38" i="92"/>
  <c r="H38" i="92"/>
  <c r="R38" i="92"/>
  <c r="I38" i="92"/>
  <c r="X38" i="92"/>
  <c r="V38" i="92"/>
  <c r="S38" i="92"/>
  <c r="Q38" i="92"/>
  <c r="N38" i="92"/>
  <c r="M62" i="92"/>
  <c r="N62" i="92"/>
  <c r="W62" i="92"/>
  <c r="R62" i="92"/>
  <c r="H62" i="92"/>
  <c r="X62" i="92"/>
  <c r="V62" i="92"/>
  <c r="X67" i="92"/>
  <c r="V67" i="92"/>
  <c r="M67" i="92"/>
  <c r="S67" i="92"/>
  <c r="Q67" i="92"/>
  <c r="N67" i="92"/>
  <c r="H67" i="92"/>
  <c r="W67" i="92"/>
  <c r="S70" i="92"/>
  <c r="Q70" i="92"/>
  <c r="W70" i="92"/>
  <c r="L70" i="92"/>
  <c r="R70" i="92"/>
  <c r="I70" i="92"/>
  <c r="H70" i="92"/>
  <c r="X70" i="92"/>
  <c r="V70" i="92"/>
  <c r="M73" i="92"/>
  <c r="H73" i="92"/>
  <c r="S73" i="92"/>
  <c r="Q73" i="92"/>
  <c r="N73" i="92"/>
  <c r="W73" i="92"/>
  <c r="R73" i="92"/>
  <c r="G38" i="92"/>
  <c r="G28" i="92"/>
  <c r="G10" i="92"/>
  <c r="I51" i="92"/>
  <c r="I30" i="92"/>
  <c r="I13" i="92"/>
  <c r="L5" i="92"/>
  <c r="L62" i="92"/>
  <c r="L44" i="92"/>
  <c r="L23" i="92"/>
  <c r="M42" i="92"/>
  <c r="N5" i="92"/>
  <c r="S13" i="92"/>
  <c r="V73" i="92"/>
  <c r="D10" i="94"/>
  <c r="F10" i="94"/>
  <c r="S12" i="92"/>
  <c r="Q12" i="92"/>
  <c r="W12" i="92"/>
  <c r="L12" i="92"/>
  <c r="R12" i="92"/>
  <c r="I12" i="92"/>
  <c r="H12" i="92"/>
  <c r="X12" i="92"/>
  <c r="V12" i="92"/>
  <c r="M15" i="92"/>
  <c r="H15" i="92"/>
  <c r="S15" i="92"/>
  <c r="Q15" i="92"/>
  <c r="N15" i="92"/>
  <c r="W15" i="92"/>
  <c r="R15" i="92"/>
  <c r="M25" i="92"/>
  <c r="H25" i="92"/>
  <c r="S25" i="92"/>
  <c r="Q25" i="92"/>
  <c r="N25" i="92"/>
  <c r="W25" i="92"/>
  <c r="R25" i="92"/>
  <c r="M32" i="92"/>
  <c r="N32" i="92"/>
  <c r="W32" i="92"/>
  <c r="R32" i="92"/>
  <c r="H32" i="92"/>
  <c r="X32" i="92"/>
  <c r="V32" i="92"/>
  <c r="X37" i="92"/>
  <c r="V37" i="92"/>
  <c r="M37" i="92"/>
  <c r="S37" i="92"/>
  <c r="Q37" i="92"/>
  <c r="N37" i="92"/>
  <c r="H37" i="92"/>
  <c r="W37" i="92"/>
  <c r="S53" i="92"/>
  <c r="Q53" i="92"/>
  <c r="W53" i="92"/>
  <c r="L53" i="92"/>
  <c r="R53" i="92"/>
  <c r="I53" i="92"/>
  <c r="H53" i="92"/>
  <c r="X53" i="92"/>
  <c r="V53" i="92"/>
  <c r="X55" i="92"/>
  <c r="V55" i="92"/>
  <c r="H55" i="92"/>
  <c r="S55" i="92"/>
  <c r="Q55" i="92"/>
  <c r="W55" i="92"/>
  <c r="L55" i="92"/>
  <c r="R55" i="92"/>
  <c r="I55" i="92"/>
  <c r="S61" i="92"/>
  <c r="Q61" i="92"/>
  <c r="W61" i="92"/>
  <c r="L61" i="92"/>
  <c r="R61" i="92"/>
  <c r="I61" i="92"/>
  <c r="H61" i="92"/>
  <c r="X61" i="92"/>
  <c r="V61" i="92"/>
  <c r="X72" i="92"/>
  <c r="V72" i="92"/>
  <c r="H72" i="92"/>
  <c r="S72" i="92"/>
  <c r="Q72" i="92"/>
  <c r="W72" i="92"/>
  <c r="L72" i="92"/>
  <c r="R72" i="92"/>
  <c r="I72" i="92"/>
  <c r="M9" i="92"/>
  <c r="F40" i="92"/>
  <c r="M56" i="92"/>
  <c r="H56" i="92"/>
  <c r="S56" i="92"/>
  <c r="Q56" i="92"/>
  <c r="N56" i="92"/>
  <c r="W56" i="92"/>
  <c r="R56" i="92"/>
  <c r="W59" i="92"/>
  <c r="L59" i="92"/>
  <c r="H59" i="92"/>
  <c r="R59" i="92"/>
  <c r="I59" i="92"/>
  <c r="X59" i="92"/>
  <c r="V59" i="92"/>
  <c r="S59" i="92"/>
  <c r="Q59" i="92"/>
  <c r="R26" i="92"/>
  <c r="I26" i="92"/>
  <c r="X26" i="92"/>
  <c r="V26" i="92"/>
  <c r="S26" i="92"/>
  <c r="Q26" i="92"/>
  <c r="H26" i="92"/>
  <c r="W26" i="92"/>
  <c r="L26" i="92"/>
  <c r="S31" i="92"/>
  <c r="Q31" i="92"/>
  <c r="W31" i="92"/>
  <c r="L31" i="92"/>
  <c r="R31" i="92"/>
  <c r="I31" i="92"/>
  <c r="H31" i="92"/>
  <c r="X31" i="92"/>
  <c r="V31" i="92"/>
  <c r="F13" i="92"/>
  <c r="W19" i="92"/>
  <c r="L19" i="92"/>
  <c r="H19" i="92"/>
  <c r="R19" i="92"/>
  <c r="I19" i="92"/>
  <c r="X19" i="92"/>
  <c r="V19" i="92"/>
  <c r="S19" i="92"/>
  <c r="Q19" i="92"/>
  <c r="N19" i="92"/>
  <c r="F23" i="92"/>
  <c r="X34" i="92"/>
  <c r="V34" i="92"/>
  <c r="H34" i="92"/>
  <c r="S34" i="92"/>
  <c r="Q34" i="92"/>
  <c r="W34" i="92"/>
  <c r="P34" i="92"/>
  <c r="L34" i="92"/>
  <c r="R34" i="92"/>
  <c r="I34" i="92"/>
  <c r="Z34" i="92"/>
  <c r="R36" i="92"/>
  <c r="I36" i="92"/>
  <c r="X36" i="92"/>
  <c r="V36" i="92"/>
  <c r="S36" i="92"/>
  <c r="Q36" i="92"/>
  <c r="H36" i="92"/>
  <c r="W36" i="92"/>
  <c r="L36" i="92"/>
  <c r="M46" i="92"/>
  <c r="H46" i="92"/>
  <c r="S46" i="92"/>
  <c r="Q46" i="92"/>
  <c r="N46" i="92"/>
  <c r="W46" i="92"/>
  <c r="R46" i="92"/>
  <c r="F51" i="92"/>
  <c r="R57" i="92"/>
  <c r="I57" i="92"/>
  <c r="X57" i="92"/>
  <c r="V57" i="92"/>
  <c r="S57" i="92"/>
  <c r="Q57" i="92"/>
  <c r="H57" i="92"/>
  <c r="W57" i="92"/>
  <c r="L57" i="92"/>
  <c r="F64" i="92"/>
  <c r="G67" i="92"/>
  <c r="G58" i="92"/>
  <c r="G37" i="92"/>
  <c r="G27" i="92"/>
  <c r="G19" i="92"/>
  <c r="G9" i="92"/>
  <c r="I67" i="92"/>
  <c r="I27" i="92"/>
  <c r="I10" i="92"/>
  <c r="M59" i="92"/>
  <c r="M38" i="92"/>
  <c r="M19" i="92"/>
  <c r="N61" i="92"/>
  <c r="N36" i="92"/>
  <c r="N12" i="92"/>
  <c r="Q62" i="92"/>
  <c r="Q13" i="92"/>
  <c r="R37" i="92"/>
  <c r="M35" i="92"/>
  <c r="H35" i="92"/>
  <c r="S35" i="92"/>
  <c r="Q35" i="92"/>
  <c r="N35" i="92"/>
  <c r="W35" i="92"/>
  <c r="R35" i="92"/>
  <c r="X14" i="92"/>
  <c r="V14" i="92"/>
  <c r="H14" i="92"/>
  <c r="S14" i="92"/>
  <c r="Q14" i="92"/>
  <c r="W14" i="92"/>
  <c r="L14" i="92"/>
  <c r="R14" i="92"/>
  <c r="I14" i="92"/>
  <c r="N39" i="92"/>
  <c r="H39" i="92"/>
  <c r="R39" i="92"/>
  <c r="X39" i="92"/>
  <c r="V39" i="92"/>
  <c r="M39" i="92"/>
  <c r="S39" i="92"/>
  <c r="Q39" i="92"/>
  <c r="S42" i="92"/>
  <c r="Q42" i="92"/>
  <c r="W42" i="92"/>
  <c r="L42" i="92"/>
  <c r="R42" i="92"/>
  <c r="I42" i="92"/>
  <c r="H42" i="92"/>
  <c r="X42" i="92"/>
  <c r="V42" i="92"/>
  <c r="W49" i="92"/>
  <c r="L49" i="92"/>
  <c r="H49" i="92"/>
  <c r="R49" i="92"/>
  <c r="I49" i="92"/>
  <c r="X49" i="92"/>
  <c r="V49" i="92"/>
  <c r="S49" i="92"/>
  <c r="Q49" i="92"/>
  <c r="N49" i="92"/>
  <c r="M54" i="92"/>
  <c r="N54" i="92"/>
  <c r="W54" i="92"/>
  <c r="R54" i="92"/>
  <c r="H54" i="92"/>
  <c r="X54" i="92"/>
  <c r="V54" i="92"/>
  <c r="M65" i="92"/>
  <c r="H65" i="92"/>
  <c r="S65" i="92"/>
  <c r="Q65" i="92"/>
  <c r="N65" i="92"/>
  <c r="W65" i="92"/>
  <c r="R65" i="92"/>
  <c r="W68" i="92"/>
  <c r="L68" i="92"/>
  <c r="H68" i="92"/>
  <c r="R68" i="92"/>
  <c r="I68" i="92"/>
  <c r="X68" i="92"/>
  <c r="V68" i="92"/>
  <c r="S68" i="92"/>
  <c r="Q68" i="92"/>
  <c r="M71" i="92"/>
  <c r="N71" i="92"/>
  <c r="W71" i="92"/>
  <c r="R71" i="92"/>
  <c r="H71" i="92"/>
  <c r="X71" i="92"/>
  <c r="V71" i="92"/>
  <c r="R74" i="92"/>
  <c r="I74" i="92"/>
  <c r="X74" i="92"/>
  <c r="V74" i="92"/>
  <c r="S74" i="92"/>
  <c r="Q74" i="92"/>
  <c r="H74" i="92"/>
  <c r="W74" i="92"/>
  <c r="L74" i="92"/>
  <c r="G74" i="92"/>
  <c r="G36" i="92"/>
  <c r="G26" i="92"/>
  <c r="G18" i="92"/>
  <c r="G6" i="92"/>
  <c r="I65" i="92"/>
  <c r="I46" i="92"/>
  <c r="I25" i="92"/>
  <c r="I6" i="92"/>
  <c r="L58" i="92"/>
  <c r="L37" i="92"/>
  <c r="M74" i="92"/>
  <c r="M57" i="92"/>
  <c r="M36" i="92"/>
  <c r="M17" i="92"/>
  <c r="N59" i="92"/>
  <c r="N34" i="92"/>
  <c r="S62" i="92"/>
  <c r="V65" i="92"/>
  <c r="W10" i="92"/>
  <c r="X25" i="92"/>
  <c r="H5" i="92"/>
  <c r="F14" i="92"/>
  <c r="F16" i="92"/>
  <c r="X24" i="92"/>
  <c r="H24" i="92"/>
  <c r="S24" i="92"/>
  <c r="W24" i="92"/>
  <c r="R24" i="92"/>
  <c r="I24" i="92"/>
  <c r="X27" i="92"/>
  <c r="V27" i="92"/>
  <c r="M27" i="92"/>
  <c r="S27" i="92"/>
  <c r="Q27" i="92"/>
  <c r="N27" i="92"/>
  <c r="H27" i="92"/>
  <c r="W27" i="92"/>
  <c r="R47" i="92"/>
  <c r="I47" i="92"/>
  <c r="X47" i="92"/>
  <c r="V47" i="92"/>
  <c r="K47" i="92"/>
  <c r="S47" i="92"/>
  <c r="Q47" i="92"/>
  <c r="H47" i="92"/>
  <c r="Z47" i="92"/>
  <c r="W47" i="92"/>
  <c r="L47" i="92"/>
  <c r="U47" i="92"/>
  <c r="F52" i="92"/>
  <c r="F54" i="92"/>
  <c r="X63" i="92"/>
  <c r="V63" i="92"/>
  <c r="H63" i="92"/>
  <c r="S63" i="92"/>
  <c r="Q63" i="92"/>
  <c r="W63" i="92"/>
  <c r="L63" i="92"/>
  <c r="R63" i="92"/>
  <c r="I63" i="92"/>
  <c r="G56" i="92"/>
  <c r="G35" i="92"/>
  <c r="G25" i="92"/>
  <c r="G17" i="92"/>
  <c r="I44" i="92"/>
  <c r="I23" i="92"/>
  <c r="L56" i="92"/>
  <c r="L35" i="92"/>
  <c r="L18" i="92"/>
  <c r="M72" i="92"/>
  <c r="M55" i="92"/>
  <c r="M34" i="92"/>
  <c r="M14" i="92"/>
  <c r="N74" i="92"/>
  <c r="N31" i="92"/>
  <c r="Q54" i="92"/>
  <c r="S54" i="92"/>
  <c r="V56" i="92"/>
  <c r="Q20" i="92"/>
  <c r="S60" i="92"/>
  <c r="S20" i="92"/>
  <c r="W48" i="92"/>
  <c r="F55" i="94"/>
  <c r="H77" i="92"/>
  <c r="H48" i="92"/>
  <c r="I45" i="92"/>
  <c r="M69" i="92"/>
  <c r="M60" i="92"/>
  <c r="M20" i="92"/>
  <c r="N77" i="92"/>
  <c r="N48" i="92"/>
  <c r="Q78" i="92"/>
  <c r="R45" i="92"/>
  <c r="S78" i="92"/>
  <c r="D14" i="94"/>
  <c r="F26" i="94"/>
  <c r="D30" i="94"/>
  <c r="D37" i="94"/>
  <c r="D54" i="94"/>
  <c r="D62" i="94"/>
  <c r="D76" i="94"/>
  <c r="F78" i="94"/>
  <c r="S48" i="92"/>
  <c r="V60" i="92"/>
  <c r="V20" i="92"/>
  <c r="X69" i="92"/>
  <c r="X60" i="92"/>
  <c r="X20" i="92"/>
  <c r="D72" i="94"/>
  <c r="F74" i="94"/>
  <c r="F72" i="92"/>
  <c r="L45" i="92"/>
  <c r="M48" i="92"/>
  <c r="V78" i="92"/>
  <c r="W45" i="92"/>
  <c r="X78" i="92"/>
  <c r="D9" i="94"/>
  <c r="D25" i="94"/>
  <c r="D34" i="94"/>
  <c r="F56" i="94"/>
  <c r="R20" i="92"/>
  <c r="V48" i="92"/>
  <c r="F25" i="94"/>
  <c r="H69" i="92"/>
  <c r="H60" i="92"/>
  <c r="H20" i="92"/>
  <c r="Q45" i="92"/>
  <c r="R78" i="92"/>
  <c r="S45" i="92"/>
  <c r="D6" i="94"/>
  <c r="D13" i="94"/>
  <c r="D29" i="94"/>
  <c r="D51" i="94"/>
  <c r="D53" i="94"/>
  <c r="D75" i="94"/>
  <c r="F79" i="94"/>
  <c r="F71" i="92"/>
  <c r="H78" i="92"/>
  <c r="H45" i="92"/>
  <c r="L78" i="92"/>
  <c r="V45" i="92"/>
  <c r="F15" i="94"/>
  <c r="D17" i="94"/>
  <c r="F31" i="94"/>
  <c r="D33" i="94"/>
  <c r="F57" i="94"/>
  <c r="D59" i="94"/>
  <c r="D73" i="94"/>
  <c r="F68" i="95"/>
  <c r="F77" i="95"/>
  <c r="F8" i="95"/>
  <c r="F73" i="95"/>
  <c r="F42" i="95"/>
  <c r="F30" i="95"/>
  <c r="F64" i="95"/>
  <c r="F79" i="95"/>
  <c r="F5" i="95"/>
  <c r="F9" i="95"/>
  <c r="F23" i="95"/>
  <c r="F40" i="95"/>
  <c r="F44" i="95"/>
  <c r="F48" i="95"/>
  <c r="F6" i="95"/>
  <c r="F10" i="95"/>
  <c r="F14" i="95"/>
  <c r="F24" i="95"/>
  <c r="F28" i="95"/>
  <c r="F32" i="95"/>
  <c r="F53" i="95"/>
  <c r="F57" i="95"/>
  <c r="F71" i="95"/>
  <c r="F75" i="95"/>
  <c r="F13" i="95"/>
  <c r="F27" i="95"/>
  <c r="F35" i="95"/>
  <c r="F52" i="95"/>
  <c r="F18" i="95"/>
  <c r="F66" i="95"/>
  <c r="F19" i="94"/>
  <c r="D38" i="94"/>
  <c r="F41" i="94"/>
  <c r="D42" i="94"/>
  <c r="F45" i="94"/>
  <c r="D46" i="94"/>
  <c r="F49" i="94"/>
  <c r="F63" i="94"/>
  <c r="D64" i="94"/>
  <c r="F67" i="94"/>
  <c r="D68" i="94"/>
  <c r="F80" i="94"/>
  <c r="D22" i="94"/>
  <c r="D39" i="94"/>
  <c r="D43" i="94"/>
  <c r="D47" i="94"/>
  <c r="D65" i="94"/>
  <c r="D69" i="94"/>
  <c r="D52" i="94"/>
  <c r="D56" i="94"/>
  <c r="D60" i="94"/>
  <c r="D74" i="94"/>
  <c r="D78" i="94"/>
  <c r="D40" i="94"/>
  <c r="D44" i="94"/>
  <c r="D48" i="94"/>
  <c r="D66" i="94"/>
  <c r="D70" i="94"/>
  <c r="F9" i="92"/>
  <c r="F20" i="92"/>
  <c r="F30" i="92"/>
  <c r="F47" i="92"/>
  <c r="F56" i="92"/>
  <c r="F67" i="92"/>
  <c r="F29" i="92"/>
  <c r="AB24" i="75" l="1"/>
  <c r="V24" i="92" s="1"/>
  <c r="P24" i="75"/>
  <c r="L24" i="92" s="1"/>
  <c r="V24" i="75"/>
  <c r="Q24" i="92" s="1"/>
  <c r="C9" i="85" l="1"/>
  <c r="C6" i="85"/>
  <c r="AO72" i="79" l="1"/>
  <c r="Z72" i="79"/>
  <c r="AK7" i="79"/>
  <c r="AL7" i="79"/>
  <c r="AM7" i="79"/>
  <c r="AN7" i="79"/>
  <c r="AO7" i="79"/>
  <c r="AP7" i="79"/>
  <c r="AQ7" i="79"/>
  <c r="AR7" i="79"/>
  <c r="AS7" i="79"/>
  <c r="AT7" i="79"/>
  <c r="AU7" i="79"/>
  <c r="AV7" i="79"/>
  <c r="AW7" i="79"/>
  <c r="AX7" i="79"/>
  <c r="AY7" i="79"/>
  <c r="AK8" i="79"/>
  <c r="AL8" i="79"/>
  <c r="AM8" i="79"/>
  <c r="AN8" i="79"/>
  <c r="AO8" i="79"/>
  <c r="AP8" i="79"/>
  <c r="AQ8" i="79"/>
  <c r="AR8" i="79"/>
  <c r="AS8" i="79"/>
  <c r="AT8" i="79"/>
  <c r="AU8" i="79"/>
  <c r="AV8" i="79"/>
  <c r="AW8" i="79"/>
  <c r="AX8" i="79"/>
  <c r="AY8" i="79"/>
  <c r="AK11" i="79"/>
  <c r="AL11" i="79"/>
  <c r="AM11" i="79"/>
  <c r="AN11" i="79"/>
  <c r="AO11" i="79"/>
  <c r="AP11" i="79"/>
  <c r="AQ11" i="79"/>
  <c r="AR11" i="79"/>
  <c r="AS11" i="79"/>
  <c r="AT11" i="79"/>
  <c r="AU11" i="79"/>
  <c r="AV11" i="79"/>
  <c r="AW11" i="79"/>
  <c r="AX11" i="79"/>
  <c r="AY11" i="79"/>
  <c r="AK16" i="79"/>
  <c r="AL16" i="79"/>
  <c r="AM16" i="79"/>
  <c r="AN16" i="79"/>
  <c r="AO16" i="79"/>
  <c r="AP16" i="79"/>
  <c r="AQ16" i="79"/>
  <c r="AR16" i="79"/>
  <c r="AS16" i="79"/>
  <c r="AT16" i="79"/>
  <c r="AU16" i="79"/>
  <c r="AV16" i="79"/>
  <c r="AW16" i="79"/>
  <c r="AX16" i="79"/>
  <c r="AY16" i="79"/>
  <c r="AK22" i="79"/>
  <c r="AL22" i="79"/>
  <c r="AM22" i="79"/>
  <c r="AN22" i="79"/>
  <c r="AO22" i="79"/>
  <c r="AP22" i="79"/>
  <c r="AQ22" i="79"/>
  <c r="AR22" i="79"/>
  <c r="AS22" i="79"/>
  <c r="AT22" i="79"/>
  <c r="AU22" i="79"/>
  <c r="AV22" i="79"/>
  <c r="AW22" i="79"/>
  <c r="AX22" i="79"/>
  <c r="AY22" i="79"/>
  <c r="AK29" i="79"/>
  <c r="AL29" i="79"/>
  <c r="AM29" i="79"/>
  <c r="AN29" i="79"/>
  <c r="AO29" i="79"/>
  <c r="AP29" i="79"/>
  <c r="AQ29" i="79"/>
  <c r="AR29" i="79"/>
  <c r="AS29" i="79"/>
  <c r="AT29" i="79"/>
  <c r="AU29" i="79"/>
  <c r="AV29" i="79"/>
  <c r="AW29" i="79"/>
  <c r="AX29" i="79"/>
  <c r="AY29" i="79"/>
  <c r="AK33" i="79"/>
  <c r="AL33" i="79"/>
  <c r="AM33" i="79"/>
  <c r="AN33" i="79"/>
  <c r="AO33" i="79"/>
  <c r="AP33" i="79"/>
  <c r="AQ33" i="79"/>
  <c r="AR33" i="79"/>
  <c r="AS33" i="79"/>
  <c r="AT33" i="79"/>
  <c r="AU33" i="79"/>
  <c r="AV33" i="79"/>
  <c r="AW33" i="79"/>
  <c r="AX33" i="79"/>
  <c r="AY33" i="79"/>
  <c r="AK40" i="79"/>
  <c r="AL40" i="79"/>
  <c r="AM40" i="79"/>
  <c r="AN40" i="79"/>
  <c r="AO40" i="79"/>
  <c r="AP40" i="79"/>
  <c r="AQ40" i="79"/>
  <c r="AR40" i="79"/>
  <c r="AS40" i="79"/>
  <c r="AT40" i="79"/>
  <c r="AU40" i="79"/>
  <c r="AV40" i="79"/>
  <c r="AW40" i="79"/>
  <c r="AX40" i="79"/>
  <c r="AY40" i="79"/>
  <c r="AK41" i="79"/>
  <c r="AL41" i="79"/>
  <c r="AM41" i="79"/>
  <c r="AN41" i="79"/>
  <c r="AO41" i="79"/>
  <c r="AP41" i="79"/>
  <c r="AQ41" i="79"/>
  <c r="AR41" i="79"/>
  <c r="AS41" i="79"/>
  <c r="AT41" i="79"/>
  <c r="AU41" i="79"/>
  <c r="AV41" i="79"/>
  <c r="AW41" i="79"/>
  <c r="AX41" i="79"/>
  <c r="AY41" i="79"/>
  <c r="AK50" i="79"/>
  <c r="AL50" i="79"/>
  <c r="AM50" i="79"/>
  <c r="AN50" i="79"/>
  <c r="AO50" i="79"/>
  <c r="AP50" i="79"/>
  <c r="AQ50" i="79"/>
  <c r="AR50" i="79"/>
  <c r="AS50" i="79"/>
  <c r="AT50" i="79"/>
  <c r="AU50" i="79"/>
  <c r="AV50" i="79"/>
  <c r="AW50" i="79"/>
  <c r="AX50" i="79"/>
  <c r="AY50" i="79"/>
  <c r="AK52" i="79"/>
  <c r="AL52" i="79"/>
  <c r="AM52" i="79"/>
  <c r="AN52" i="79"/>
  <c r="AO52" i="79"/>
  <c r="AP52" i="79"/>
  <c r="AQ52" i="79"/>
  <c r="AR52" i="79"/>
  <c r="AS52" i="79"/>
  <c r="AT52" i="79"/>
  <c r="AU52" i="79"/>
  <c r="AV52" i="79"/>
  <c r="AW52" i="79"/>
  <c r="AX52" i="79"/>
  <c r="AY52" i="79"/>
  <c r="AK60" i="79"/>
  <c r="AL60" i="79"/>
  <c r="AM60" i="79"/>
  <c r="AN60" i="79"/>
  <c r="AO60" i="79"/>
  <c r="AP60" i="79"/>
  <c r="AQ60" i="79"/>
  <c r="AR60" i="79"/>
  <c r="AS60" i="79"/>
  <c r="AT60" i="79"/>
  <c r="AU60" i="79"/>
  <c r="AV60" i="79"/>
  <c r="AW60" i="79"/>
  <c r="AX60" i="79"/>
  <c r="AY60" i="79"/>
  <c r="AK64" i="79"/>
  <c r="AL64" i="79"/>
  <c r="AM64" i="79"/>
  <c r="AN64" i="79"/>
  <c r="AO64" i="79"/>
  <c r="AP64" i="79"/>
  <c r="AQ64" i="79"/>
  <c r="AR64" i="79"/>
  <c r="AS64" i="79"/>
  <c r="AT64" i="79"/>
  <c r="AU64" i="79"/>
  <c r="AV64" i="79"/>
  <c r="AW64" i="79"/>
  <c r="AX64" i="79"/>
  <c r="AY64" i="79"/>
  <c r="AT72" i="79"/>
  <c r="AY72" i="79"/>
  <c r="AK75" i="79"/>
  <c r="AL75" i="79"/>
  <c r="AM75" i="79"/>
  <c r="AN75" i="79"/>
  <c r="AO75" i="79"/>
  <c r="AP75" i="79"/>
  <c r="AQ75" i="79"/>
  <c r="AR75" i="79"/>
  <c r="AS75" i="79"/>
  <c r="AT75" i="79"/>
  <c r="AU75" i="79"/>
  <c r="AV75" i="79"/>
  <c r="AW75" i="79"/>
  <c r="AX75" i="79"/>
  <c r="AY75" i="79"/>
  <c r="AK76" i="79"/>
  <c r="AL76" i="79"/>
  <c r="AM76" i="79"/>
  <c r="AN76" i="79"/>
  <c r="AO76" i="79"/>
  <c r="AP76" i="79"/>
  <c r="AQ76" i="79"/>
  <c r="AR76" i="79"/>
  <c r="AS76" i="79"/>
  <c r="AT76" i="79"/>
  <c r="AU76" i="79"/>
  <c r="AV76" i="79"/>
  <c r="AW76" i="79"/>
  <c r="AX76" i="79"/>
  <c r="AY76" i="79"/>
  <c r="AF7" i="79"/>
  <c r="AG7" i="79"/>
  <c r="AH7" i="79"/>
  <c r="AI7" i="79"/>
  <c r="AJ7" i="79"/>
  <c r="AF8" i="79"/>
  <c r="AG8" i="79"/>
  <c r="AH8" i="79"/>
  <c r="AI8" i="79"/>
  <c r="AJ8" i="79"/>
  <c r="AF11" i="79"/>
  <c r="AG11" i="79"/>
  <c r="AH11" i="79"/>
  <c r="AI11" i="79"/>
  <c r="AJ11" i="79"/>
  <c r="AF16" i="79"/>
  <c r="AG16" i="79"/>
  <c r="AH16" i="79"/>
  <c r="AI16" i="79"/>
  <c r="AJ16" i="79"/>
  <c r="AF22" i="79"/>
  <c r="AG22" i="79"/>
  <c r="AH22" i="79"/>
  <c r="AI22" i="79"/>
  <c r="AJ22" i="79"/>
  <c r="AF29" i="79"/>
  <c r="AG29" i="79"/>
  <c r="AH29" i="79"/>
  <c r="AI29" i="79"/>
  <c r="AJ29" i="79"/>
  <c r="AF33" i="79"/>
  <c r="AG33" i="79"/>
  <c r="AH33" i="79"/>
  <c r="AI33" i="79"/>
  <c r="AJ33" i="79"/>
  <c r="AF40" i="79"/>
  <c r="AG40" i="79"/>
  <c r="AH40" i="79"/>
  <c r="AI40" i="79"/>
  <c r="AJ40" i="79"/>
  <c r="AF41" i="79"/>
  <c r="AG41" i="79"/>
  <c r="AH41" i="79"/>
  <c r="AI41" i="79"/>
  <c r="AJ41" i="79"/>
  <c r="AF50" i="79"/>
  <c r="AG50" i="79"/>
  <c r="AH50" i="79"/>
  <c r="AI50" i="79"/>
  <c r="AJ50" i="79"/>
  <c r="AF52" i="79"/>
  <c r="AG52" i="79"/>
  <c r="AH52" i="79"/>
  <c r="AI52" i="79"/>
  <c r="AJ52" i="79"/>
  <c r="AF60" i="79"/>
  <c r="AG60" i="79"/>
  <c r="AH60" i="79"/>
  <c r="AI60" i="79"/>
  <c r="AJ60" i="79"/>
  <c r="AF64" i="79"/>
  <c r="AG64" i="79"/>
  <c r="AH64" i="79"/>
  <c r="AI64" i="79"/>
  <c r="AJ64" i="79"/>
  <c r="AJ72" i="79"/>
  <c r="AF75" i="79"/>
  <c r="AG75" i="79"/>
  <c r="AH75" i="79"/>
  <c r="AI75" i="79"/>
  <c r="AJ75" i="79"/>
  <c r="AF76" i="79"/>
  <c r="AG76" i="79"/>
  <c r="AH76" i="79"/>
  <c r="AI76" i="79"/>
  <c r="AJ76" i="79"/>
  <c r="AA7" i="79"/>
  <c r="AB7" i="79"/>
  <c r="AC7" i="79"/>
  <c r="AD7" i="79"/>
  <c r="AE7" i="79"/>
  <c r="AA8" i="79"/>
  <c r="AB8" i="79"/>
  <c r="AC8" i="79"/>
  <c r="AD8" i="79"/>
  <c r="AE8" i="79"/>
  <c r="AA11" i="79"/>
  <c r="AB11" i="79"/>
  <c r="AC11" i="79"/>
  <c r="AD11" i="79"/>
  <c r="AE11" i="79"/>
  <c r="AA16" i="79"/>
  <c r="AB16" i="79"/>
  <c r="AC16" i="79"/>
  <c r="AD16" i="79"/>
  <c r="AE16" i="79"/>
  <c r="AA22" i="79"/>
  <c r="AB22" i="79"/>
  <c r="AC22" i="79"/>
  <c r="AD22" i="79"/>
  <c r="AE22" i="79"/>
  <c r="AA29" i="79"/>
  <c r="AB29" i="79"/>
  <c r="AC29" i="79"/>
  <c r="AD29" i="79"/>
  <c r="AE29" i="79"/>
  <c r="AA33" i="79"/>
  <c r="AB33" i="79"/>
  <c r="AC33" i="79"/>
  <c r="AD33" i="79"/>
  <c r="AE33" i="79"/>
  <c r="AA40" i="79"/>
  <c r="AB40" i="79"/>
  <c r="AC40" i="79"/>
  <c r="AD40" i="79"/>
  <c r="AE40" i="79"/>
  <c r="AA41" i="79"/>
  <c r="AB41" i="79"/>
  <c r="AC41" i="79"/>
  <c r="AD41" i="79"/>
  <c r="AE41" i="79"/>
  <c r="AA50" i="79"/>
  <c r="AB50" i="79"/>
  <c r="AC50" i="79"/>
  <c r="AD50" i="79"/>
  <c r="AE50" i="79"/>
  <c r="AA52" i="79"/>
  <c r="AB52" i="79"/>
  <c r="AC52" i="79"/>
  <c r="AD52" i="79"/>
  <c r="AE52" i="79"/>
  <c r="AA60" i="79"/>
  <c r="AB60" i="79"/>
  <c r="AC60" i="79"/>
  <c r="AD60" i="79"/>
  <c r="AE60" i="79"/>
  <c r="AA64" i="79"/>
  <c r="AB64" i="79"/>
  <c r="AC64" i="79"/>
  <c r="AD64" i="79"/>
  <c r="AE64" i="79"/>
  <c r="AE72" i="79"/>
  <c r="AA75" i="79"/>
  <c r="AB75" i="79"/>
  <c r="AC75" i="79"/>
  <c r="AD75" i="79"/>
  <c r="AE75" i="79"/>
  <c r="AA76" i="79"/>
  <c r="AB76" i="79"/>
  <c r="AC76" i="79"/>
  <c r="AD76" i="79"/>
  <c r="AE76" i="79"/>
  <c r="V7" i="79"/>
  <c r="W7" i="79"/>
  <c r="X7" i="79"/>
  <c r="Y7" i="79"/>
  <c r="Z7" i="79"/>
  <c r="V8" i="79"/>
  <c r="W8" i="79"/>
  <c r="X8" i="79"/>
  <c r="Y8" i="79"/>
  <c r="Z8" i="79"/>
  <c r="V11" i="79"/>
  <c r="W11" i="79"/>
  <c r="X11" i="79"/>
  <c r="Y11" i="79"/>
  <c r="Z11" i="79"/>
  <c r="V16" i="79"/>
  <c r="W16" i="79"/>
  <c r="X16" i="79"/>
  <c r="Y16" i="79"/>
  <c r="Z16" i="79"/>
  <c r="V22" i="79"/>
  <c r="W22" i="79"/>
  <c r="X22" i="79"/>
  <c r="Y22" i="79"/>
  <c r="Z22" i="79"/>
  <c r="V29" i="79"/>
  <c r="W29" i="79"/>
  <c r="X29" i="79"/>
  <c r="Y29" i="79"/>
  <c r="Z29" i="79"/>
  <c r="V33" i="79"/>
  <c r="W33" i="79"/>
  <c r="X33" i="79"/>
  <c r="Y33" i="79"/>
  <c r="Z33" i="79"/>
  <c r="V40" i="79"/>
  <c r="W40" i="79"/>
  <c r="X40" i="79"/>
  <c r="Y40" i="79"/>
  <c r="Z40" i="79"/>
  <c r="V41" i="79"/>
  <c r="W41" i="79"/>
  <c r="X41" i="79"/>
  <c r="Y41" i="79"/>
  <c r="Z41" i="79"/>
  <c r="V50" i="79"/>
  <c r="W50" i="79"/>
  <c r="X50" i="79"/>
  <c r="Y50" i="79"/>
  <c r="Z50" i="79"/>
  <c r="V52" i="79"/>
  <c r="W52" i="79"/>
  <c r="X52" i="79"/>
  <c r="Y52" i="79"/>
  <c r="Z52" i="79"/>
  <c r="V60" i="79"/>
  <c r="W60" i="79"/>
  <c r="X60" i="79"/>
  <c r="Y60" i="79"/>
  <c r="Z60" i="79"/>
  <c r="V64" i="79"/>
  <c r="W64" i="79"/>
  <c r="X64" i="79"/>
  <c r="Y64" i="79"/>
  <c r="Z64" i="79"/>
  <c r="V75" i="79"/>
  <c r="W75" i="79"/>
  <c r="X75" i="79"/>
  <c r="Y75" i="79"/>
  <c r="Z75" i="79"/>
  <c r="V76" i="79"/>
  <c r="W76" i="79"/>
  <c r="X76" i="79"/>
  <c r="Y76" i="79"/>
  <c r="Z76" i="79"/>
  <c r="U7" i="79"/>
  <c r="U8" i="79"/>
  <c r="U11" i="79"/>
  <c r="U16" i="79"/>
  <c r="U22" i="79"/>
  <c r="U29" i="79"/>
  <c r="U33" i="79"/>
  <c r="U40" i="79"/>
  <c r="U41" i="79"/>
  <c r="U50" i="79"/>
  <c r="U52" i="79"/>
  <c r="U60" i="79"/>
  <c r="U64" i="79"/>
  <c r="U72" i="79"/>
  <c r="U75" i="79"/>
  <c r="U76" i="79"/>
  <c r="T7" i="79"/>
  <c r="T8" i="79"/>
  <c r="T11" i="79"/>
  <c r="T16" i="79"/>
  <c r="T22" i="79"/>
  <c r="T29" i="79"/>
  <c r="T33" i="79"/>
  <c r="T40" i="79"/>
  <c r="T41" i="79"/>
  <c r="T50" i="79"/>
  <c r="T52" i="79"/>
  <c r="T60" i="79"/>
  <c r="T64" i="79"/>
  <c r="T75" i="79"/>
  <c r="T76" i="79"/>
  <c r="S7" i="79"/>
  <c r="S8" i="79"/>
  <c r="S11" i="79"/>
  <c r="S16" i="79"/>
  <c r="S22" i="79"/>
  <c r="S29" i="79"/>
  <c r="S33" i="79"/>
  <c r="S40" i="79"/>
  <c r="S41" i="79"/>
  <c r="S50" i="79"/>
  <c r="S52" i="79"/>
  <c r="S60" i="79"/>
  <c r="S64" i="79"/>
  <c r="S75" i="79"/>
  <c r="S76" i="79"/>
  <c r="R7" i="79"/>
  <c r="R8" i="79"/>
  <c r="R11" i="79"/>
  <c r="R16" i="79"/>
  <c r="R22" i="79"/>
  <c r="R29" i="79"/>
  <c r="R33" i="79"/>
  <c r="R40" i="79"/>
  <c r="R41" i="79"/>
  <c r="R50" i="79"/>
  <c r="R52" i="79"/>
  <c r="R60" i="79"/>
  <c r="R64" i="79"/>
  <c r="R75" i="79"/>
  <c r="R76" i="79"/>
  <c r="Q7" i="79"/>
  <c r="Q8" i="79"/>
  <c r="Q11" i="79"/>
  <c r="Q16" i="79"/>
  <c r="Q22" i="79"/>
  <c r="Q29" i="79"/>
  <c r="Q33" i="79"/>
  <c r="Q40" i="79"/>
  <c r="Q41" i="79"/>
  <c r="Q50" i="79"/>
  <c r="Q52" i="79"/>
  <c r="Q60" i="79"/>
  <c r="Q64" i="79"/>
  <c r="Q75" i="79"/>
  <c r="Q76" i="79"/>
  <c r="P7" i="79"/>
  <c r="P8" i="79"/>
  <c r="P11" i="79"/>
  <c r="P16" i="79"/>
  <c r="P22" i="79"/>
  <c r="P29" i="79"/>
  <c r="P33" i="79"/>
  <c r="P40" i="79"/>
  <c r="P41" i="79"/>
  <c r="P50" i="79"/>
  <c r="P52" i="79"/>
  <c r="P60" i="79"/>
  <c r="P64" i="79"/>
  <c r="P72" i="79"/>
  <c r="P75" i="79"/>
  <c r="P76" i="79"/>
  <c r="O7" i="79"/>
  <c r="O8" i="79"/>
  <c r="O11" i="79"/>
  <c r="O16" i="79"/>
  <c r="O22" i="79"/>
  <c r="O29" i="79"/>
  <c r="O33" i="79"/>
  <c r="O40" i="79"/>
  <c r="O41" i="79"/>
  <c r="O50" i="79"/>
  <c r="O52" i="79"/>
  <c r="O60" i="79"/>
  <c r="O64" i="79"/>
  <c r="O75" i="79"/>
  <c r="O76" i="79"/>
  <c r="N7" i="79"/>
  <c r="N8" i="79"/>
  <c r="N11" i="79"/>
  <c r="N16" i="79"/>
  <c r="N22" i="79"/>
  <c r="N29" i="79"/>
  <c r="N33" i="79"/>
  <c r="N40" i="79"/>
  <c r="N41" i="79"/>
  <c r="N50" i="79"/>
  <c r="N52" i="79"/>
  <c r="N60" i="79"/>
  <c r="N64" i="79"/>
  <c r="N75" i="79"/>
  <c r="N76" i="79"/>
  <c r="M7" i="79"/>
  <c r="M8" i="79"/>
  <c r="M11" i="79"/>
  <c r="M16" i="79"/>
  <c r="M22" i="79"/>
  <c r="M29" i="79"/>
  <c r="M33" i="79"/>
  <c r="M40" i="79"/>
  <c r="M41" i="79"/>
  <c r="M50" i="79"/>
  <c r="M52" i="79"/>
  <c r="M60" i="79"/>
  <c r="M64" i="79"/>
  <c r="M75" i="79"/>
  <c r="M76" i="79"/>
  <c r="L7" i="79"/>
  <c r="L8" i="79"/>
  <c r="L11" i="79"/>
  <c r="L16" i="79"/>
  <c r="L22" i="79"/>
  <c r="L29" i="79"/>
  <c r="L33" i="79"/>
  <c r="L40" i="79"/>
  <c r="L41" i="79"/>
  <c r="L50" i="79"/>
  <c r="L52" i="79"/>
  <c r="L60" i="79"/>
  <c r="L64" i="79"/>
  <c r="L75" i="79"/>
  <c r="L76" i="79"/>
  <c r="K7" i="79"/>
  <c r="K8" i="79"/>
  <c r="K11" i="79"/>
  <c r="K16" i="79"/>
  <c r="K22" i="79"/>
  <c r="K29" i="79"/>
  <c r="K33" i="79"/>
  <c r="K40" i="79"/>
  <c r="K41" i="79"/>
  <c r="K50" i="79"/>
  <c r="K52" i="79"/>
  <c r="K60" i="79"/>
  <c r="K64" i="79"/>
  <c r="K75" i="79"/>
  <c r="K76" i="79"/>
  <c r="J7" i="79"/>
  <c r="J8" i="79"/>
  <c r="J11" i="79"/>
  <c r="J16" i="79"/>
  <c r="J22" i="79"/>
  <c r="J29" i="79"/>
  <c r="J33" i="79"/>
  <c r="J40" i="79"/>
  <c r="J41" i="79"/>
  <c r="J50" i="79"/>
  <c r="J52" i="79"/>
  <c r="J60" i="79"/>
  <c r="J64" i="79"/>
  <c r="J75" i="79"/>
  <c r="J76" i="79"/>
  <c r="I7" i="79"/>
  <c r="I8" i="79"/>
  <c r="I11" i="79"/>
  <c r="I16" i="79"/>
  <c r="I22" i="79"/>
  <c r="I29" i="79"/>
  <c r="I33" i="79"/>
  <c r="I40" i="79"/>
  <c r="I41" i="79"/>
  <c r="I50" i="79"/>
  <c r="I52" i="79"/>
  <c r="I60" i="79"/>
  <c r="I64" i="79"/>
  <c r="I75" i="79"/>
  <c r="I76" i="79"/>
  <c r="I80" i="79"/>
  <c r="H7" i="79"/>
  <c r="H8" i="79"/>
  <c r="H11" i="79"/>
  <c r="H16" i="79"/>
  <c r="H22" i="79"/>
  <c r="H29" i="79"/>
  <c r="H33" i="79"/>
  <c r="H40" i="79"/>
  <c r="H41" i="79"/>
  <c r="H50" i="79"/>
  <c r="H52" i="79"/>
  <c r="H60" i="79"/>
  <c r="H64" i="79"/>
  <c r="H75" i="79"/>
  <c r="H76" i="79"/>
  <c r="G7" i="79"/>
  <c r="G8" i="79"/>
  <c r="G11" i="79"/>
  <c r="G16" i="79"/>
  <c r="G17" i="94" s="1"/>
  <c r="G22" i="79"/>
  <c r="G29" i="79"/>
  <c r="G33" i="79"/>
  <c r="G40" i="79"/>
  <c r="G41" i="79"/>
  <c r="G50" i="79"/>
  <c r="G52" i="79"/>
  <c r="G60" i="79"/>
  <c r="G61" i="94" s="1"/>
  <c r="G64" i="79"/>
  <c r="G75" i="79"/>
  <c r="G76" i="79"/>
  <c r="B78" i="86"/>
  <c r="E78" i="86" s="1"/>
  <c r="B77" i="86"/>
  <c r="E77" i="86" s="1"/>
  <c r="A77" i="86"/>
  <c r="B76" i="86"/>
  <c r="E76" i="86" s="1"/>
  <c r="A76" i="86"/>
  <c r="B75" i="86"/>
  <c r="A75" i="86"/>
  <c r="B74" i="86"/>
  <c r="A74" i="86"/>
  <c r="B73" i="86"/>
  <c r="C73" i="86" s="1"/>
  <c r="A73" i="86"/>
  <c r="B72" i="86"/>
  <c r="C72" i="86" s="1"/>
  <c r="A72" i="86"/>
  <c r="B71" i="86"/>
  <c r="A71" i="86"/>
  <c r="B70" i="86"/>
  <c r="C70" i="86" s="1"/>
  <c r="A70" i="86"/>
  <c r="B69" i="86"/>
  <c r="C69" i="86" s="1"/>
  <c r="A69" i="86"/>
  <c r="B68" i="86"/>
  <c r="A68" i="86"/>
  <c r="B67" i="86"/>
  <c r="C67" i="86" s="1"/>
  <c r="A67" i="86"/>
  <c r="B66" i="86"/>
  <c r="E66" i="86" s="1"/>
  <c r="A66" i="86"/>
  <c r="B65" i="86"/>
  <c r="A65" i="86"/>
  <c r="B64" i="86"/>
  <c r="A64" i="86"/>
  <c r="B63" i="86"/>
  <c r="C63" i="86" s="1"/>
  <c r="A63" i="86"/>
  <c r="B62" i="86"/>
  <c r="E62" i="86" s="1"/>
  <c r="A62" i="86"/>
  <c r="B61" i="86"/>
  <c r="E61" i="86" s="1"/>
  <c r="A61" i="86"/>
  <c r="B60" i="86"/>
  <c r="A60" i="86"/>
  <c r="B59" i="86"/>
  <c r="C59" i="86" s="1"/>
  <c r="A59" i="86"/>
  <c r="B58" i="86"/>
  <c r="C58" i="86" s="1"/>
  <c r="A58" i="86"/>
  <c r="B57" i="86"/>
  <c r="E57" i="86" s="1"/>
  <c r="A57" i="86"/>
  <c r="B56" i="86"/>
  <c r="A56" i="86"/>
  <c r="B55" i="86"/>
  <c r="A55" i="86"/>
  <c r="B54" i="86"/>
  <c r="C54" i="86" s="1"/>
  <c r="A54" i="86"/>
  <c r="E53" i="86"/>
  <c r="B53" i="86"/>
  <c r="C53" i="86" s="1"/>
  <c r="A53" i="86"/>
  <c r="B52" i="86"/>
  <c r="E52" i="86" s="1"/>
  <c r="A52" i="86"/>
  <c r="B51" i="86"/>
  <c r="A51" i="86"/>
  <c r="B50" i="86"/>
  <c r="C50" i="86" s="1"/>
  <c r="A50" i="86"/>
  <c r="B49" i="86"/>
  <c r="E49" i="86" s="1"/>
  <c r="A49" i="86"/>
  <c r="B48" i="86"/>
  <c r="A48" i="86"/>
  <c r="B47" i="86"/>
  <c r="C47" i="86" s="1"/>
  <c r="A47" i="86"/>
  <c r="B46" i="86"/>
  <c r="E46" i="86" s="1"/>
  <c r="A46" i="86"/>
  <c r="B45" i="86"/>
  <c r="C45" i="86" s="1"/>
  <c r="A45" i="86"/>
  <c r="B44" i="86"/>
  <c r="C44" i="86" s="1"/>
  <c r="A44" i="86"/>
  <c r="B43" i="86"/>
  <c r="A43" i="86"/>
  <c r="B42" i="86"/>
  <c r="A42" i="86"/>
  <c r="B41" i="86"/>
  <c r="E41" i="86" s="1"/>
  <c r="A41" i="86"/>
  <c r="B40" i="86"/>
  <c r="A40" i="86"/>
  <c r="B39" i="86"/>
  <c r="C39" i="86" s="1"/>
  <c r="A39" i="86"/>
  <c r="B38" i="86"/>
  <c r="E38" i="86" s="1"/>
  <c r="A38" i="86"/>
  <c r="E37" i="86"/>
  <c r="B37" i="86"/>
  <c r="C37" i="86" s="1"/>
  <c r="A37" i="86"/>
  <c r="B36" i="86"/>
  <c r="E36" i="86" s="1"/>
  <c r="A36" i="86"/>
  <c r="B35" i="86"/>
  <c r="A35" i="86"/>
  <c r="B34" i="86"/>
  <c r="C34" i="86" s="1"/>
  <c r="A34" i="86"/>
  <c r="B33" i="86"/>
  <c r="E33" i="86" s="1"/>
  <c r="A33" i="86"/>
  <c r="B32" i="86"/>
  <c r="A32" i="86"/>
  <c r="B31" i="86"/>
  <c r="E31" i="86" s="1"/>
  <c r="A31" i="86"/>
  <c r="B30" i="86"/>
  <c r="C30" i="86" s="1"/>
  <c r="A30" i="86"/>
  <c r="B29" i="86"/>
  <c r="A29" i="86"/>
  <c r="B28" i="86"/>
  <c r="C28" i="86" s="1"/>
  <c r="A28" i="86"/>
  <c r="B27" i="86"/>
  <c r="E27" i="86" s="1"/>
  <c r="A27" i="86"/>
  <c r="B26" i="86"/>
  <c r="C26" i="86" s="1"/>
  <c r="A26" i="86"/>
  <c r="C25" i="86"/>
  <c r="B25" i="86"/>
  <c r="E25" i="86" s="1"/>
  <c r="A25" i="86"/>
  <c r="B24" i="86"/>
  <c r="A24" i="86"/>
  <c r="B23" i="86"/>
  <c r="A23" i="86"/>
  <c r="B22" i="86"/>
  <c r="E22" i="86" s="1"/>
  <c r="A22" i="86"/>
  <c r="B21" i="86"/>
  <c r="A21" i="86"/>
  <c r="B20" i="86"/>
  <c r="B19" i="86"/>
  <c r="A19" i="86"/>
  <c r="B18" i="86"/>
  <c r="A18" i="86"/>
  <c r="B17" i="86"/>
  <c r="E17" i="86" s="1"/>
  <c r="A17" i="86"/>
  <c r="B16" i="86"/>
  <c r="C16" i="86" s="1"/>
  <c r="A16" i="86"/>
  <c r="B15" i="86"/>
  <c r="E15" i="86" s="1"/>
  <c r="A15" i="86"/>
  <c r="B14" i="86"/>
  <c r="E14" i="86" s="1"/>
  <c r="A14" i="86"/>
  <c r="B13" i="86"/>
  <c r="C13" i="86" s="1"/>
  <c r="A13" i="86"/>
  <c r="B12" i="86"/>
  <c r="C12" i="86" s="1"/>
  <c r="A12" i="86"/>
  <c r="B11" i="86"/>
  <c r="E11" i="86" s="1"/>
  <c r="A11" i="86"/>
  <c r="B10" i="86"/>
  <c r="C10" i="86" s="1"/>
  <c r="A10" i="86"/>
  <c r="B9" i="86"/>
  <c r="A9" i="86"/>
  <c r="B8" i="86"/>
  <c r="C8" i="86" s="1"/>
  <c r="A8" i="86"/>
  <c r="B7" i="86"/>
  <c r="E7" i="86" s="1"/>
  <c r="A7" i="86"/>
  <c r="B6" i="86"/>
  <c r="E6" i="86" s="1"/>
  <c r="A6" i="86"/>
  <c r="B5" i="86"/>
  <c r="C5" i="86" s="1"/>
  <c r="A5" i="86"/>
  <c r="B4" i="86"/>
  <c r="C4" i="86" s="1"/>
  <c r="A4" i="86"/>
  <c r="F51" i="86" l="1"/>
  <c r="G53" i="94"/>
  <c r="G52" i="95" s="1"/>
  <c r="F10" i="86"/>
  <c r="G12" i="94"/>
  <c r="G11" i="95" s="1"/>
  <c r="G49" i="86"/>
  <c r="H51" i="94"/>
  <c r="H50" i="95" s="1"/>
  <c r="G7" i="86"/>
  <c r="H9" i="94"/>
  <c r="H8" i="95" s="1"/>
  <c r="H49" i="86"/>
  <c r="I51" i="94"/>
  <c r="I50" i="95" s="1"/>
  <c r="H7" i="86"/>
  <c r="I9" i="94"/>
  <c r="I8" i="95" s="1"/>
  <c r="I40" i="86"/>
  <c r="J42" i="94"/>
  <c r="J41" i="95" s="1"/>
  <c r="I6" i="86"/>
  <c r="J8" i="94"/>
  <c r="J7" i="95" s="1"/>
  <c r="J39" i="86"/>
  <c r="K41" i="94"/>
  <c r="K40" i="95" s="1"/>
  <c r="K75" i="86"/>
  <c r="L77" i="94"/>
  <c r="K32" i="86"/>
  <c r="L34" i="94"/>
  <c r="L74" i="86"/>
  <c r="M76" i="94"/>
  <c r="M75" i="95" s="1"/>
  <c r="L28" i="86"/>
  <c r="M30" i="94"/>
  <c r="M29" i="95" s="1"/>
  <c r="M63" i="86"/>
  <c r="N65" i="94"/>
  <c r="N64" i="95" s="1"/>
  <c r="M21" i="86"/>
  <c r="N23" i="94"/>
  <c r="N22" i="95" s="1"/>
  <c r="N59" i="86"/>
  <c r="O61" i="94"/>
  <c r="O60" i="95" s="1"/>
  <c r="N15" i="86"/>
  <c r="O17" i="94"/>
  <c r="O16" i="95" s="1"/>
  <c r="O59" i="86"/>
  <c r="P61" i="94"/>
  <c r="P60" i="95" s="1"/>
  <c r="O15" i="86"/>
  <c r="P17" i="94"/>
  <c r="P16" i="95" s="1"/>
  <c r="P51" i="86"/>
  <c r="Q53" i="94"/>
  <c r="Q52" i="95" s="1"/>
  <c r="P10" i="86"/>
  <c r="Q12" i="94"/>
  <c r="Q11" i="95" s="1"/>
  <c r="Q49" i="86"/>
  <c r="R51" i="94"/>
  <c r="R50" i="95" s="1"/>
  <c r="Q7" i="86"/>
  <c r="R9" i="94"/>
  <c r="R8" i="95" s="1"/>
  <c r="R40" i="86"/>
  <c r="S42" i="94"/>
  <c r="S41" i="95" s="1"/>
  <c r="R6" i="86"/>
  <c r="S8" i="94"/>
  <c r="S7" i="95" s="1"/>
  <c r="S39" i="86"/>
  <c r="T41" i="94"/>
  <c r="T40" i="95" s="1"/>
  <c r="T75" i="86"/>
  <c r="U77" i="94"/>
  <c r="U76" i="95" s="1"/>
  <c r="T39" i="86"/>
  <c r="U41" i="94"/>
  <c r="U40" i="95" s="1"/>
  <c r="Y75" i="86"/>
  <c r="Z77" i="94"/>
  <c r="Z76" i="95" s="1"/>
  <c r="V74" i="86"/>
  <c r="W76" i="94"/>
  <c r="W75" i="95" s="1"/>
  <c r="X59" i="86"/>
  <c r="Y61" i="94"/>
  <c r="Y60" i="95" s="1"/>
  <c r="U51" i="86"/>
  <c r="V53" i="94"/>
  <c r="W40" i="86"/>
  <c r="X42" i="94"/>
  <c r="X41" i="95" s="1"/>
  <c r="Y32" i="86"/>
  <c r="Z34" i="94"/>
  <c r="Z33" i="95" s="1"/>
  <c r="V28" i="86"/>
  <c r="W30" i="94"/>
  <c r="W29" i="95" s="1"/>
  <c r="X15" i="86"/>
  <c r="Y17" i="94"/>
  <c r="U10" i="86"/>
  <c r="V12" i="94"/>
  <c r="W6" i="86"/>
  <c r="X8" i="94"/>
  <c r="X7" i="95" s="1"/>
  <c r="AD74" i="86"/>
  <c r="AE76" i="94"/>
  <c r="AE75" i="95" s="1"/>
  <c r="AB63" i="86"/>
  <c r="AC65" i="94"/>
  <c r="AC64" i="95" s="1"/>
  <c r="AD51" i="86"/>
  <c r="AE53" i="94"/>
  <c r="AE52" i="95" s="1"/>
  <c r="AA49" i="86"/>
  <c r="AB51" i="94"/>
  <c r="AB50" i="95" s="1"/>
  <c r="AC39" i="86"/>
  <c r="AD41" i="94"/>
  <c r="AD40" i="95" s="1"/>
  <c r="Z32" i="86"/>
  <c r="AA34" i="94"/>
  <c r="AA33" i="95" s="1"/>
  <c r="AB21" i="86"/>
  <c r="AC23" i="94"/>
  <c r="AC22" i="95" s="1"/>
  <c r="AD10" i="86"/>
  <c r="AE12" i="94"/>
  <c r="AE11" i="95" s="1"/>
  <c r="AA7" i="86"/>
  <c r="AB9" i="94"/>
  <c r="AB8" i="95" s="1"/>
  <c r="AH75" i="86"/>
  <c r="AI77" i="94"/>
  <c r="AI76" i="95" s="1"/>
  <c r="AE74" i="86"/>
  <c r="AF76" i="94"/>
  <c r="AF75" i="95" s="1"/>
  <c r="AH59" i="86"/>
  <c r="AI61" i="94"/>
  <c r="AI60" i="95" s="1"/>
  <c r="AE51" i="86"/>
  <c r="AF53" i="94"/>
  <c r="AF52" i="95" s="1"/>
  <c r="AG40" i="86"/>
  <c r="AH42" i="94"/>
  <c r="AH41" i="95" s="1"/>
  <c r="AI32" i="86"/>
  <c r="AJ34" i="94"/>
  <c r="AJ33" i="95" s="1"/>
  <c r="AF28" i="86"/>
  <c r="AG30" i="94"/>
  <c r="AH15" i="86"/>
  <c r="AI17" i="94"/>
  <c r="AE10" i="86"/>
  <c r="AF12" i="94"/>
  <c r="AF11" i="95" s="1"/>
  <c r="AG6" i="86"/>
  <c r="AH8" i="94"/>
  <c r="AH7" i="95" s="1"/>
  <c r="AS75" i="86"/>
  <c r="AT77" i="94"/>
  <c r="AT76" i="95" s="1"/>
  <c r="AK75" i="86"/>
  <c r="AL77" i="94"/>
  <c r="AL76" i="95" s="1"/>
  <c r="AR74" i="86"/>
  <c r="AS76" i="94"/>
  <c r="AS75" i="95" s="1"/>
  <c r="AJ74" i="86"/>
  <c r="AK76" i="94"/>
  <c r="AK75" i="95" s="1"/>
  <c r="AS63" i="86"/>
  <c r="AT65" i="94"/>
  <c r="AT64" i="95" s="1"/>
  <c r="AK63" i="86"/>
  <c r="AL65" i="94"/>
  <c r="AL64" i="95" s="1"/>
  <c r="AR59" i="86"/>
  <c r="AS61" i="94"/>
  <c r="AS60" i="95" s="1"/>
  <c r="AJ59" i="86"/>
  <c r="AK61" i="94"/>
  <c r="AK60" i="95" s="1"/>
  <c r="AQ51" i="86"/>
  <c r="AR53" i="94"/>
  <c r="AR52" i="95" s="1"/>
  <c r="AX49" i="86"/>
  <c r="AY51" i="94"/>
  <c r="AY50" i="95" s="1"/>
  <c r="AP49" i="86"/>
  <c r="AQ51" i="94"/>
  <c r="AQ50" i="95" s="1"/>
  <c r="AW40" i="86"/>
  <c r="AX42" i="94"/>
  <c r="AX41" i="95" s="1"/>
  <c r="AO40" i="86"/>
  <c r="AP42" i="94"/>
  <c r="AP41" i="95" s="1"/>
  <c r="AV39" i="86"/>
  <c r="AW41" i="94"/>
  <c r="AW40" i="95" s="1"/>
  <c r="AN39" i="86"/>
  <c r="AO41" i="94"/>
  <c r="AO40" i="95" s="1"/>
  <c r="AU32" i="86"/>
  <c r="AV34" i="94"/>
  <c r="AV33" i="95" s="1"/>
  <c r="AM32" i="86"/>
  <c r="AN34" i="94"/>
  <c r="AN33" i="95" s="1"/>
  <c r="AT28" i="86"/>
  <c r="AU30" i="94"/>
  <c r="AU29" i="95" s="1"/>
  <c r="AL28" i="86"/>
  <c r="AM30" i="94"/>
  <c r="AM29" i="95" s="1"/>
  <c r="AS21" i="86"/>
  <c r="AT23" i="94"/>
  <c r="AT22" i="95" s="1"/>
  <c r="AK21" i="86"/>
  <c r="AL23" i="94"/>
  <c r="AL22" i="95" s="1"/>
  <c r="AR15" i="86"/>
  <c r="AS17" i="94"/>
  <c r="AS16" i="95" s="1"/>
  <c r="AJ15" i="86"/>
  <c r="AK17" i="94"/>
  <c r="AK16" i="95" s="1"/>
  <c r="AQ10" i="86"/>
  <c r="AR12" i="94"/>
  <c r="AR11" i="95" s="1"/>
  <c r="AX7" i="86"/>
  <c r="AY9" i="94"/>
  <c r="AY8" i="95" s="1"/>
  <c r="AP7" i="86"/>
  <c r="AQ9" i="94"/>
  <c r="AQ8" i="95" s="1"/>
  <c r="AW6" i="86"/>
  <c r="AX8" i="94"/>
  <c r="AX7" i="95" s="1"/>
  <c r="AO6" i="86"/>
  <c r="AP8" i="94"/>
  <c r="AP7" i="95" s="1"/>
  <c r="H40" i="86"/>
  <c r="I42" i="94"/>
  <c r="I41" i="95" s="1"/>
  <c r="L63" i="86"/>
  <c r="M65" i="94"/>
  <c r="M64" i="95" s="1"/>
  <c r="O51" i="86"/>
  <c r="P53" i="94"/>
  <c r="P52" i="95" s="1"/>
  <c r="R39" i="86"/>
  <c r="S41" i="94"/>
  <c r="S40" i="95" s="1"/>
  <c r="U74" i="86"/>
  <c r="V76" i="94"/>
  <c r="U28" i="86"/>
  <c r="V30" i="94"/>
  <c r="AA63" i="86"/>
  <c r="AB65" i="94"/>
  <c r="AB64" i="95" s="1"/>
  <c r="AC10" i="86"/>
  <c r="AD12" i="94"/>
  <c r="AD11" i="95" s="1"/>
  <c r="AI49" i="86"/>
  <c r="AJ51" i="94"/>
  <c r="AJ50" i="95" s="1"/>
  <c r="AI7" i="86"/>
  <c r="AJ9" i="94"/>
  <c r="AJ8" i="95" s="1"/>
  <c r="AX71" i="86"/>
  <c r="AY73" i="94"/>
  <c r="AY72" i="95" s="1"/>
  <c r="AP51" i="86"/>
  <c r="AQ53" i="94"/>
  <c r="AQ52" i="95" s="1"/>
  <c r="AV40" i="86"/>
  <c r="AW42" i="94"/>
  <c r="AW41" i="95" s="1"/>
  <c r="AL32" i="86"/>
  <c r="AM34" i="94"/>
  <c r="AM33" i="95" s="1"/>
  <c r="AQ15" i="86"/>
  <c r="AR17" i="94"/>
  <c r="AR16" i="95" s="1"/>
  <c r="AV6" i="86"/>
  <c r="AW8" i="94"/>
  <c r="AW7" i="95" s="1"/>
  <c r="E47" i="86"/>
  <c r="F40" i="86"/>
  <c r="G42" i="94"/>
  <c r="G41" i="95" s="1"/>
  <c r="F6" i="86"/>
  <c r="G8" i="94"/>
  <c r="G7" i="95" s="1"/>
  <c r="G39" i="86"/>
  <c r="H41" i="94"/>
  <c r="H40" i="95" s="1"/>
  <c r="I80" i="95"/>
  <c r="I81" i="94"/>
  <c r="H39" i="86"/>
  <c r="I41" i="94"/>
  <c r="I40" i="95" s="1"/>
  <c r="I75" i="86"/>
  <c r="J77" i="94"/>
  <c r="J76" i="95" s="1"/>
  <c r="I32" i="86"/>
  <c r="J34" i="94"/>
  <c r="J33" i="95" s="1"/>
  <c r="J74" i="86"/>
  <c r="K76" i="94"/>
  <c r="K75" i="95" s="1"/>
  <c r="J28" i="86"/>
  <c r="K30" i="94"/>
  <c r="K29" i="95" s="1"/>
  <c r="K63" i="86"/>
  <c r="L65" i="94"/>
  <c r="L64" i="95" s="1"/>
  <c r="K21" i="86"/>
  <c r="L23" i="94"/>
  <c r="L22" i="95" s="1"/>
  <c r="L59" i="86"/>
  <c r="M61" i="94"/>
  <c r="M60" i="95" s="1"/>
  <c r="L15" i="86"/>
  <c r="M17" i="94"/>
  <c r="M16" i="95" s="1"/>
  <c r="M51" i="86"/>
  <c r="N53" i="94"/>
  <c r="N52" i="95" s="1"/>
  <c r="M10" i="86"/>
  <c r="N12" i="94"/>
  <c r="N11" i="95" s="1"/>
  <c r="N49" i="86"/>
  <c r="O51" i="94"/>
  <c r="O50" i="95" s="1"/>
  <c r="N7" i="86"/>
  <c r="O9" i="94"/>
  <c r="O8" i="95" s="1"/>
  <c r="O49" i="86"/>
  <c r="P51" i="94"/>
  <c r="P50" i="95" s="1"/>
  <c r="O7" i="86"/>
  <c r="P9" i="94"/>
  <c r="P8" i="95" s="1"/>
  <c r="P40" i="86"/>
  <c r="Q42" i="94"/>
  <c r="Q41" i="95" s="1"/>
  <c r="P6" i="86"/>
  <c r="Q8" i="94"/>
  <c r="Q7" i="95" s="1"/>
  <c r="Q39" i="86"/>
  <c r="R41" i="94"/>
  <c r="R40" i="95" s="1"/>
  <c r="R75" i="86"/>
  <c r="S77" i="94"/>
  <c r="S76" i="95" s="1"/>
  <c r="R32" i="86"/>
  <c r="S34" i="94"/>
  <c r="S33" i="95" s="1"/>
  <c r="S74" i="86"/>
  <c r="T76" i="94"/>
  <c r="T75" i="95" s="1"/>
  <c r="S28" i="86"/>
  <c r="T30" i="94"/>
  <c r="T29" i="95" s="1"/>
  <c r="T71" i="86"/>
  <c r="U73" i="94"/>
  <c r="U72" i="95" s="1"/>
  <c r="T28" i="86"/>
  <c r="U30" i="94"/>
  <c r="U29" i="95" s="1"/>
  <c r="W75" i="86"/>
  <c r="X77" i="94"/>
  <c r="X76" i="95" s="1"/>
  <c r="Y63" i="86"/>
  <c r="Z65" i="94"/>
  <c r="Z64" i="95" s="1"/>
  <c r="V59" i="86"/>
  <c r="W61" i="94"/>
  <c r="W60" i="95" s="1"/>
  <c r="X49" i="86"/>
  <c r="Y51" i="94"/>
  <c r="Y50" i="95" s="1"/>
  <c r="U40" i="86"/>
  <c r="V42" i="94"/>
  <c r="W32" i="86"/>
  <c r="X34" i="94"/>
  <c r="X33" i="95" s="1"/>
  <c r="Y21" i="86"/>
  <c r="Z23" i="94"/>
  <c r="Z22" i="95" s="1"/>
  <c r="V15" i="86"/>
  <c r="W17" i="94"/>
  <c r="X7" i="86"/>
  <c r="Y9" i="94"/>
  <c r="Y8" i="95" s="1"/>
  <c r="U6" i="86"/>
  <c r="V8" i="94"/>
  <c r="AB74" i="86"/>
  <c r="AC76" i="94"/>
  <c r="AC75" i="95" s="1"/>
  <c r="Z63" i="86"/>
  <c r="AA65" i="94"/>
  <c r="AA64" i="95" s="1"/>
  <c r="AB51" i="86"/>
  <c r="AC53" i="94"/>
  <c r="AC52" i="95" s="1"/>
  <c r="AD40" i="86"/>
  <c r="AE42" i="94"/>
  <c r="AE41" i="95" s="1"/>
  <c r="AA39" i="86"/>
  <c r="AB41" i="94"/>
  <c r="AB40" i="95" s="1"/>
  <c r="AC28" i="86"/>
  <c r="AD30" i="94"/>
  <c r="AD29" i="95" s="1"/>
  <c r="Z21" i="86"/>
  <c r="AA23" i="94"/>
  <c r="AA22" i="95" s="1"/>
  <c r="AB10" i="86"/>
  <c r="AC12" i="94"/>
  <c r="AC11" i="95" s="1"/>
  <c r="AD6" i="86"/>
  <c r="AE8" i="94"/>
  <c r="AE7" i="95" s="1"/>
  <c r="AF75" i="86"/>
  <c r="AG77" i="94"/>
  <c r="AI63" i="86"/>
  <c r="AJ65" i="94"/>
  <c r="AJ64" i="95" s="1"/>
  <c r="AF59" i="86"/>
  <c r="AG61" i="94"/>
  <c r="AH49" i="86"/>
  <c r="AI51" i="94"/>
  <c r="AI50" i="95" s="1"/>
  <c r="AE40" i="86"/>
  <c r="AF42" i="94"/>
  <c r="AF41" i="95" s="1"/>
  <c r="AG32" i="86"/>
  <c r="AH34" i="94"/>
  <c r="AH33" i="95" s="1"/>
  <c r="AI21" i="86"/>
  <c r="AJ23" i="94"/>
  <c r="AJ22" i="95" s="1"/>
  <c r="AF15" i="86"/>
  <c r="AG17" i="94"/>
  <c r="AH7" i="86"/>
  <c r="AI9" i="94"/>
  <c r="AI8" i="95" s="1"/>
  <c r="AE6" i="86"/>
  <c r="AF8" i="94"/>
  <c r="AF7" i="95" s="1"/>
  <c r="AQ75" i="86"/>
  <c r="AR77" i="94"/>
  <c r="AR76" i="95" s="1"/>
  <c r="AX74" i="86"/>
  <c r="AY76" i="94"/>
  <c r="AY75" i="95" s="1"/>
  <c r="AP74" i="86"/>
  <c r="AQ76" i="94"/>
  <c r="AQ75" i="95" s="1"/>
  <c r="AS71" i="86"/>
  <c r="AT73" i="94"/>
  <c r="AT72" i="95" s="1"/>
  <c r="AQ63" i="86"/>
  <c r="AR65" i="94"/>
  <c r="AR64" i="95" s="1"/>
  <c r="AX59" i="86"/>
  <c r="AY61" i="94"/>
  <c r="AY60" i="95" s="1"/>
  <c r="AP59" i="86"/>
  <c r="AQ61" i="94"/>
  <c r="AQ60" i="95" s="1"/>
  <c r="AW51" i="86"/>
  <c r="AX53" i="94"/>
  <c r="AX52" i="95" s="1"/>
  <c r="AO51" i="86"/>
  <c r="AP53" i="94"/>
  <c r="AP52" i="95" s="1"/>
  <c r="AV49" i="86"/>
  <c r="AW51" i="94"/>
  <c r="AW50" i="95" s="1"/>
  <c r="AN49" i="86"/>
  <c r="AO51" i="94"/>
  <c r="AO50" i="95" s="1"/>
  <c r="AU40" i="86"/>
  <c r="AV42" i="94"/>
  <c r="AV41" i="95" s="1"/>
  <c r="AM40" i="86"/>
  <c r="AN42" i="94"/>
  <c r="AN41" i="95" s="1"/>
  <c r="AT39" i="86"/>
  <c r="AU41" i="94"/>
  <c r="AU40" i="95" s="1"/>
  <c r="AL39" i="86"/>
  <c r="AM41" i="94"/>
  <c r="AM40" i="95" s="1"/>
  <c r="AS32" i="86"/>
  <c r="AT34" i="94"/>
  <c r="AT33" i="95" s="1"/>
  <c r="AK32" i="86"/>
  <c r="AL34" i="94"/>
  <c r="AL33" i="95" s="1"/>
  <c r="AR28" i="86"/>
  <c r="AS30" i="94"/>
  <c r="AS29" i="95" s="1"/>
  <c r="AJ28" i="86"/>
  <c r="AK30" i="94"/>
  <c r="AK29" i="95" s="1"/>
  <c r="AQ21" i="86"/>
  <c r="AR23" i="94"/>
  <c r="AR22" i="95" s="1"/>
  <c r="AX15" i="86"/>
  <c r="AY17" i="94"/>
  <c r="AY16" i="95" s="1"/>
  <c r="AP15" i="86"/>
  <c r="AQ17" i="94"/>
  <c r="AQ16" i="95" s="1"/>
  <c r="AW10" i="86"/>
  <c r="AX12" i="94"/>
  <c r="AX11" i="95" s="1"/>
  <c r="AO10" i="86"/>
  <c r="AP12" i="94"/>
  <c r="AP11" i="95" s="1"/>
  <c r="AV7" i="86"/>
  <c r="AW9" i="94"/>
  <c r="AW8" i="95" s="1"/>
  <c r="AN7" i="86"/>
  <c r="AO9" i="94"/>
  <c r="AO8" i="95" s="1"/>
  <c r="AU6" i="86"/>
  <c r="AV8" i="94"/>
  <c r="AV7" i="95" s="1"/>
  <c r="AM6" i="86"/>
  <c r="AN8" i="94"/>
  <c r="AN7" i="95" s="1"/>
  <c r="G40" i="86"/>
  <c r="H42" i="94"/>
  <c r="H41" i="95" s="1"/>
  <c r="J32" i="86"/>
  <c r="K34" i="94"/>
  <c r="K33" i="95" s="1"/>
  <c r="M15" i="86"/>
  <c r="N17" i="94"/>
  <c r="N16" i="95" s="1"/>
  <c r="P7" i="86"/>
  <c r="Q9" i="94"/>
  <c r="Q8" i="95" s="1"/>
  <c r="T74" i="86"/>
  <c r="U76" i="94"/>
  <c r="U75" i="95" s="1"/>
  <c r="X32" i="86"/>
  <c r="Y34" i="94"/>
  <c r="Y33" i="95" s="1"/>
  <c r="AC51" i="86"/>
  <c r="AD53" i="94"/>
  <c r="AD52" i="95" s="1"/>
  <c r="AG75" i="86"/>
  <c r="AH77" i="94"/>
  <c r="AH76" i="95" s="1"/>
  <c r="AF6" i="86"/>
  <c r="AG8" i="94"/>
  <c r="AJ63" i="86"/>
  <c r="AK65" i="94"/>
  <c r="AK64" i="95" s="1"/>
  <c r="AO49" i="86"/>
  <c r="AP51" i="94"/>
  <c r="AP50" i="95" s="1"/>
  <c r="AS28" i="86"/>
  <c r="AT30" i="94"/>
  <c r="AT29" i="95" s="1"/>
  <c r="AX10" i="86"/>
  <c r="AY12" i="94"/>
  <c r="AY11" i="95" s="1"/>
  <c r="AN6" i="86"/>
  <c r="AO8" i="94"/>
  <c r="AO7" i="95" s="1"/>
  <c r="E10" i="86"/>
  <c r="E44" i="86"/>
  <c r="C62" i="86"/>
  <c r="F39" i="86"/>
  <c r="G41" i="94"/>
  <c r="G40" i="95" s="1"/>
  <c r="G75" i="86"/>
  <c r="H77" i="94"/>
  <c r="H76" i="95" s="1"/>
  <c r="G32" i="86"/>
  <c r="H34" i="94"/>
  <c r="H33" i="95" s="1"/>
  <c r="H75" i="86"/>
  <c r="I77" i="94"/>
  <c r="I76" i="95" s="1"/>
  <c r="H32" i="86"/>
  <c r="I34" i="94"/>
  <c r="I33" i="95" s="1"/>
  <c r="I74" i="86"/>
  <c r="J76" i="94"/>
  <c r="J75" i="95" s="1"/>
  <c r="I28" i="86"/>
  <c r="J30" i="94"/>
  <c r="J29" i="95" s="1"/>
  <c r="J63" i="86"/>
  <c r="K65" i="94"/>
  <c r="K64" i="95" s="1"/>
  <c r="J21" i="86"/>
  <c r="K23" i="94"/>
  <c r="K22" i="95" s="1"/>
  <c r="K59" i="86"/>
  <c r="L61" i="94"/>
  <c r="L60" i="95" s="1"/>
  <c r="K15" i="86"/>
  <c r="L17" i="94"/>
  <c r="L16" i="95" s="1"/>
  <c r="L51" i="86"/>
  <c r="M53" i="94"/>
  <c r="M52" i="95" s="1"/>
  <c r="L10" i="86"/>
  <c r="M12" i="94"/>
  <c r="M11" i="95" s="1"/>
  <c r="M49" i="86"/>
  <c r="N51" i="94"/>
  <c r="N50" i="95" s="1"/>
  <c r="M7" i="86"/>
  <c r="N9" i="94"/>
  <c r="N8" i="95" s="1"/>
  <c r="N40" i="86"/>
  <c r="O42" i="94"/>
  <c r="O41" i="95" s="1"/>
  <c r="N6" i="86"/>
  <c r="O8" i="94"/>
  <c r="O7" i="95" s="1"/>
  <c r="O40" i="86"/>
  <c r="P42" i="94"/>
  <c r="P41" i="95" s="1"/>
  <c r="O6" i="86"/>
  <c r="P8" i="94"/>
  <c r="P7" i="95" s="1"/>
  <c r="P39" i="86"/>
  <c r="Q41" i="94"/>
  <c r="Q40" i="95" s="1"/>
  <c r="Q75" i="86"/>
  <c r="R77" i="94"/>
  <c r="R76" i="95" s="1"/>
  <c r="Q32" i="86"/>
  <c r="R34" i="94"/>
  <c r="R33" i="95" s="1"/>
  <c r="R74" i="86"/>
  <c r="S76" i="94"/>
  <c r="S75" i="95" s="1"/>
  <c r="R28" i="86"/>
  <c r="S30" i="94"/>
  <c r="S29" i="95" s="1"/>
  <c r="S63" i="86"/>
  <c r="T65" i="94"/>
  <c r="T64" i="95" s="1"/>
  <c r="S21" i="86"/>
  <c r="T23" i="94"/>
  <c r="T22" i="95" s="1"/>
  <c r="T63" i="86"/>
  <c r="U65" i="94"/>
  <c r="U64" i="95" s="1"/>
  <c r="T21" i="86"/>
  <c r="U23" i="94"/>
  <c r="U22" i="95" s="1"/>
  <c r="V75" i="86"/>
  <c r="W77" i="94"/>
  <c r="W76" i="95" s="1"/>
  <c r="X63" i="86"/>
  <c r="Y65" i="94"/>
  <c r="Y64" i="95" s="1"/>
  <c r="U59" i="86"/>
  <c r="V61" i="94"/>
  <c r="W49" i="86"/>
  <c r="X51" i="94"/>
  <c r="X50" i="95" s="1"/>
  <c r="Y39" i="86"/>
  <c r="Z41" i="94"/>
  <c r="Z40" i="95" s="1"/>
  <c r="V32" i="86"/>
  <c r="W34" i="94"/>
  <c r="W33" i="95" s="1"/>
  <c r="X21" i="86"/>
  <c r="Y23" i="94"/>
  <c r="Y22" i="95" s="1"/>
  <c r="U15" i="86"/>
  <c r="V17" i="94"/>
  <c r="W7" i="86"/>
  <c r="X9" i="94"/>
  <c r="X8" i="95" s="1"/>
  <c r="AD75" i="86"/>
  <c r="AE77" i="94"/>
  <c r="AE76" i="95" s="1"/>
  <c r="AA74" i="86"/>
  <c r="AB76" i="94"/>
  <c r="AB75" i="95" s="1"/>
  <c r="AD59" i="86"/>
  <c r="AE61" i="94"/>
  <c r="AE60" i="95" s="1"/>
  <c r="AA51" i="86"/>
  <c r="AB53" i="94"/>
  <c r="AB52" i="95" s="1"/>
  <c r="AC40" i="86"/>
  <c r="AD42" i="94"/>
  <c r="AD41" i="95" s="1"/>
  <c r="Z39" i="86"/>
  <c r="AA41" i="94"/>
  <c r="AA40" i="95" s="1"/>
  <c r="AB28" i="86"/>
  <c r="AC30" i="94"/>
  <c r="AC29" i="95" s="1"/>
  <c r="AD15" i="86"/>
  <c r="AE17" i="94"/>
  <c r="AA10" i="86"/>
  <c r="AB12" i="94"/>
  <c r="AB11" i="95" s="1"/>
  <c r="AC6" i="86"/>
  <c r="AD8" i="94"/>
  <c r="AD7" i="95" s="1"/>
  <c r="AE75" i="86"/>
  <c r="AF77" i="94"/>
  <c r="AF76" i="95" s="1"/>
  <c r="AH63" i="86"/>
  <c r="AI65" i="94"/>
  <c r="AI64" i="95" s="1"/>
  <c r="AE59" i="86"/>
  <c r="AF61" i="94"/>
  <c r="AF60" i="95" s="1"/>
  <c r="AG49" i="86"/>
  <c r="AH51" i="94"/>
  <c r="AH50" i="95" s="1"/>
  <c r="AI39" i="86"/>
  <c r="AJ41" i="94"/>
  <c r="AJ40" i="95" s="1"/>
  <c r="AF32" i="86"/>
  <c r="AG34" i="94"/>
  <c r="AH21" i="86"/>
  <c r="AI23" i="94"/>
  <c r="AI22" i="95" s="1"/>
  <c r="AE15" i="86"/>
  <c r="AF17" i="94"/>
  <c r="AG7" i="86"/>
  <c r="AH9" i="94"/>
  <c r="AH8" i="95" s="1"/>
  <c r="AX75" i="86"/>
  <c r="AY77" i="94"/>
  <c r="AY76" i="95" s="1"/>
  <c r="AP75" i="86"/>
  <c r="AQ77" i="94"/>
  <c r="AQ76" i="95" s="1"/>
  <c r="AW74" i="86"/>
  <c r="AX76" i="94"/>
  <c r="AX75" i="95" s="1"/>
  <c r="AO74" i="86"/>
  <c r="AP76" i="94"/>
  <c r="AP75" i="95" s="1"/>
  <c r="AX63" i="86"/>
  <c r="AY65" i="94"/>
  <c r="AY64" i="95" s="1"/>
  <c r="AP63" i="86"/>
  <c r="AQ65" i="94"/>
  <c r="AQ64" i="95" s="1"/>
  <c r="AW59" i="86"/>
  <c r="AX61" i="94"/>
  <c r="AX60" i="95" s="1"/>
  <c r="AO59" i="86"/>
  <c r="AP61" i="94"/>
  <c r="AP60" i="95" s="1"/>
  <c r="AV51" i="86"/>
  <c r="AW53" i="94"/>
  <c r="AW52" i="95" s="1"/>
  <c r="AN51" i="86"/>
  <c r="AO53" i="94"/>
  <c r="AO52" i="95" s="1"/>
  <c r="AU49" i="86"/>
  <c r="AV51" i="94"/>
  <c r="AV50" i="95" s="1"/>
  <c r="AM49" i="86"/>
  <c r="AN51" i="94"/>
  <c r="AN50" i="95" s="1"/>
  <c r="AT40" i="86"/>
  <c r="AU42" i="94"/>
  <c r="AU41" i="95" s="1"/>
  <c r="AL40" i="86"/>
  <c r="AM42" i="94"/>
  <c r="AM41" i="95" s="1"/>
  <c r="AS39" i="86"/>
  <c r="AT41" i="94"/>
  <c r="AT40" i="95" s="1"/>
  <c r="AK39" i="86"/>
  <c r="AL41" i="94"/>
  <c r="AL40" i="95" s="1"/>
  <c r="AR32" i="86"/>
  <c r="AS34" i="94"/>
  <c r="AS33" i="95" s="1"/>
  <c r="AJ32" i="86"/>
  <c r="AK34" i="94"/>
  <c r="AK33" i="95" s="1"/>
  <c r="AQ28" i="86"/>
  <c r="AR30" i="94"/>
  <c r="AR29" i="95" s="1"/>
  <c r="AX21" i="86"/>
  <c r="AY23" i="94"/>
  <c r="AY22" i="95" s="1"/>
  <c r="AP21" i="86"/>
  <c r="AQ23" i="94"/>
  <c r="AQ22" i="95" s="1"/>
  <c r="AW15" i="86"/>
  <c r="AX17" i="94"/>
  <c r="AX16" i="95" s="1"/>
  <c r="AO15" i="86"/>
  <c r="AP17" i="94"/>
  <c r="AP16" i="95" s="1"/>
  <c r="AV10" i="86"/>
  <c r="AW12" i="94"/>
  <c r="AW11" i="95" s="1"/>
  <c r="AN10" i="86"/>
  <c r="AO12" i="94"/>
  <c r="AO11" i="95" s="1"/>
  <c r="AU7" i="86"/>
  <c r="AV9" i="94"/>
  <c r="AV8" i="95" s="1"/>
  <c r="AM7" i="86"/>
  <c r="AN9" i="94"/>
  <c r="AN8" i="95" s="1"/>
  <c r="AT6" i="86"/>
  <c r="AU8" i="94"/>
  <c r="AU7" i="95" s="1"/>
  <c r="AL6" i="86"/>
  <c r="AM8" i="94"/>
  <c r="AM7" i="95" s="1"/>
  <c r="J75" i="86"/>
  <c r="K77" i="94"/>
  <c r="K76" i="95" s="1"/>
  <c r="M59" i="86"/>
  <c r="N61" i="94"/>
  <c r="N60" i="95" s="1"/>
  <c r="P49" i="86"/>
  <c r="Q51" i="94"/>
  <c r="Q50" i="95" s="1"/>
  <c r="S32" i="86"/>
  <c r="T34" i="94"/>
  <c r="T33" i="95" s="1"/>
  <c r="X75" i="86"/>
  <c r="Y77" i="94"/>
  <c r="Y76" i="95" s="1"/>
  <c r="W15" i="86"/>
  <c r="X17" i="94"/>
  <c r="Z49" i="86"/>
  <c r="AA51" i="94"/>
  <c r="AA50" i="95" s="1"/>
  <c r="Z7" i="86"/>
  <c r="AA9" i="94"/>
  <c r="AA8" i="95" s="1"/>
  <c r="AH32" i="86"/>
  <c r="AI34" i="94"/>
  <c r="AI33" i="95" s="1"/>
  <c r="AJ75" i="86"/>
  <c r="AK77" i="94"/>
  <c r="AK76" i="95" s="1"/>
  <c r="AX51" i="86"/>
  <c r="AY53" i="94"/>
  <c r="AY52" i="95" s="1"/>
  <c r="AU39" i="86"/>
  <c r="AV41" i="94"/>
  <c r="AV40" i="95" s="1"/>
  <c r="AJ21" i="86"/>
  <c r="AK23" i="94"/>
  <c r="AK22" i="95" s="1"/>
  <c r="AO7" i="86"/>
  <c r="AP9" i="94"/>
  <c r="AP8" i="95" s="1"/>
  <c r="F75" i="86"/>
  <c r="G77" i="94"/>
  <c r="G76" i="95" s="1"/>
  <c r="F32" i="86"/>
  <c r="G34" i="94"/>
  <c r="G33" i="95" s="1"/>
  <c r="G74" i="86"/>
  <c r="H76" i="94"/>
  <c r="H75" i="95" s="1"/>
  <c r="G28" i="86"/>
  <c r="H30" i="94"/>
  <c r="H29" i="95" s="1"/>
  <c r="H74" i="86"/>
  <c r="I76" i="94"/>
  <c r="I75" i="95" s="1"/>
  <c r="H28" i="86"/>
  <c r="I30" i="94"/>
  <c r="I29" i="95" s="1"/>
  <c r="I63" i="86"/>
  <c r="J65" i="94"/>
  <c r="J64" i="95" s="1"/>
  <c r="I21" i="86"/>
  <c r="J23" i="94"/>
  <c r="J22" i="95" s="1"/>
  <c r="J59" i="86"/>
  <c r="K61" i="94"/>
  <c r="K60" i="95" s="1"/>
  <c r="J15" i="86"/>
  <c r="K17" i="94"/>
  <c r="K51" i="86"/>
  <c r="L53" i="94"/>
  <c r="K10" i="86"/>
  <c r="L12" i="94"/>
  <c r="L49" i="86"/>
  <c r="M51" i="94"/>
  <c r="M50" i="95" s="1"/>
  <c r="L7" i="86"/>
  <c r="M9" i="94"/>
  <c r="M8" i="95" s="1"/>
  <c r="M40" i="86"/>
  <c r="N42" i="94"/>
  <c r="N41" i="95" s="1"/>
  <c r="M6" i="86"/>
  <c r="N8" i="94"/>
  <c r="N7" i="95" s="1"/>
  <c r="N39" i="86"/>
  <c r="O41" i="94"/>
  <c r="O40" i="95" s="1"/>
  <c r="O75" i="86"/>
  <c r="P77" i="94"/>
  <c r="P76" i="95" s="1"/>
  <c r="O39" i="86"/>
  <c r="P41" i="94"/>
  <c r="P40" i="95" s="1"/>
  <c r="P75" i="86"/>
  <c r="Q77" i="94"/>
  <c r="Q76" i="95" s="1"/>
  <c r="P32" i="86"/>
  <c r="Q34" i="94"/>
  <c r="Q33" i="95" s="1"/>
  <c r="Q74" i="86"/>
  <c r="R76" i="94"/>
  <c r="R75" i="95" s="1"/>
  <c r="Q28" i="86"/>
  <c r="R30" i="94"/>
  <c r="R29" i="95" s="1"/>
  <c r="R63" i="86"/>
  <c r="S65" i="94"/>
  <c r="S64" i="95" s="1"/>
  <c r="R21" i="86"/>
  <c r="S23" i="94"/>
  <c r="S22" i="95" s="1"/>
  <c r="S59" i="86"/>
  <c r="T61" i="94"/>
  <c r="T60" i="95" s="1"/>
  <c r="S15" i="86"/>
  <c r="T17" i="94"/>
  <c r="T16" i="95" s="1"/>
  <c r="T59" i="86"/>
  <c r="U61" i="94"/>
  <c r="U60" i="95" s="1"/>
  <c r="T15" i="86"/>
  <c r="U17" i="94"/>
  <c r="U16" i="95" s="1"/>
  <c r="U75" i="86"/>
  <c r="V77" i="94"/>
  <c r="W63" i="86"/>
  <c r="X65" i="94"/>
  <c r="X64" i="95" s="1"/>
  <c r="Y51" i="86"/>
  <c r="Z53" i="94"/>
  <c r="Z52" i="95" s="1"/>
  <c r="V49" i="86"/>
  <c r="W51" i="94"/>
  <c r="W50" i="95" s="1"/>
  <c r="X39" i="86"/>
  <c r="Y41" i="94"/>
  <c r="Y40" i="95" s="1"/>
  <c r="U32" i="86"/>
  <c r="V34" i="94"/>
  <c r="W21" i="86"/>
  <c r="X23" i="94"/>
  <c r="X22" i="95" s="1"/>
  <c r="Y10" i="86"/>
  <c r="Z12" i="94"/>
  <c r="Z11" i="95" s="1"/>
  <c r="V7" i="86"/>
  <c r="W9" i="94"/>
  <c r="W8" i="95" s="1"/>
  <c r="AC75" i="86"/>
  <c r="AD77" i="94"/>
  <c r="AD76" i="95" s="1"/>
  <c r="Z74" i="86"/>
  <c r="AA76" i="94"/>
  <c r="AA75" i="95" s="1"/>
  <c r="AC59" i="86"/>
  <c r="AD61" i="94"/>
  <c r="AD60" i="95" s="1"/>
  <c r="Z51" i="86"/>
  <c r="AA53" i="94"/>
  <c r="AA52" i="95" s="1"/>
  <c r="AB40" i="86"/>
  <c r="AC42" i="94"/>
  <c r="AC41" i="95" s="1"/>
  <c r="AD32" i="86"/>
  <c r="AE34" i="94"/>
  <c r="AE33" i="95" s="1"/>
  <c r="AA28" i="86"/>
  <c r="AB30" i="94"/>
  <c r="AB29" i="95" s="1"/>
  <c r="AC15" i="86"/>
  <c r="AD17" i="94"/>
  <c r="Z10" i="86"/>
  <c r="AA12" i="94"/>
  <c r="AA11" i="95" s="1"/>
  <c r="AB6" i="86"/>
  <c r="AC8" i="94"/>
  <c r="AC7" i="95" s="1"/>
  <c r="AI74" i="86"/>
  <c r="AJ76" i="94"/>
  <c r="AJ75" i="95" s="1"/>
  <c r="AG63" i="86"/>
  <c r="AH65" i="94"/>
  <c r="AH64" i="95" s="1"/>
  <c r="AI51" i="86"/>
  <c r="AJ53" i="94"/>
  <c r="AJ52" i="95" s="1"/>
  <c r="AF49" i="86"/>
  <c r="AG51" i="94"/>
  <c r="AH39" i="86"/>
  <c r="AI41" i="94"/>
  <c r="AI40" i="95" s="1"/>
  <c r="AE32" i="86"/>
  <c r="AF34" i="94"/>
  <c r="AF33" i="95" s="1"/>
  <c r="AG21" i="86"/>
  <c r="AH23" i="94"/>
  <c r="AH22" i="95" s="1"/>
  <c r="AI10" i="86"/>
  <c r="AJ12" i="94"/>
  <c r="AJ11" i="95" s="1"/>
  <c r="AF7" i="86"/>
  <c r="AG9" i="94"/>
  <c r="AW75" i="86"/>
  <c r="AX77" i="94"/>
  <c r="AX76" i="95" s="1"/>
  <c r="AO75" i="86"/>
  <c r="AP77" i="94"/>
  <c r="AP76" i="95" s="1"/>
  <c r="AV74" i="86"/>
  <c r="AW76" i="94"/>
  <c r="AW75" i="95" s="1"/>
  <c r="AN74" i="86"/>
  <c r="AO76" i="94"/>
  <c r="AO75" i="95" s="1"/>
  <c r="AW63" i="86"/>
  <c r="AX65" i="94"/>
  <c r="AX64" i="95" s="1"/>
  <c r="AO63" i="86"/>
  <c r="AP65" i="94"/>
  <c r="AP64" i="95" s="1"/>
  <c r="AV59" i="86"/>
  <c r="AW61" i="94"/>
  <c r="AW60" i="95" s="1"/>
  <c r="AN59" i="86"/>
  <c r="AO61" i="94"/>
  <c r="AO60" i="95" s="1"/>
  <c r="AU51" i="86"/>
  <c r="AV53" i="94"/>
  <c r="AV52" i="95" s="1"/>
  <c r="AM51" i="86"/>
  <c r="AN53" i="94"/>
  <c r="AN52" i="95" s="1"/>
  <c r="AT49" i="86"/>
  <c r="AU51" i="94"/>
  <c r="AU50" i="95" s="1"/>
  <c r="AL49" i="86"/>
  <c r="AM51" i="94"/>
  <c r="AM50" i="95" s="1"/>
  <c r="AS40" i="86"/>
  <c r="AT42" i="94"/>
  <c r="AT41" i="95" s="1"/>
  <c r="AK40" i="86"/>
  <c r="AL42" i="94"/>
  <c r="AL41" i="95" s="1"/>
  <c r="AR39" i="86"/>
  <c r="AS41" i="94"/>
  <c r="AS40" i="95" s="1"/>
  <c r="AJ39" i="86"/>
  <c r="AK41" i="94"/>
  <c r="AK40" i="95" s="1"/>
  <c r="AQ32" i="86"/>
  <c r="AR34" i="94"/>
  <c r="AR33" i="95" s="1"/>
  <c r="AX28" i="86"/>
  <c r="AY30" i="94"/>
  <c r="AY29" i="95" s="1"/>
  <c r="AP28" i="86"/>
  <c r="AQ30" i="94"/>
  <c r="AQ29" i="95" s="1"/>
  <c r="AW21" i="86"/>
  <c r="AX23" i="94"/>
  <c r="AX22" i="95" s="1"/>
  <c r="AO21" i="86"/>
  <c r="AP23" i="94"/>
  <c r="AP22" i="95" s="1"/>
  <c r="AV15" i="86"/>
  <c r="AW17" i="94"/>
  <c r="AW16" i="95" s="1"/>
  <c r="AN15" i="86"/>
  <c r="AO17" i="94"/>
  <c r="AO16" i="95" s="1"/>
  <c r="AU10" i="86"/>
  <c r="AV12" i="94"/>
  <c r="AV11" i="95" s="1"/>
  <c r="AM10" i="86"/>
  <c r="AN12" i="94"/>
  <c r="AN11" i="95" s="1"/>
  <c r="AT7" i="86"/>
  <c r="AU9" i="94"/>
  <c r="AU8" i="95" s="1"/>
  <c r="AL7" i="86"/>
  <c r="AM9" i="94"/>
  <c r="AM8" i="95" s="1"/>
  <c r="AS6" i="86"/>
  <c r="AT8" i="94"/>
  <c r="AT7" i="95" s="1"/>
  <c r="AK6" i="86"/>
  <c r="AL8" i="94"/>
  <c r="AL7" i="95" s="1"/>
  <c r="F7" i="86"/>
  <c r="G9" i="94"/>
  <c r="G8" i="95" s="1"/>
  <c r="I39" i="86"/>
  <c r="J41" i="94"/>
  <c r="J40" i="95" s="1"/>
  <c r="L21" i="86"/>
  <c r="M23" i="94"/>
  <c r="M22" i="95" s="1"/>
  <c r="O10" i="86"/>
  <c r="P12" i="94"/>
  <c r="P11" i="95" s="1"/>
  <c r="S75" i="86"/>
  <c r="T77" i="94"/>
  <c r="T76" i="95" s="1"/>
  <c r="Y49" i="86"/>
  <c r="Z51" i="94"/>
  <c r="Z50" i="95" s="1"/>
  <c r="AC74" i="86"/>
  <c r="AD76" i="94"/>
  <c r="AD75" i="95" s="1"/>
  <c r="AA21" i="86"/>
  <c r="AB23" i="94"/>
  <c r="AB22" i="95" s="1"/>
  <c r="AG59" i="86"/>
  <c r="AH61" i="94"/>
  <c r="AH60" i="95" s="1"/>
  <c r="AG15" i="86"/>
  <c r="AH17" i="94"/>
  <c r="AQ74" i="86"/>
  <c r="AR76" i="94"/>
  <c r="AR75" i="95" s="1"/>
  <c r="AQ59" i="86"/>
  <c r="AR61" i="94"/>
  <c r="AR60" i="95" s="1"/>
  <c r="AN40" i="86"/>
  <c r="AO42" i="94"/>
  <c r="AO41" i="95" s="1"/>
  <c r="AK28" i="86"/>
  <c r="AL30" i="94"/>
  <c r="AL29" i="95" s="1"/>
  <c r="AW7" i="86"/>
  <c r="AX9" i="94"/>
  <c r="AX8" i="95" s="1"/>
  <c r="E34" i="86"/>
  <c r="F74" i="86"/>
  <c r="G76" i="94"/>
  <c r="G75" i="95" s="1"/>
  <c r="F28" i="86"/>
  <c r="G30" i="94"/>
  <c r="G29" i="95" s="1"/>
  <c r="G63" i="86"/>
  <c r="H65" i="94"/>
  <c r="H64" i="95" s="1"/>
  <c r="G21" i="86"/>
  <c r="H23" i="94"/>
  <c r="H22" i="95" s="1"/>
  <c r="H63" i="86"/>
  <c r="I65" i="94"/>
  <c r="I64" i="95" s="1"/>
  <c r="H21" i="86"/>
  <c r="I23" i="94"/>
  <c r="I22" i="95" s="1"/>
  <c r="I59" i="86"/>
  <c r="J61" i="94"/>
  <c r="J60" i="95" s="1"/>
  <c r="I15" i="86"/>
  <c r="J17" i="94"/>
  <c r="J51" i="86"/>
  <c r="K53" i="94"/>
  <c r="K52" i="95" s="1"/>
  <c r="J10" i="86"/>
  <c r="K12" i="94"/>
  <c r="K11" i="95" s="1"/>
  <c r="K49" i="86"/>
  <c r="L51" i="94"/>
  <c r="K7" i="86"/>
  <c r="L9" i="94"/>
  <c r="L8" i="95" s="1"/>
  <c r="L40" i="86"/>
  <c r="M42" i="94"/>
  <c r="M41" i="95" s="1"/>
  <c r="L6" i="86"/>
  <c r="M8" i="94"/>
  <c r="M7" i="95" s="1"/>
  <c r="M39" i="86"/>
  <c r="N41" i="94"/>
  <c r="N40" i="95" s="1"/>
  <c r="N75" i="86"/>
  <c r="O77" i="94"/>
  <c r="O76" i="95" s="1"/>
  <c r="N32" i="86"/>
  <c r="O34" i="94"/>
  <c r="O33" i="95" s="1"/>
  <c r="O74" i="86"/>
  <c r="P76" i="94"/>
  <c r="P75" i="95" s="1"/>
  <c r="O32" i="86"/>
  <c r="P34" i="94"/>
  <c r="P33" i="95" s="1"/>
  <c r="P74" i="86"/>
  <c r="Q76" i="94"/>
  <c r="Q75" i="95" s="1"/>
  <c r="P28" i="86"/>
  <c r="Q30" i="94"/>
  <c r="Q29" i="95" s="1"/>
  <c r="Q63" i="86"/>
  <c r="R65" i="94"/>
  <c r="R64" i="95" s="1"/>
  <c r="Q21" i="86"/>
  <c r="R23" i="94"/>
  <c r="R22" i="95" s="1"/>
  <c r="R59" i="86"/>
  <c r="S61" i="94"/>
  <c r="S60" i="95" s="1"/>
  <c r="R15" i="86"/>
  <c r="S17" i="94"/>
  <c r="S16" i="95" s="1"/>
  <c r="S51" i="86"/>
  <c r="T53" i="94"/>
  <c r="T52" i="95" s="1"/>
  <c r="S10" i="86"/>
  <c r="T12" i="94"/>
  <c r="T11" i="95" s="1"/>
  <c r="T51" i="86"/>
  <c r="U53" i="94"/>
  <c r="U52" i="95" s="1"/>
  <c r="T10" i="86"/>
  <c r="U12" i="94"/>
  <c r="U11" i="95" s="1"/>
  <c r="Y74" i="86"/>
  <c r="Z76" i="94"/>
  <c r="Z75" i="95" s="1"/>
  <c r="V63" i="86"/>
  <c r="W65" i="94"/>
  <c r="W64" i="95" s="1"/>
  <c r="X51" i="86"/>
  <c r="Y53" i="94"/>
  <c r="Y52" i="95" s="1"/>
  <c r="U49" i="86"/>
  <c r="V51" i="94"/>
  <c r="W39" i="86"/>
  <c r="X41" i="94"/>
  <c r="X40" i="95" s="1"/>
  <c r="Y28" i="86"/>
  <c r="Z30" i="94"/>
  <c r="Z29" i="95" s="1"/>
  <c r="V21" i="86"/>
  <c r="W23" i="94"/>
  <c r="W22" i="95" s="1"/>
  <c r="X10" i="86"/>
  <c r="Y12" i="94"/>
  <c r="Y11" i="95" s="1"/>
  <c r="U7" i="86"/>
  <c r="V9" i="94"/>
  <c r="AB75" i="86"/>
  <c r="AC77" i="94"/>
  <c r="AC76" i="95" s="1"/>
  <c r="AD71" i="86"/>
  <c r="AE73" i="94"/>
  <c r="AE72" i="95" s="1"/>
  <c r="AB59" i="86"/>
  <c r="AC61" i="94"/>
  <c r="AC60" i="95" s="1"/>
  <c r="AD49" i="86"/>
  <c r="AE51" i="94"/>
  <c r="AE50" i="95" s="1"/>
  <c r="AA40" i="86"/>
  <c r="AB42" i="94"/>
  <c r="AB41" i="95" s="1"/>
  <c r="AC32" i="86"/>
  <c r="AD34" i="94"/>
  <c r="AD33" i="95" s="1"/>
  <c r="Z28" i="86"/>
  <c r="AA30" i="94"/>
  <c r="AA29" i="95" s="1"/>
  <c r="AB15" i="86"/>
  <c r="AC17" i="94"/>
  <c r="AD7" i="86"/>
  <c r="AE9" i="94"/>
  <c r="AE8" i="95" s="1"/>
  <c r="AA6" i="86"/>
  <c r="AB8" i="94"/>
  <c r="AB7" i="95" s="1"/>
  <c r="AH74" i="86"/>
  <c r="AI76" i="94"/>
  <c r="AI75" i="95" s="1"/>
  <c r="AF63" i="86"/>
  <c r="AG65" i="94"/>
  <c r="AH51" i="86"/>
  <c r="AI53" i="94"/>
  <c r="AI52" i="95" s="1"/>
  <c r="AE49" i="86"/>
  <c r="AF51" i="94"/>
  <c r="AF50" i="95" s="1"/>
  <c r="AG39" i="86"/>
  <c r="AH41" i="94"/>
  <c r="AH40" i="95" s="1"/>
  <c r="AI28" i="86"/>
  <c r="AJ30" i="94"/>
  <c r="AJ29" i="95" s="1"/>
  <c r="AF21" i="86"/>
  <c r="AG23" i="94"/>
  <c r="AH10" i="86"/>
  <c r="AI12" i="94"/>
  <c r="AI11" i="95" s="1"/>
  <c r="AE7" i="86"/>
  <c r="AF9" i="94"/>
  <c r="AF8" i="95" s="1"/>
  <c r="AV75" i="86"/>
  <c r="AW77" i="94"/>
  <c r="AW76" i="95" s="1"/>
  <c r="AN75" i="86"/>
  <c r="AO77" i="94"/>
  <c r="AO76" i="95" s="1"/>
  <c r="AU74" i="86"/>
  <c r="AV76" i="94"/>
  <c r="AV75" i="95" s="1"/>
  <c r="AM74" i="86"/>
  <c r="AN76" i="94"/>
  <c r="AN75" i="95" s="1"/>
  <c r="AV63" i="86"/>
  <c r="AW65" i="94"/>
  <c r="AW64" i="95" s="1"/>
  <c r="AN63" i="86"/>
  <c r="AO65" i="94"/>
  <c r="AO64" i="95" s="1"/>
  <c r="AU59" i="86"/>
  <c r="AV61" i="94"/>
  <c r="AV60" i="95" s="1"/>
  <c r="AM59" i="86"/>
  <c r="AN61" i="94"/>
  <c r="AN60" i="95" s="1"/>
  <c r="AT51" i="86"/>
  <c r="AU53" i="94"/>
  <c r="AU52" i="95" s="1"/>
  <c r="AL51" i="86"/>
  <c r="AM53" i="94"/>
  <c r="AM52" i="95" s="1"/>
  <c r="AS49" i="86"/>
  <c r="AT51" i="94"/>
  <c r="AT50" i="95" s="1"/>
  <c r="AK49" i="86"/>
  <c r="AL51" i="94"/>
  <c r="AL50" i="95" s="1"/>
  <c r="AR40" i="86"/>
  <c r="AS42" i="94"/>
  <c r="AS41" i="95" s="1"/>
  <c r="AJ40" i="86"/>
  <c r="AK42" i="94"/>
  <c r="AK41" i="95" s="1"/>
  <c r="AQ39" i="86"/>
  <c r="AR41" i="94"/>
  <c r="AR40" i="95" s="1"/>
  <c r="AX32" i="86"/>
  <c r="AY34" i="94"/>
  <c r="AY33" i="95" s="1"/>
  <c r="AP32" i="86"/>
  <c r="AQ34" i="94"/>
  <c r="AQ33" i="95" s="1"/>
  <c r="AW28" i="86"/>
  <c r="AX30" i="94"/>
  <c r="AX29" i="95" s="1"/>
  <c r="AO28" i="86"/>
  <c r="AP30" i="94"/>
  <c r="AP29" i="95" s="1"/>
  <c r="AV21" i="86"/>
  <c r="AW23" i="94"/>
  <c r="AW22" i="95" s="1"/>
  <c r="AN21" i="86"/>
  <c r="AO23" i="94"/>
  <c r="AO22" i="95" s="1"/>
  <c r="AU15" i="86"/>
  <c r="AV17" i="94"/>
  <c r="AV16" i="95" s="1"/>
  <c r="AM15" i="86"/>
  <c r="AN17" i="94"/>
  <c r="AN16" i="95" s="1"/>
  <c r="AT10" i="86"/>
  <c r="AU12" i="94"/>
  <c r="AU11" i="95" s="1"/>
  <c r="AL10" i="86"/>
  <c r="AM12" i="94"/>
  <c r="AM11" i="95" s="1"/>
  <c r="AS7" i="86"/>
  <c r="AT9" i="94"/>
  <c r="AT8" i="95" s="1"/>
  <c r="AK7" i="86"/>
  <c r="AL9" i="94"/>
  <c r="AL8" i="95" s="1"/>
  <c r="AR6" i="86"/>
  <c r="AS8" i="94"/>
  <c r="AS7" i="95" s="1"/>
  <c r="AJ6" i="86"/>
  <c r="AK8" i="94"/>
  <c r="AK7" i="95" s="1"/>
  <c r="F49" i="86"/>
  <c r="G51" i="94"/>
  <c r="G50" i="95" s="1"/>
  <c r="H6" i="86"/>
  <c r="I8" i="94"/>
  <c r="I7" i="95" s="1"/>
  <c r="K28" i="86"/>
  <c r="L30" i="94"/>
  <c r="L29" i="95" s="1"/>
  <c r="N10" i="86"/>
  <c r="O12" i="94"/>
  <c r="O11" i="95" s="1"/>
  <c r="Q6" i="86"/>
  <c r="R8" i="94"/>
  <c r="R7" i="95" s="1"/>
  <c r="W59" i="86"/>
  <c r="X61" i="94"/>
  <c r="X60" i="95" s="1"/>
  <c r="Y7" i="86"/>
  <c r="Z9" i="94"/>
  <c r="Z8" i="95" s="1"/>
  <c r="AD28" i="86"/>
  <c r="AE30" i="94"/>
  <c r="AE29" i="95" s="1"/>
  <c r="AF40" i="86"/>
  <c r="AG42" i="94"/>
  <c r="AT32" i="86"/>
  <c r="AU34" i="94"/>
  <c r="AU33" i="95" s="1"/>
  <c r="F63" i="86"/>
  <c r="G65" i="94"/>
  <c r="G64" i="95" s="1"/>
  <c r="F21" i="86"/>
  <c r="G23" i="94"/>
  <c r="G22" i="95" s="1"/>
  <c r="G59" i="86"/>
  <c r="H61" i="94"/>
  <c r="G15" i="86"/>
  <c r="H17" i="94"/>
  <c r="H59" i="86"/>
  <c r="I61" i="94"/>
  <c r="H15" i="86"/>
  <c r="I17" i="94"/>
  <c r="I51" i="86"/>
  <c r="J53" i="94"/>
  <c r="J52" i="95" s="1"/>
  <c r="I10" i="86"/>
  <c r="J12" i="94"/>
  <c r="J11" i="95" s="1"/>
  <c r="J49" i="86"/>
  <c r="K51" i="94"/>
  <c r="K50" i="95" s="1"/>
  <c r="J7" i="86"/>
  <c r="K9" i="94"/>
  <c r="K8" i="95" s="1"/>
  <c r="K40" i="86"/>
  <c r="L42" i="94"/>
  <c r="K6" i="86"/>
  <c r="L8" i="94"/>
  <c r="L7" i="95" s="1"/>
  <c r="L39" i="86"/>
  <c r="M41" i="94"/>
  <c r="M40" i="95" s="1"/>
  <c r="M75" i="86"/>
  <c r="N77" i="94"/>
  <c r="N76" i="95" s="1"/>
  <c r="M32" i="86"/>
  <c r="N34" i="94"/>
  <c r="N33" i="95" s="1"/>
  <c r="N74" i="86"/>
  <c r="O76" i="94"/>
  <c r="O75" i="95" s="1"/>
  <c r="N28" i="86"/>
  <c r="O30" i="94"/>
  <c r="O29" i="95" s="1"/>
  <c r="O71" i="86"/>
  <c r="P73" i="94"/>
  <c r="P72" i="95" s="1"/>
  <c r="O28" i="86"/>
  <c r="P30" i="94"/>
  <c r="P29" i="95" s="1"/>
  <c r="P63" i="86"/>
  <c r="Q65" i="94"/>
  <c r="Q64" i="95" s="1"/>
  <c r="P21" i="86"/>
  <c r="Q23" i="94"/>
  <c r="Q22" i="95" s="1"/>
  <c r="Q59" i="86"/>
  <c r="R61" i="94"/>
  <c r="R60" i="95" s="1"/>
  <c r="Q15" i="86"/>
  <c r="R17" i="94"/>
  <c r="R16" i="95" s="1"/>
  <c r="R51" i="86"/>
  <c r="S53" i="94"/>
  <c r="S52" i="95" s="1"/>
  <c r="R10" i="86"/>
  <c r="S12" i="94"/>
  <c r="S11" i="95" s="1"/>
  <c r="S49" i="86"/>
  <c r="T51" i="94"/>
  <c r="T50" i="95" s="1"/>
  <c r="S7" i="86"/>
  <c r="T9" i="94"/>
  <c r="T8" i="95" s="1"/>
  <c r="T49" i="86"/>
  <c r="U51" i="94"/>
  <c r="U50" i="95" s="1"/>
  <c r="T7" i="86"/>
  <c r="U9" i="94"/>
  <c r="U8" i="95" s="1"/>
  <c r="X74" i="86"/>
  <c r="Y76" i="94"/>
  <c r="Y75" i="95" s="1"/>
  <c r="U63" i="86"/>
  <c r="V65" i="94"/>
  <c r="W51" i="86"/>
  <c r="X53" i="94"/>
  <c r="X52" i="95" s="1"/>
  <c r="Y40" i="86"/>
  <c r="Z42" i="94"/>
  <c r="Z41" i="95" s="1"/>
  <c r="V39" i="86"/>
  <c r="W41" i="94"/>
  <c r="W40" i="95" s="1"/>
  <c r="X28" i="86"/>
  <c r="Y30" i="94"/>
  <c r="Y29" i="95" s="1"/>
  <c r="U21" i="86"/>
  <c r="V23" i="94"/>
  <c r="W10" i="86"/>
  <c r="X12" i="94"/>
  <c r="X11" i="95" s="1"/>
  <c r="Y6" i="86"/>
  <c r="Z8" i="94"/>
  <c r="Z7" i="95" s="1"/>
  <c r="AA75" i="86"/>
  <c r="AB77" i="94"/>
  <c r="AB76" i="95" s="1"/>
  <c r="AD63" i="86"/>
  <c r="AE65" i="94"/>
  <c r="AE64" i="95" s="1"/>
  <c r="AA59" i="86"/>
  <c r="AB61" i="94"/>
  <c r="AB60" i="95" s="1"/>
  <c r="AC49" i="86"/>
  <c r="AD51" i="94"/>
  <c r="AD50" i="95" s="1"/>
  <c r="Z40" i="86"/>
  <c r="AA42" i="94"/>
  <c r="AA41" i="95" s="1"/>
  <c r="AB32" i="86"/>
  <c r="AC34" i="94"/>
  <c r="AC33" i="95" s="1"/>
  <c r="AD21" i="86"/>
  <c r="AE23" i="94"/>
  <c r="AE22" i="95" s="1"/>
  <c r="AA15" i="86"/>
  <c r="AB17" i="94"/>
  <c r="AC7" i="86"/>
  <c r="AD9" i="94"/>
  <c r="AD8" i="95" s="1"/>
  <c r="Z6" i="86"/>
  <c r="AA8" i="94"/>
  <c r="AA7" i="95" s="1"/>
  <c r="AG74" i="86"/>
  <c r="AH76" i="94"/>
  <c r="AH75" i="95" s="1"/>
  <c r="AE63" i="86"/>
  <c r="AF65" i="94"/>
  <c r="AF64" i="95" s="1"/>
  <c r="AG51" i="86"/>
  <c r="AH53" i="94"/>
  <c r="AH52" i="95" s="1"/>
  <c r="AI40" i="86"/>
  <c r="AJ42" i="94"/>
  <c r="AJ41" i="95" s="1"/>
  <c r="AF39" i="86"/>
  <c r="AG41" i="94"/>
  <c r="AH28" i="86"/>
  <c r="AI30" i="94"/>
  <c r="AI29" i="95" s="1"/>
  <c r="AE21" i="86"/>
  <c r="AF23" i="94"/>
  <c r="AF22" i="95" s="1"/>
  <c r="AG10" i="86"/>
  <c r="AH12" i="94"/>
  <c r="AH11" i="95" s="1"/>
  <c r="AI6" i="86"/>
  <c r="AJ8" i="94"/>
  <c r="AJ7" i="95" s="1"/>
  <c r="AU75" i="86"/>
  <c r="AV77" i="94"/>
  <c r="AV76" i="95" s="1"/>
  <c r="AM75" i="86"/>
  <c r="AN77" i="94"/>
  <c r="AN76" i="95" s="1"/>
  <c r="AT74" i="86"/>
  <c r="AU76" i="94"/>
  <c r="AU75" i="95" s="1"/>
  <c r="AL74" i="86"/>
  <c r="AM76" i="94"/>
  <c r="AM75" i="95" s="1"/>
  <c r="AU63" i="86"/>
  <c r="AV65" i="94"/>
  <c r="AV64" i="95" s="1"/>
  <c r="AM63" i="86"/>
  <c r="AN65" i="94"/>
  <c r="AN64" i="95" s="1"/>
  <c r="AT59" i="86"/>
  <c r="AU61" i="94"/>
  <c r="AU60" i="95" s="1"/>
  <c r="AL59" i="86"/>
  <c r="AM61" i="94"/>
  <c r="AM60" i="95" s="1"/>
  <c r="AS51" i="86"/>
  <c r="AT53" i="94"/>
  <c r="AT52" i="95" s="1"/>
  <c r="AK51" i="86"/>
  <c r="AL53" i="94"/>
  <c r="AL52" i="95" s="1"/>
  <c r="AR49" i="86"/>
  <c r="AS51" i="94"/>
  <c r="AS50" i="95" s="1"/>
  <c r="AJ49" i="86"/>
  <c r="AK51" i="94"/>
  <c r="AK50" i="95" s="1"/>
  <c r="AQ40" i="86"/>
  <c r="AR42" i="94"/>
  <c r="AR41" i="95" s="1"/>
  <c r="AX39" i="86"/>
  <c r="AY41" i="94"/>
  <c r="AY40" i="95" s="1"/>
  <c r="AP39" i="86"/>
  <c r="AQ41" i="94"/>
  <c r="AQ40" i="95" s="1"/>
  <c r="AW32" i="86"/>
  <c r="AX34" i="94"/>
  <c r="AX33" i="95" s="1"/>
  <c r="AO32" i="86"/>
  <c r="AP34" i="94"/>
  <c r="AP33" i="95" s="1"/>
  <c r="AV28" i="86"/>
  <c r="AW30" i="94"/>
  <c r="AW29" i="95" s="1"/>
  <c r="AN28" i="86"/>
  <c r="AO30" i="94"/>
  <c r="AO29" i="95" s="1"/>
  <c r="AU21" i="86"/>
  <c r="AV23" i="94"/>
  <c r="AV22" i="95" s="1"/>
  <c r="AM21" i="86"/>
  <c r="AN23" i="94"/>
  <c r="AN22" i="95" s="1"/>
  <c r="AT15" i="86"/>
  <c r="AU17" i="94"/>
  <c r="AU16" i="95" s="1"/>
  <c r="AL15" i="86"/>
  <c r="AM17" i="94"/>
  <c r="AM16" i="95" s="1"/>
  <c r="AS10" i="86"/>
  <c r="AT12" i="94"/>
  <c r="AT11" i="95" s="1"/>
  <c r="AK10" i="86"/>
  <c r="AL12" i="94"/>
  <c r="AL11" i="95" s="1"/>
  <c r="AR7" i="86"/>
  <c r="AS9" i="94"/>
  <c r="AS8" i="95" s="1"/>
  <c r="AJ7" i="86"/>
  <c r="AK9" i="94"/>
  <c r="AK8" i="95" s="1"/>
  <c r="AQ6" i="86"/>
  <c r="AR8" i="94"/>
  <c r="AR7" i="95" s="1"/>
  <c r="Y71" i="86"/>
  <c r="Z73" i="94"/>
  <c r="Z72" i="95" s="1"/>
  <c r="G6" i="86"/>
  <c r="H8" i="94"/>
  <c r="H7" i="95" s="1"/>
  <c r="K74" i="86"/>
  <c r="L76" i="94"/>
  <c r="N51" i="86"/>
  <c r="O53" i="94"/>
  <c r="O52" i="95" s="1"/>
  <c r="Q40" i="86"/>
  <c r="R42" i="94"/>
  <c r="R41" i="95" s="1"/>
  <c r="T32" i="86"/>
  <c r="U34" i="94"/>
  <c r="U33" i="95" s="1"/>
  <c r="V40" i="86"/>
  <c r="W42" i="94"/>
  <c r="W41" i="95" s="1"/>
  <c r="V6" i="86"/>
  <c r="W8" i="94"/>
  <c r="W7" i="95" s="1"/>
  <c r="AB39" i="86"/>
  <c r="AC41" i="94"/>
  <c r="AC40" i="95" s="1"/>
  <c r="AI71" i="86"/>
  <c r="AJ73" i="94"/>
  <c r="AJ72" i="95" s="1"/>
  <c r="AE28" i="86"/>
  <c r="AF30" i="94"/>
  <c r="AF29" i="95" s="1"/>
  <c r="AR75" i="86"/>
  <c r="AS77" i="94"/>
  <c r="AS76" i="95" s="1"/>
  <c r="AR63" i="86"/>
  <c r="AS65" i="94"/>
  <c r="AS64" i="95" s="1"/>
  <c r="AW49" i="86"/>
  <c r="AX51" i="94"/>
  <c r="AX50" i="95" s="1"/>
  <c r="AM39" i="86"/>
  <c r="AN41" i="94"/>
  <c r="AN40" i="95" s="1"/>
  <c r="AR21" i="86"/>
  <c r="AS23" i="94"/>
  <c r="AS22" i="95" s="1"/>
  <c r="AP10" i="86"/>
  <c r="AQ12" i="94"/>
  <c r="AQ11" i="95" s="1"/>
  <c r="G51" i="86"/>
  <c r="H53" i="94"/>
  <c r="H52" i="95" s="1"/>
  <c r="G10" i="86"/>
  <c r="H12" i="94"/>
  <c r="H11" i="95" s="1"/>
  <c r="H51" i="86"/>
  <c r="I53" i="94"/>
  <c r="I52" i="95" s="1"/>
  <c r="H10" i="86"/>
  <c r="I12" i="94"/>
  <c r="I11" i="95" s="1"/>
  <c r="I49" i="86"/>
  <c r="J51" i="94"/>
  <c r="J50" i="95" s="1"/>
  <c r="I7" i="86"/>
  <c r="J9" i="94"/>
  <c r="J8" i="95" s="1"/>
  <c r="J40" i="86"/>
  <c r="K42" i="94"/>
  <c r="K41" i="95" s="1"/>
  <c r="J6" i="86"/>
  <c r="K8" i="94"/>
  <c r="K7" i="95" s="1"/>
  <c r="K39" i="86"/>
  <c r="L41" i="94"/>
  <c r="L75" i="86"/>
  <c r="M77" i="94"/>
  <c r="M76" i="95" s="1"/>
  <c r="L32" i="86"/>
  <c r="M34" i="94"/>
  <c r="M33" i="95" s="1"/>
  <c r="M74" i="86"/>
  <c r="N76" i="94"/>
  <c r="N75" i="95" s="1"/>
  <c r="M28" i="86"/>
  <c r="N30" i="94"/>
  <c r="N29" i="95" s="1"/>
  <c r="N63" i="86"/>
  <c r="O65" i="94"/>
  <c r="O64" i="95" s="1"/>
  <c r="N21" i="86"/>
  <c r="O23" i="94"/>
  <c r="O22" i="95" s="1"/>
  <c r="O63" i="86"/>
  <c r="P65" i="94"/>
  <c r="P64" i="95" s="1"/>
  <c r="O21" i="86"/>
  <c r="P23" i="94"/>
  <c r="P22" i="95" s="1"/>
  <c r="P59" i="86"/>
  <c r="Q61" i="94"/>
  <c r="Q60" i="95" s="1"/>
  <c r="P15" i="86"/>
  <c r="Q17" i="94"/>
  <c r="Q16" i="95" s="1"/>
  <c r="Q51" i="86"/>
  <c r="R53" i="94"/>
  <c r="R52" i="95" s="1"/>
  <c r="Q10" i="86"/>
  <c r="R12" i="94"/>
  <c r="R11" i="95" s="1"/>
  <c r="R49" i="86"/>
  <c r="S51" i="94"/>
  <c r="S50" i="95" s="1"/>
  <c r="R7" i="86"/>
  <c r="S9" i="94"/>
  <c r="S8" i="95" s="1"/>
  <c r="S40" i="86"/>
  <c r="T42" i="94"/>
  <c r="T41" i="95" s="1"/>
  <c r="S6" i="86"/>
  <c r="T8" i="94"/>
  <c r="T7" i="95" s="1"/>
  <c r="T40" i="86"/>
  <c r="U42" i="94"/>
  <c r="U41" i="95" s="1"/>
  <c r="T6" i="86"/>
  <c r="U8" i="94"/>
  <c r="U7" i="95" s="1"/>
  <c r="W74" i="86"/>
  <c r="X76" i="94"/>
  <c r="X75" i="95" s="1"/>
  <c r="Y59" i="86"/>
  <c r="Z61" i="94"/>
  <c r="Z60" i="95" s="1"/>
  <c r="V51" i="86"/>
  <c r="W53" i="94"/>
  <c r="W52" i="95" s="1"/>
  <c r="X40" i="86"/>
  <c r="Y42" i="94"/>
  <c r="Y41" i="95" s="1"/>
  <c r="U39" i="86"/>
  <c r="V41" i="94"/>
  <c r="W28" i="86"/>
  <c r="X30" i="94"/>
  <c r="X29" i="95" s="1"/>
  <c r="Y15" i="86"/>
  <c r="Z17" i="94"/>
  <c r="V10" i="86"/>
  <c r="W12" i="94"/>
  <c r="W11" i="95" s="1"/>
  <c r="X6" i="86"/>
  <c r="Y8" i="94"/>
  <c r="Y7" i="95" s="1"/>
  <c r="Z75" i="86"/>
  <c r="AA77" i="94"/>
  <c r="AA76" i="95" s="1"/>
  <c r="AC63" i="86"/>
  <c r="AD65" i="94"/>
  <c r="AD64" i="95" s="1"/>
  <c r="Z59" i="86"/>
  <c r="AA61" i="94"/>
  <c r="AA60" i="95" s="1"/>
  <c r="AB49" i="86"/>
  <c r="AC51" i="94"/>
  <c r="AC50" i="95" s="1"/>
  <c r="AD39" i="86"/>
  <c r="AE41" i="94"/>
  <c r="AE40" i="95" s="1"/>
  <c r="AA32" i="86"/>
  <c r="AB34" i="94"/>
  <c r="AB33" i="95" s="1"/>
  <c r="AC21" i="86"/>
  <c r="AD23" i="94"/>
  <c r="AD22" i="95" s="1"/>
  <c r="Z15" i="86"/>
  <c r="AA17" i="94"/>
  <c r="AB7" i="86"/>
  <c r="AC9" i="94"/>
  <c r="AC8" i="95" s="1"/>
  <c r="AI75" i="86"/>
  <c r="AJ77" i="94"/>
  <c r="AJ76" i="95" s="1"/>
  <c r="AF74" i="86"/>
  <c r="AG76" i="94"/>
  <c r="AI59" i="86"/>
  <c r="AJ61" i="94"/>
  <c r="AJ60" i="95" s="1"/>
  <c r="AF51" i="86"/>
  <c r="AG53" i="94"/>
  <c r="AH40" i="86"/>
  <c r="AI42" i="94"/>
  <c r="AI41" i="95" s="1"/>
  <c r="AE39" i="86"/>
  <c r="AF41" i="94"/>
  <c r="AF40" i="95" s="1"/>
  <c r="AG28" i="86"/>
  <c r="AH30" i="94"/>
  <c r="AH29" i="95" s="1"/>
  <c r="AI15" i="86"/>
  <c r="AJ17" i="94"/>
  <c r="AF10" i="86"/>
  <c r="AG12" i="94"/>
  <c r="AH6" i="86"/>
  <c r="AI8" i="94"/>
  <c r="AI7" i="95" s="1"/>
  <c r="AT75" i="86"/>
  <c r="AU77" i="94"/>
  <c r="AU76" i="95" s="1"/>
  <c r="AL75" i="86"/>
  <c r="AM77" i="94"/>
  <c r="AM76" i="95" s="1"/>
  <c r="AS74" i="86"/>
  <c r="AT76" i="94"/>
  <c r="AT75" i="95" s="1"/>
  <c r="AK74" i="86"/>
  <c r="AL76" i="94"/>
  <c r="AL75" i="95" s="1"/>
  <c r="AT63" i="86"/>
  <c r="AU65" i="94"/>
  <c r="AU64" i="95" s="1"/>
  <c r="AL63" i="86"/>
  <c r="AM65" i="94"/>
  <c r="AM64" i="95" s="1"/>
  <c r="AS59" i="86"/>
  <c r="AT61" i="94"/>
  <c r="AT60" i="95" s="1"/>
  <c r="AK59" i="86"/>
  <c r="AL61" i="94"/>
  <c r="AL60" i="95" s="1"/>
  <c r="AR51" i="86"/>
  <c r="AS53" i="94"/>
  <c r="AS52" i="95" s="1"/>
  <c r="AJ51" i="86"/>
  <c r="AK53" i="94"/>
  <c r="AK52" i="95" s="1"/>
  <c r="AQ49" i="86"/>
  <c r="AR51" i="94"/>
  <c r="AR50" i="95" s="1"/>
  <c r="AX40" i="86"/>
  <c r="AY42" i="94"/>
  <c r="AY41" i="95" s="1"/>
  <c r="AP40" i="86"/>
  <c r="AQ42" i="94"/>
  <c r="AQ41" i="95" s="1"/>
  <c r="AW39" i="86"/>
  <c r="AX41" i="94"/>
  <c r="AX40" i="95" s="1"/>
  <c r="AO39" i="86"/>
  <c r="AP41" i="94"/>
  <c r="AP40" i="95" s="1"/>
  <c r="AV32" i="86"/>
  <c r="AW34" i="94"/>
  <c r="AW33" i="95" s="1"/>
  <c r="AN32" i="86"/>
  <c r="AO34" i="94"/>
  <c r="AO33" i="95" s="1"/>
  <c r="AU28" i="86"/>
  <c r="AV30" i="94"/>
  <c r="AV29" i="95" s="1"/>
  <c r="AM28" i="86"/>
  <c r="AN30" i="94"/>
  <c r="AN29" i="95" s="1"/>
  <c r="AT21" i="86"/>
  <c r="AU23" i="94"/>
  <c r="AU22" i="95" s="1"/>
  <c r="AL21" i="86"/>
  <c r="AM23" i="94"/>
  <c r="AM22" i="95" s="1"/>
  <c r="AS15" i="86"/>
  <c r="AT17" i="94"/>
  <c r="AT16" i="95" s="1"/>
  <c r="AK15" i="86"/>
  <c r="AL17" i="94"/>
  <c r="AL16" i="95" s="1"/>
  <c r="AR10" i="86"/>
  <c r="AS12" i="94"/>
  <c r="AS11" i="95" s="1"/>
  <c r="AJ10" i="86"/>
  <c r="AK12" i="94"/>
  <c r="AK11" i="95" s="1"/>
  <c r="AQ7" i="86"/>
  <c r="AR9" i="94"/>
  <c r="AR8" i="95" s="1"/>
  <c r="AX6" i="86"/>
  <c r="AY8" i="94"/>
  <c r="AY7" i="95" s="1"/>
  <c r="AP6" i="86"/>
  <c r="AQ8" i="94"/>
  <c r="AQ7" i="95" s="1"/>
  <c r="AN71" i="86"/>
  <c r="AO73" i="94"/>
  <c r="AO72" i="95" s="1"/>
  <c r="C52" i="86"/>
  <c r="C61" i="86"/>
  <c r="C78" i="86"/>
  <c r="C36" i="86"/>
  <c r="E28" i="86"/>
  <c r="E50" i="86"/>
  <c r="C76" i="86"/>
  <c r="C75" i="86"/>
  <c r="E75" i="86"/>
  <c r="E5" i="86"/>
  <c r="E13" i="86"/>
  <c r="C19" i="86"/>
  <c r="C24" i="86"/>
  <c r="E30" i="86"/>
  <c r="C43" i="86"/>
  <c r="C55" i="86"/>
  <c r="E56" i="86"/>
  <c r="C64" i="86"/>
  <c r="E65" i="86"/>
  <c r="E73" i="86"/>
  <c r="E8" i="86"/>
  <c r="E19" i="86"/>
  <c r="C23" i="86"/>
  <c r="E26" i="86"/>
  <c r="C32" i="86"/>
  <c r="C42" i="86"/>
  <c r="E45" i="86"/>
  <c r="E55" i="86"/>
  <c r="E64" i="86"/>
  <c r="E70" i="86"/>
  <c r="E72" i="86"/>
  <c r="C22" i="86"/>
  <c r="E23" i="86"/>
  <c r="C41" i="86"/>
  <c r="E42" i="86"/>
  <c r="C74" i="86"/>
  <c r="C31" i="86"/>
  <c r="C20" i="86"/>
  <c r="C11" i="86"/>
  <c r="C33" i="86"/>
  <c r="E39" i="86"/>
  <c r="C56" i="86"/>
  <c r="C60" i="86"/>
  <c r="C65" i="86"/>
  <c r="E67" i="86"/>
  <c r="C14" i="86"/>
  <c r="C6" i="86"/>
  <c r="C17" i="86"/>
  <c r="C9" i="86"/>
  <c r="C21" i="86"/>
  <c r="C29" i="86"/>
  <c r="C40" i="86"/>
  <c r="C48" i="86"/>
  <c r="C51" i="86"/>
  <c r="C68" i="86"/>
  <c r="C71" i="86"/>
  <c r="C7" i="86"/>
  <c r="E9" i="86"/>
  <c r="C15" i="86"/>
  <c r="C18" i="86"/>
  <c r="E21" i="86"/>
  <c r="C27" i="86"/>
  <c r="E29" i="86"/>
  <c r="C35" i="86"/>
  <c r="C38" i="86"/>
  <c r="E40" i="86"/>
  <c r="C46" i="86"/>
  <c r="C49" i="86"/>
  <c r="E51" i="86"/>
  <c r="C57" i="86"/>
  <c r="C66" i="86"/>
  <c r="E68" i="86"/>
  <c r="E71" i="86"/>
  <c r="C77" i="86"/>
  <c r="E4" i="86"/>
  <c r="E12" i="86"/>
  <c r="E24" i="86"/>
  <c r="E32" i="86"/>
  <c r="E43" i="86"/>
  <c r="E54" i="86"/>
  <c r="E63" i="86"/>
  <c r="E74" i="86"/>
  <c r="Z6" i="68"/>
  <c r="Z7" i="68"/>
  <c r="Z8" i="68"/>
  <c r="Z9" i="68"/>
  <c r="Z10" i="68"/>
  <c r="Z11" i="68"/>
  <c r="Z12" i="68"/>
  <c r="Z13" i="68"/>
  <c r="Z14" i="68"/>
  <c r="Z15" i="68"/>
  <c r="Z16" i="68"/>
  <c r="Z17" i="68"/>
  <c r="Z18" i="68"/>
  <c r="Z19" i="68"/>
  <c r="Z20" i="68"/>
  <c r="Z21" i="68"/>
  <c r="Z22" i="68"/>
  <c r="Z23" i="68"/>
  <c r="Z24" i="68"/>
  <c r="Z25" i="68"/>
  <c r="Z26" i="68"/>
  <c r="Z27" i="68"/>
  <c r="Z28" i="68"/>
  <c r="Z29" i="68"/>
  <c r="Z30" i="68"/>
  <c r="Z31" i="68"/>
  <c r="Z32" i="68"/>
  <c r="Z33" i="68"/>
  <c r="Z35" i="68"/>
  <c r="Z36" i="68"/>
  <c r="Z37" i="68"/>
  <c r="Z38" i="68"/>
  <c r="Z39" i="68"/>
  <c r="Z40" i="68"/>
  <c r="Z41" i="68"/>
  <c r="Z42" i="68"/>
  <c r="Z44" i="68"/>
  <c r="Z45" i="68"/>
  <c r="Z46" i="68"/>
  <c r="Z48" i="68"/>
  <c r="Z49" i="68"/>
  <c r="Z50" i="68"/>
  <c r="Z51" i="68"/>
  <c r="Z52" i="68"/>
  <c r="Z53" i="68"/>
  <c r="Z54" i="68"/>
  <c r="Z55" i="68"/>
  <c r="Z56" i="68"/>
  <c r="Z57" i="68"/>
  <c r="Z58" i="68"/>
  <c r="Z59" i="68"/>
  <c r="Z60" i="68"/>
  <c r="Z61" i="68"/>
  <c r="Z62" i="68"/>
  <c r="Z63" i="68"/>
  <c r="Z64" i="68"/>
  <c r="Z65" i="68"/>
  <c r="Z66" i="68"/>
  <c r="Z67" i="68"/>
  <c r="Z68" i="68"/>
  <c r="Z69" i="68"/>
  <c r="Z70" i="68"/>
  <c r="Z71" i="68"/>
  <c r="Z73" i="68"/>
  <c r="Z74" i="68"/>
  <c r="Z75" i="68"/>
  <c r="Z76" i="68"/>
  <c r="Z77" i="68"/>
  <c r="Z78" i="68"/>
  <c r="Z79" i="68"/>
  <c r="Z5" i="68"/>
  <c r="Y6" i="68"/>
  <c r="Y7" i="68"/>
  <c r="Y8" i="68"/>
  <c r="Y9" i="68"/>
  <c r="Y10" i="68"/>
  <c r="Y11" i="68"/>
  <c r="Y12" i="68"/>
  <c r="Y13" i="68"/>
  <c r="Y14" i="68"/>
  <c r="Y15" i="68"/>
  <c r="Y16" i="68"/>
  <c r="Y17" i="68"/>
  <c r="Y18" i="68"/>
  <c r="Y19" i="68"/>
  <c r="Y20" i="68"/>
  <c r="Y21" i="68"/>
  <c r="Y22" i="68"/>
  <c r="Y23" i="68"/>
  <c r="Y24" i="68"/>
  <c r="Y25" i="68"/>
  <c r="Y26" i="68"/>
  <c r="Y27" i="68"/>
  <c r="Y28" i="68"/>
  <c r="Y29" i="68"/>
  <c r="Y30" i="68"/>
  <c r="Y31" i="68"/>
  <c r="Y32" i="68"/>
  <c r="Y33" i="68"/>
  <c r="Y34" i="68"/>
  <c r="Y35" i="68"/>
  <c r="Y36" i="68"/>
  <c r="Y37" i="68"/>
  <c r="Y38" i="68"/>
  <c r="Y39" i="68"/>
  <c r="Y40" i="68"/>
  <c r="Y41" i="68"/>
  <c r="Y42" i="68"/>
  <c r="Y43" i="68"/>
  <c r="Y44" i="68"/>
  <c r="Y45" i="68"/>
  <c r="Y46" i="68"/>
  <c r="Y47" i="68"/>
  <c r="Y48" i="68"/>
  <c r="Y49" i="68"/>
  <c r="Y50" i="68"/>
  <c r="Y51" i="68"/>
  <c r="Y52" i="68"/>
  <c r="Y53" i="68"/>
  <c r="Y54" i="68"/>
  <c r="Y55" i="68"/>
  <c r="Y56" i="68"/>
  <c r="Y57" i="68"/>
  <c r="Y58" i="68"/>
  <c r="Y59" i="68"/>
  <c r="Y60" i="68"/>
  <c r="Y61" i="68"/>
  <c r="Y62" i="68"/>
  <c r="Y63" i="68"/>
  <c r="Y64" i="68"/>
  <c r="Y65" i="68"/>
  <c r="Y66" i="68"/>
  <c r="Y67" i="68"/>
  <c r="Y68" i="68"/>
  <c r="Y69" i="68"/>
  <c r="Y70" i="68"/>
  <c r="Y71" i="68"/>
  <c r="Y72" i="68"/>
  <c r="Y73" i="68"/>
  <c r="Y74" i="68"/>
  <c r="Y75" i="68"/>
  <c r="Y76" i="68"/>
  <c r="Y77" i="68"/>
  <c r="Y78" i="68"/>
  <c r="Y79" i="68"/>
  <c r="Y5" i="68"/>
  <c r="U6" i="68"/>
  <c r="U7" i="68"/>
  <c r="U8" i="68"/>
  <c r="U9" i="68"/>
  <c r="U10" i="68"/>
  <c r="U11" i="68"/>
  <c r="U12" i="68"/>
  <c r="U13" i="68"/>
  <c r="U14" i="68"/>
  <c r="U15" i="68"/>
  <c r="U16" i="68"/>
  <c r="U17" i="68"/>
  <c r="U18" i="68"/>
  <c r="U19" i="68"/>
  <c r="U20" i="68"/>
  <c r="U21" i="68"/>
  <c r="U22" i="68"/>
  <c r="U23" i="68"/>
  <c r="U24" i="68"/>
  <c r="U25" i="68"/>
  <c r="U26" i="68"/>
  <c r="U27" i="68"/>
  <c r="U28" i="68"/>
  <c r="U29" i="68"/>
  <c r="U30" i="68"/>
  <c r="U31" i="68"/>
  <c r="U32" i="68"/>
  <c r="U33" i="68"/>
  <c r="U35" i="68"/>
  <c r="U36" i="68"/>
  <c r="U37" i="68"/>
  <c r="U38" i="68"/>
  <c r="U39" i="68"/>
  <c r="U40" i="68"/>
  <c r="U41" i="68"/>
  <c r="U42" i="68"/>
  <c r="U44" i="68"/>
  <c r="U45" i="68"/>
  <c r="U46" i="68"/>
  <c r="U48" i="68"/>
  <c r="U49" i="68"/>
  <c r="U50" i="68"/>
  <c r="U51" i="68"/>
  <c r="U52" i="68"/>
  <c r="U53" i="68"/>
  <c r="U54" i="68"/>
  <c r="U55" i="68"/>
  <c r="U56" i="68"/>
  <c r="U57" i="68"/>
  <c r="U58" i="68"/>
  <c r="U59" i="68"/>
  <c r="U60" i="68"/>
  <c r="U61" i="68"/>
  <c r="U62" i="68"/>
  <c r="U63" i="68"/>
  <c r="U64" i="68"/>
  <c r="U65" i="68"/>
  <c r="U66" i="68"/>
  <c r="U67" i="68"/>
  <c r="U68" i="68"/>
  <c r="U69" i="68"/>
  <c r="U70" i="68"/>
  <c r="U71" i="68"/>
  <c r="U73" i="68"/>
  <c r="U74" i="68"/>
  <c r="U75" i="68"/>
  <c r="U76" i="68"/>
  <c r="U77" i="68"/>
  <c r="U78" i="68"/>
  <c r="U79" i="68"/>
  <c r="U5" i="68"/>
  <c r="T6" i="68"/>
  <c r="T7" i="68"/>
  <c r="T8" i="68"/>
  <c r="T9" i="68"/>
  <c r="T10" i="68"/>
  <c r="T11" i="68"/>
  <c r="T12" i="68"/>
  <c r="T13" i="68"/>
  <c r="T14" i="68"/>
  <c r="T15" i="68"/>
  <c r="T16" i="68"/>
  <c r="T17" i="68"/>
  <c r="T18" i="68"/>
  <c r="T19" i="68"/>
  <c r="T20" i="68"/>
  <c r="T21" i="68"/>
  <c r="T22" i="68"/>
  <c r="T23" i="68"/>
  <c r="T24" i="68"/>
  <c r="T25" i="68"/>
  <c r="T26" i="68"/>
  <c r="T27" i="68"/>
  <c r="T28" i="68"/>
  <c r="T29" i="68"/>
  <c r="T30" i="68"/>
  <c r="T31" i="68"/>
  <c r="T32" i="68"/>
  <c r="T33" i="68"/>
  <c r="T34" i="68"/>
  <c r="T35" i="68"/>
  <c r="T36" i="68"/>
  <c r="T37" i="68"/>
  <c r="T38" i="68"/>
  <c r="T39" i="68"/>
  <c r="T40" i="68"/>
  <c r="T41" i="68"/>
  <c r="T42" i="68"/>
  <c r="T43" i="68"/>
  <c r="T44" i="68"/>
  <c r="T45" i="68"/>
  <c r="T46" i="68"/>
  <c r="T47" i="68"/>
  <c r="T48" i="68"/>
  <c r="T49" i="68"/>
  <c r="T50" i="68"/>
  <c r="T51" i="68"/>
  <c r="T52" i="68"/>
  <c r="T53" i="68"/>
  <c r="T54" i="68"/>
  <c r="T55" i="68"/>
  <c r="T56" i="68"/>
  <c r="T57" i="68"/>
  <c r="T58" i="68"/>
  <c r="T59" i="68"/>
  <c r="T60" i="68"/>
  <c r="T61" i="68"/>
  <c r="T62" i="68"/>
  <c r="T63" i="68"/>
  <c r="T64" i="68"/>
  <c r="T65" i="68"/>
  <c r="T66" i="68"/>
  <c r="T67" i="68"/>
  <c r="T68" i="68"/>
  <c r="T69" i="68"/>
  <c r="T70" i="68"/>
  <c r="T71" i="68"/>
  <c r="T72" i="68"/>
  <c r="T73" i="68"/>
  <c r="T74" i="68"/>
  <c r="T75" i="68"/>
  <c r="T76" i="68"/>
  <c r="T77" i="68"/>
  <c r="T78" i="68"/>
  <c r="T79" i="68"/>
  <c r="T5" i="68"/>
  <c r="P6" i="68"/>
  <c r="P7" i="68"/>
  <c r="P8" i="68"/>
  <c r="P9" i="68"/>
  <c r="P10" i="68"/>
  <c r="P11" i="68"/>
  <c r="P12" i="68"/>
  <c r="P13" i="68"/>
  <c r="P14" i="68"/>
  <c r="P15" i="68"/>
  <c r="P16" i="68"/>
  <c r="P17" i="68"/>
  <c r="P18" i="68"/>
  <c r="P19" i="68"/>
  <c r="P20" i="68"/>
  <c r="P21" i="68"/>
  <c r="P22" i="68"/>
  <c r="P23" i="68"/>
  <c r="P24" i="68"/>
  <c r="P25" i="68"/>
  <c r="P26" i="68"/>
  <c r="P27" i="68"/>
  <c r="P28" i="68"/>
  <c r="P29" i="68"/>
  <c r="P30" i="68"/>
  <c r="P31" i="68"/>
  <c r="P32" i="68"/>
  <c r="P33" i="68"/>
  <c r="P35" i="68"/>
  <c r="P36" i="68"/>
  <c r="P37" i="68"/>
  <c r="P38" i="68"/>
  <c r="P39" i="68"/>
  <c r="P40" i="68"/>
  <c r="P41" i="68"/>
  <c r="P42" i="68"/>
  <c r="P44" i="68"/>
  <c r="P45" i="68"/>
  <c r="P46" i="68"/>
  <c r="P48" i="68"/>
  <c r="P49" i="68"/>
  <c r="P50" i="68"/>
  <c r="P51" i="68"/>
  <c r="P52" i="68"/>
  <c r="P53" i="68"/>
  <c r="P54" i="68"/>
  <c r="P55" i="68"/>
  <c r="P56" i="68"/>
  <c r="P57" i="68"/>
  <c r="P58" i="68"/>
  <c r="P59" i="68"/>
  <c r="P60" i="68"/>
  <c r="P61" i="68"/>
  <c r="P62" i="68"/>
  <c r="P63" i="68"/>
  <c r="P64" i="68"/>
  <c r="P65" i="68"/>
  <c r="P66" i="68"/>
  <c r="P67" i="68"/>
  <c r="P68" i="68"/>
  <c r="P69" i="68"/>
  <c r="P70" i="68"/>
  <c r="P71" i="68"/>
  <c r="P73" i="68"/>
  <c r="P74" i="68"/>
  <c r="P75" i="68"/>
  <c r="P76" i="68"/>
  <c r="P77" i="68"/>
  <c r="P78" i="68"/>
  <c r="P79" i="68"/>
  <c r="P5" i="68"/>
  <c r="O6" i="68"/>
  <c r="O7" i="68"/>
  <c r="O8" i="68"/>
  <c r="O9" i="68"/>
  <c r="O9" i="79" s="1"/>
  <c r="O10" i="68"/>
  <c r="O11" i="68"/>
  <c r="O12" i="68"/>
  <c r="O13" i="68"/>
  <c r="O14" i="68"/>
  <c r="O15" i="68"/>
  <c r="O16" i="68"/>
  <c r="O17" i="68"/>
  <c r="O18" i="68"/>
  <c r="O19" i="68"/>
  <c r="O20" i="68"/>
  <c r="O21" i="68"/>
  <c r="O22" i="68"/>
  <c r="O23" i="68"/>
  <c r="O24" i="68"/>
  <c r="O25" i="68"/>
  <c r="O26" i="68"/>
  <c r="O27" i="68"/>
  <c r="O28" i="68"/>
  <c r="O29" i="68"/>
  <c r="O30" i="68"/>
  <c r="O31" i="68"/>
  <c r="O32" i="68"/>
  <c r="O33" i="68"/>
  <c r="O34" i="68"/>
  <c r="O35" i="68"/>
  <c r="O36" i="68"/>
  <c r="O37" i="68"/>
  <c r="O38" i="68"/>
  <c r="O39" i="68"/>
  <c r="O40" i="68"/>
  <c r="O41" i="68"/>
  <c r="O42" i="68"/>
  <c r="O43" i="68"/>
  <c r="O44" i="68"/>
  <c r="O45" i="68"/>
  <c r="O46" i="68"/>
  <c r="O47" i="68"/>
  <c r="O48" i="68"/>
  <c r="O49" i="68"/>
  <c r="O50" i="68"/>
  <c r="O51" i="68"/>
  <c r="O52" i="68"/>
  <c r="O53" i="68"/>
  <c r="O54" i="68"/>
  <c r="O55" i="68"/>
  <c r="O56" i="68"/>
  <c r="O57" i="68"/>
  <c r="O58" i="68"/>
  <c r="O59" i="68"/>
  <c r="O60" i="68"/>
  <c r="O61" i="68"/>
  <c r="O62" i="68"/>
  <c r="O63" i="68"/>
  <c r="O64" i="68"/>
  <c r="O65" i="68"/>
  <c r="O66" i="68"/>
  <c r="O67" i="68"/>
  <c r="O68" i="68"/>
  <c r="O69" i="68"/>
  <c r="O70" i="68"/>
  <c r="O71" i="68"/>
  <c r="O72" i="68"/>
  <c r="O73" i="68"/>
  <c r="O74" i="68"/>
  <c r="O75" i="68"/>
  <c r="O76" i="68"/>
  <c r="O77" i="68"/>
  <c r="O78" i="68"/>
  <c r="O79" i="68"/>
  <c r="O5" i="68"/>
  <c r="K7" i="68"/>
  <c r="K8" i="68"/>
  <c r="K9" i="68"/>
  <c r="K9" i="79" s="1"/>
  <c r="K10" i="68"/>
  <c r="K10" i="79" s="1"/>
  <c r="K11" i="68"/>
  <c r="K12" i="68"/>
  <c r="K12" i="79" s="1"/>
  <c r="K13" i="68"/>
  <c r="K13" i="79" s="1"/>
  <c r="K14" i="68"/>
  <c r="K14" i="79" s="1"/>
  <c r="K15" i="94" s="1"/>
  <c r="K15" i="68"/>
  <c r="K15" i="79" s="1"/>
  <c r="K16" i="68"/>
  <c r="K17" i="68"/>
  <c r="K17" i="79" s="1"/>
  <c r="K18" i="68"/>
  <c r="K18" i="79" s="1"/>
  <c r="K19" i="68"/>
  <c r="K19" i="79" s="1"/>
  <c r="K20" i="68"/>
  <c r="K20" i="79" s="1"/>
  <c r="K21" i="68"/>
  <c r="K21" i="79" s="1"/>
  <c r="K22" i="68"/>
  <c r="K23" i="68"/>
  <c r="K23" i="79" s="1"/>
  <c r="K24" i="68"/>
  <c r="K24" i="79" s="1"/>
  <c r="K25" i="68"/>
  <c r="K25" i="79" s="1"/>
  <c r="K26" i="68"/>
  <c r="K26" i="79" s="1"/>
  <c r="K27" i="68"/>
  <c r="K27" i="79" s="1"/>
  <c r="K28" i="68"/>
  <c r="K28" i="79" s="1"/>
  <c r="K29" i="68"/>
  <c r="K30" i="68"/>
  <c r="K30" i="79" s="1"/>
  <c r="K31" i="68"/>
  <c r="K31" i="79" s="1"/>
  <c r="K32" i="68"/>
  <c r="K32" i="79" s="1"/>
  <c r="K33" i="68"/>
  <c r="K34" i="68"/>
  <c r="K34" i="79" s="1"/>
  <c r="K35" i="68"/>
  <c r="K35" i="79" s="1"/>
  <c r="K36" i="68"/>
  <c r="K36" i="79" s="1"/>
  <c r="K37" i="68"/>
  <c r="K37" i="79" s="1"/>
  <c r="K38" i="68"/>
  <c r="K38" i="79" s="1"/>
  <c r="K39" i="68"/>
  <c r="K39" i="79" s="1"/>
  <c r="K40" i="68"/>
  <c r="K41" i="68"/>
  <c r="K42" i="68"/>
  <c r="K42" i="79" s="1"/>
  <c r="K43" i="68"/>
  <c r="K43" i="79" s="1"/>
  <c r="K44" i="68"/>
  <c r="K44" i="79" s="1"/>
  <c r="K45" i="68"/>
  <c r="K45" i="79" s="1"/>
  <c r="K46" i="68"/>
  <c r="K46" i="79" s="1"/>
  <c r="K47" i="68"/>
  <c r="K47" i="79" s="1"/>
  <c r="K48" i="68"/>
  <c r="K48" i="79" s="1"/>
  <c r="K49" i="68"/>
  <c r="K49" i="79" s="1"/>
  <c r="K50" i="94" s="1"/>
  <c r="K49" i="95" s="1"/>
  <c r="K50" i="68"/>
  <c r="K51" i="68"/>
  <c r="K51" i="79" s="1"/>
  <c r="K52" i="68"/>
  <c r="K53" i="68"/>
  <c r="K53" i="79" s="1"/>
  <c r="K54" i="68"/>
  <c r="K54" i="79" s="1"/>
  <c r="K55" i="68"/>
  <c r="K55" i="79" s="1"/>
  <c r="K56" i="68"/>
  <c r="K56" i="79" s="1"/>
  <c r="K57" i="68"/>
  <c r="K57" i="79" s="1"/>
  <c r="K58" i="68"/>
  <c r="K58" i="79" s="1"/>
  <c r="K59" i="94" s="1"/>
  <c r="K59" i="68"/>
  <c r="K59" i="79" s="1"/>
  <c r="K60" i="68"/>
  <c r="K61" i="68"/>
  <c r="K61" i="79" s="1"/>
  <c r="K62" i="68"/>
  <c r="K62" i="79" s="1"/>
  <c r="K63" i="68"/>
  <c r="K63" i="79" s="1"/>
  <c r="K64" i="68"/>
  <c r="K65" i="68"/>
  <c r="K65" i="79" s="1"/>
  <c r="K66" i="68"/>
  <c r="K66" i="79" s="1"/>
  <c r="K67" i="68"/>
  <c r="K67" i="79" s="1"/>
  <c r="K68" i="68"/>
  <c r="K68" i="79" s="1"/>
  <c r="K69" i="94" s="1"/>
  <c r="K69" i="68"/>
  <c r="K69" i="79" s="1"/>
  <c r="K70" i="68"/>
  <c r="K70" i="79" s="1"/>
  <c r="K71" i="68"/>
  <c r="K71" i="79" s="1"/>
  <c r="K72" i="68"/>
  <c r="K72" i="79" s="1"/>
  <c r="K73" i="68"/>
  <c r="K73" i="79" s="1"/>
  <c r="K74" i="68"/>
  <c r="K74" i="79" s="1"/>
  <c r="K75" i="68"/>
  <c r="K76" i="68"/>
  <c r="K77" i="68"/>
  <c r="K77" i="79" s="1"/>
  <c r="K78" i="68"/>
  <c r="K78" i="79" s="1"/>
  <c r="K79" i="68"/>
  <c r="K79" i="79" s="1"/>
  <c r="K6" i="68"/>
  <c r="K6" i="79" s="1"/>
  <c r="K5" i="79"/>
  <c r="C11" i="85"/>
  <c r="E11" i="85" s="1"/>
  <c r="C10" i="85"/>
  <c r="E10" i="85" s="1"/>
  <c r="E9" i="85"/>
  <c r="C8" i="85"/>
  <c r="E8" i="85" s="1"/>
  <c r="C7" i="85"/>
  <c r="E7" i="85" s="1"/>
  <c r="E6" i="85"/>
  <c r="V17" i="68" l="1"/>
  <c r="H35" i="68"/>
  <c r="AG75" i="95"/>
  <c r="AG40" i="95"/>
  <c r="AG7" i="95"/>
  <c r="AG60" i="95"/>
  <c r="AG33" i="95"/>
  <c r="AG8" i="95"/>
  <c r="AG29" i="95"/>
  <c r="AG52" i="95"/>
  <c r="AG41" i="95"/>
  <c r="AG22" i="95"/>
  <c r="AG76" i="95"/>
  <c r="AG50" i="95"/>
  <c r="AG64" i="95"/>
  <c r="V33" i="95"/>
  <c r="V52" i="95"/>
  <c r="V50" i="95"/>
  <c r="V7" i="95"/>
  <c r="L52" i="95"/>
  <c r="V76" i="95"/>
  <c r="V29" i="95"/>
  <c r="L33" i="95"/>
  <c r="AG11" i="95"/>
  <c r="V22" i="95"/>
  <c r="V40" i="95"/>
  <c r="V41" i="95"/>
  <c r="V75" i="95"/>
  <c r="L76" i="95"/>
  <c r="V64" i="95"/>
  <c r="L41" i="95"/>
  <c r="L50" i="95"/>
  <c r="L75" i="95"/>
  <c r="L40" i="95"/>
  <c r="V60" i="95"/>
  <c r="V11" i="95"/>
  <c r="V8" i="95"/>
  <c r="L11" i="95"/>
  <c r="J69" i="86"/>
  <c r="K71" i="94"/>
  <c r="K70" i="95" s="1"/>
  <c r="J53" i="86"/>
  <c r="K55" i="94"/>
  <c r="K54" i="95" s="1"/>
  <c r="J45" i="86"/>
  <c r="K47" i="94"/>
  <c r="K46" i="95" s="1"/>
  <c r="J37" i="86"/>
  <c r="K39" i="94"/>
  <c r="K38" i="95" s="1"/>
  <c r="J29" i="86"/>
  <c r="K31" i="94"/>
  <c r="K30" i="95" s="1"/>
  <c r="J76" i="86"/>
  <c r="K78" i="94"/>
  <c r="K77" i="95" s="1"/>
  <c r="J68" i="86"/>
  <c r="K70" i="94"/>
  <c r="K69" i="95" s="1"/>
  <c r="J60" i="86"/>
  <c r="K62" i="94"/>
  <c r="K61" i="95" s="1"/>
  <c r="J52" i="86"/>
  <c r="K54" i="94"/>
  <c r="K53" i="95" s="1"/>
  <c r="J44" i="86"/>
  <c r="K46" i="94"/>
  <c r="K45" i="95" s="1"/>
  <c r="J36" i="86"/>
  <c r="K38" i="94"/>
  <c r="K37" i="95" s="1"/>
  <c r="J20" i="86"/>
  <c r="K22" i="94"/>
  <c r="J12" i="86"/>
  <c r="K14" i="94"/>
  <c r="K13" i="95" s="1"/>
  <c r="J27" i="86"/>
  <c r="K29" i="94"/>
  <c r="K28" i="95" s="1"/>
  <c r="J78" i="86"/>
  <c r="K80" i="94"/>
  <c r="K79" i="95" s="1"/>
  <c r="J35" i="86"/>
  <c r="K37" i="94"/>
  <c r="K36" i="95" s="1"/>
  <c r="J66" i="86"/>
  <c r="K68" i="94"/>
  <c r="K67" i="95" s="1"/>
  <c r="J58" i="86"/>
  <c r="K60" i="94"/>
  <c r="K59" i="95" s="1"/>
  <c r="J50" i="86"/>
  <c r="K52" i="94"/>
  <c r="K51" i="95" s="1"/>
  <c r="J42" i="86"/>
  <c r="K44" i="94"/>
  <c r="K43" i="95" s="1"/>
  <c r="J34" i="86"/>
  <c r="K36" i="94"/>
  <c r="K35" i="95" s="1"/>
  <c r="J26" i="86"/>
  <c r="K28" i="94"/>
  <c r="K27" i="95" s="1"/>
  <c r="J18" i="86"/>
  <c r="K20" i="94"/>
  <c r="J62" i="86"/>
  <c r="K64" i="94"/>
  <c r="K63" i="95" s="1"/>
  <c r="J46" i="86"/>
  <c r="K48" i="94"/>
  <c r="K47" i="95" s="1"/>
  <c r="J14" i="86"/>
  <c r="K16" i="94"/>
  <c r="J19" i="86"/>
  <c r="K21" i="94"/>
  <c r="J33" i="86"/>
  <c r="K35" i="94"/>
  <c r="K34" i="95" s="1"/>
  <c r="J17" i="86"/>
  <c r="K19" i="94"/>
  <c r="J38" i="86"/>
  <c r="K40" i="94"/>
  <c r="K39" i="95" s="1"/>
  <c r="J43" i="86"/>
  <c r="K45" i="94"/>
  <c r="K44" i="95" s="1"/>
  <c r="J73" i="86"/>
  <c r="K75" i="94"/>
  <c r="K74" i="95" s="1"/>
  <c r="J65" i="86"/>
  <c r="K67" i="94"/>
  <c r="K66" i="95" s="1"/>
  <c r="J41" i="86"/>
  <c r="K43" i="94"/>
  <c r="K42" i="95" s="1"/>
  <c r="J25" i="86"/>
  <c r="K27" i="94"/>
  <c r="K26" i="95" s="1"/>
  <c r="J9" i="86"/>
  <c r="K11" i="94"/>
  <c r="K10" i="95" s="1"/>
  <c r="J4" i="86"/>
  <c r="K6" i="94"/>
  <c r="K5" i="95" s="1"/>
  <c r="J72" i="86"/>
  <c r="K74" i="94"/>
  <c r="K73" i="95" s="1"/>
  <c r="J64" i="86"/>
  <c r="K66" i="94"/>
  <c r="K65" i="95" s="1"/>
  <c r="J56" i="86"/>
  <c r="K58" i="94"/>
  <c r="K57" i="95" s="1"/>
  <c r="J24" i="86"/>
  <c r="K26" i="94"/>
  <c r="K25" i="95" s="1"/>
  <c r="J16" i="86"/>
  <c r="K18" i="94"/>
  <c r="J8" i="86"/>
  <c r="K10" i="94"/>
  <c r="K9" i="95" s="1"/>
  <c r="J70" i="86"/>
  <c r="K72" i="94"/>
  <c r="K71" i="95" s="1"/>
  <c r="J30" i="86"/>
  <c r="K32" i="94"/>
  <c r="K31" i="95" s="1"/>
  <c r="J11" i="86"/>
  <c r="K13" i="94"/>
  <c r="K12" i="95" s="1"/>
  <c r="J5" i="86"/>
  <c r="K7" i="94"/>
  <c r="K6" i="95" s="1"/>
  <c r="J71" i="86"/>
  <c r="K73" i="94"/>
  <c r="K72" i="95" s="1"/>
  <c r="J55" i="86"/>
  <c r="K57" i="94"/>
  <c r="K56" i="95" s="1"/>
  <c r="J47" i="86"/>
  <c r="K49" i="94"/>
  <c r="K48" i="95" s="1"/>
  <c r="J31" i="86"/>
  <c r="K33" i="94"/>
  <c r="K32" i="95" s="1"/>
  <c r="J23" i="86"/>
  <c r="K25" i="94"/>
  <c r="K24" i="95" s="1"/>
  <c r="J54" i="86"/>
  <c r="K56" i="94"/>
  <c r="K55" i="95" s="1"/>
  <c r="J22" i="86"/>
  <c r="K24" i="94"/>
  <c r="K23" i="95" s="1"/>
  <c r="J77" i="86"/>
  <c r="K79" i="94"/>
  <c r="K78" i="95" s="1"/>
  <c r="J61" i="86"/>
  <c r="K63" i="94"/>
  <c r="K62" i="95" s="1"/>
  <c r="G60" i="68"/>
  <c r="H71" i="68"/>
  <c r="H71" i="79" s="1"/>
  <c r="H7" i="68"/>
  <c r="I18" i="68"/>
  <c r="I18" i="79" s="1"/>
  <c r="L39" i="68"/>
  <c r="Q39" i="79" s="1"/>
  <c r="W6" i="68"/>
  <c r="AQ6" i="79" s="1"/>
  <c r="G52" i="68"/>
  <c r="H63" i="68"/>
  <c r="H63" i="79" s="1"/>
  <c r="I74" i="68"/>
  <c r="I74" i="79" s="1"/>
  <c r="I10" i="68"/>
  <c r="I10" i="79" s="1"/>
  <c r="L17" i="68"/>
  <c r="Q17" i="79" s="1"/>
  <c r="R77" i="68"/>
  <c r="AG77" i="79" s="1"/>
  <c r="G44" i="68"/>
  <c r="G44" i="79" s="1"/>
  <c r="H55" i="68"/>
  <c r="H55" i="79" s="1"/>
  <c r="I66" i="68"/>
  <c r="I66" i="79" s="1"/>
  <c r="N74" i="68"/>
  <c r="S74" i="79" s="1"/>
  <c r="S66" i="68"/>
  <c r="X66" i="79" s="1"/>
  <c r="W70" i="68"/>
  <c r="G36" i="68"/>
  <c r="G36" i="79" s="1"/>
  <c r="H47" i="68"/>
  <c r="H47" i="79" s="1"/>
  <c r="I58" i="68"/>
  <c r="I58" i="79" s="1"/>
  <c r="I59" i="94" s="1"/>
  <c r="N58" i="68"/>
  <c r="N58" i="79" s="1"/>
  <c r="N59" i="94" s="1"/>
  <c r="Q56" i="68"/>
  <c r="AF56" i="79" s="1"/>
  <c r="X59" i="68"/>
  <c r="AM59" i="79" s="1"/>
  <c r="H39" i="68"/>
  <c r="H39" i="79" s="1"/>
  <c r="I50" i="68"/>
  <c r="N42" i="68"/>
  <c r="S42" i="79" s="1"/>
  <c r="R45" i="68"/>
  <c r="AB45" i="79" s="1"/>
  <c r="V49" i="68"/>
  <c r="AU49" i="79" s="1"/>
  <c r="AU50" i="94" s="1"/>
  <c r="AU49" i="95" s="1"/>
  <c r="G20" i="68"/>
  <c r="G20" i="79" s="1"/>
  <c r="G21" i="94" s="1"/>
  <c r="H31" i="68"/>
  <c r="H31" i="79" s="1"/>
  <c r="I42" i="68"/>
  <c r="I42" i="79" s="1"/>
  <c r="L5" i="68"/>
  <c r="L5" i="79" s="1"/>
  <c r="N26" i="68"/>
  <c r="S34" i="68"/>
  <c r="AH34" i="79" s="1"/>
  <c r="W38" i="68"/>
  <c r="AL38" i="79" s="1"/>
  <c r="G76" i="68"/>
  <c r="G12" i="68"/>
  <c r="G12" i="79" s="1"/>
  <c r="H23" i="68"/>
  <c r="H23" i="79" s="1"/>
  <c r="I34" i="68"/>
  <c r="I34" i="79" s="1"/>
  <c r="L71" i="68"/>
  <c r="L71" i="79" s="1"/>
  <c r="N10" i="68"/>
  <c r="S10" i="79" s="1"/>
  <c r="Q24" i="68"/>
  <c r="AA24" i="79" s="1"/>
  <c r="X27" i="68"/>
  <c r="AR27" i="79" s="1"/>
  <c r="G28" i="68"/>
  <c r="G28" i="79" s="1"/>
  <c r="G68" i="68"/>
  <c r="G68" i="79" s="1"/>
  <c r="G69" i="94" s="1"/>
  <c r="H79" i="68"/>
  <c r="H79" i="79" s="1"/>
  <c r="H15" i="68"/>
  <c r="H15" i="79" s="1"/>
  <c r="I26" i="68"/>
  <c r="I26" i="79" s="1"/>
  <c r="L55" i="68"/>
  <c r="L55" i="79" s="1"/>
  <c r="R13" i="68"/>
  <c r="AB13" i="79" s="1"/>
  <c r="V8" i="68"/>
  <c r="X10" i="68"/>
  <c r="AM10" i="79" s="1"/>
  <c r="W13" i="68"/>
  <c r="AQ13" i="79" s="1"/>
  <c r="V16" i="68"/>
  <c r="X18" i="68"/>
  <c r="AW18" i="79" s="1"/>
  <c r="W21" i="68"/>
  <c r="AV21" i="79" s="1"/>
  <c r="V24" i="68"/>
  <c r="AU24" i="79" s="1"/>
  <c r="X26" i="68"/>
  <c r="AR26" i="79" s="1"/>
  <c r="W29" i="68"/>
  <c r="V32" i="68"/>
  <c r="AK32" i="79" s="1"/>
  <c r="X34" i="68"/>
  <c r="AM34" i="79" s="1"/>
  <c r="W37" i="68"/>
  <c r="AQ37" i="79" s="1"/>
  <c r="V40" i="68"/>
  <c r="X42" i="68"/>
  <c r="AW42" i="79" s="1"/>
  <c r="W45" i="68"/>
  <c r="AL45" i="79" s="1"/>
  <c r="V48" i="68"/>
  <c r="AU48" i="79" s="1"/>
  <c r="X50" i="68"/>
  <c r="W53" i="68"/>
  <c r="AQ53" i="79" s="1"/>
  <c r="V56" i="68"/>
  <c r="AP56" i="79" s="1"/>
  <c r="X58" i="68"/>
  <c r="AR58" i="79" s="1"/>
  <c r="AR59" i="94" s="1"/>
  <c r="W61" i="68"/>
  <c r="AL61" i="79" s="1"/>
  <c r="V64" i="68"/>
  <c r="X66" i="68"/>
  <c r="AR66" i="79" s="1"/>
  <c r="W69" i="68"/>
  <c r="AL69" i="79" s="1"/>
  <c r="V72" i="68"/>
  <c r="AU72" i="79" s="1"/>
  <c r="X74" i="68"/>
  <c r="AR74" i="79" s="1"/>
  <c r="W77" i="68"/>
  <c r="AQ77" i="79" s="1"/>
  <c r="W5" i="68"/>
  <c r="AQ5" i="79" s="1"/>
  <c r="R6" i="68"/>
  <c r="AG6" i="79" s="1"/>
  <c r="Q9" i="68"/>
  <c r="AA9" i="79" s="1"/>
  <c r="S11" i="68"/>
  <c r="R14" i="68"/>
  <c r="AG14" i="79" s="1"/>
  <c r="AG15" i="94" s="1"/>
  <c r="Q17" i="68"/>
  <c r="AA17" i="79" s="1"/>
  <c r="S19" i="68"/>
  <c r="AH19" i="79" s="1"/>
  <c r="R22" i="68"/>
  <c r="Q25" i="68"/>
  <c r="AA25" i="79" s="1"/>
  <c r="S27" i="68"/>
  <c r="AH27" i="79" s="1"/>
  <c r="R30" i="68"/>
  <c r="AG30" i="79" s="1"/>
  <c r="Q33" i="68"/>
  <c r="S35" i="68"/>
  <c r="X35" i="79" s="1"/>
  <c r="R38" i="68"/>
  <c r="AG38" i="79" s="1"/>
  <c r="Q41" i="68"/>
  <c r="S43" i="68"/>
  <c r="AH43" i="79" s="1"/>
  <c r="R46" i="68"/>
  <c r="AG46" i="79" s="1"/>
  <c r="Q49" i="68"/>
  <c r="AF49" i="79" s="1"/>
  <c r="AF50" i="94" s="1"/>
  <c r="AF49" i="95" s="1"/>
  <c r="S51" i="68"/>
  <c r="AC51" i="79" s="1"/>
  <c r="R54" i="68"/>
  <c r="AG54" i="79" s="1"/>
  <c r="Q57" i="68"/>
  <c r="AF57" i="79" s="1"/>
  <c r="S59" i="68"/>
  <c r="AH59" i="79" s="1"/>
  <c r="R62" i="68"/>
  <c r="W62" i="79" s="1"/>
  <c r="Q65" i="68"/>
  <c r="AF65" i="79" s="1"/>
  <c r="S67" i="68"/>
  <c r="AH67" i="79" s="1"/>
  <c r="R70" i="68"/>
  <c r="AG70" i="79" s="1"/>
  <c r="Q73" i="68"/>
  <c r="AF73" i="79" s="1"/>
  <c r="S75" i="68"/>
  <c r="R78" i="68"/>
  <c r="AB78" i="79" s="1"/>
  <c r="P47" i="68"/>
  <c r="U47" i="79" s="1"/>
  <c r="M8" i="68"/>
  <c r="M12" i="68"/>
  <c r="M12" i="79" s="1"/>
  <c r="M16" i="68"/>
  <c r="M20" i="68"/>
  <c r="R20" i="79" s="1"/>
  <c r="M24" i="68"/>
  <c r="M24" i="79" s="1"/>
  <c r="M28" i="68"/>
  <c r="M28" i="79" s="1"/>
  <c r="M32" i="68"/>
  <c r="R32" i="79" s="1"/>
  <c r="M36" i="68"/>
  <c r="M36" i="79" s="1"/>
  <c r="M40" i="68"/>
  <c r="M44" i="68"/>
  <c r="M44" i="79" s="1"/>
  <c r="M48" i="68"/>
  <c r="R48" i="79" s="1"/>
  <c r="M52" i="68"/>
  <c r="M56" i="68"/>
  <c r="M56" i="79" s="1"/>
  <c r="M60" i="68"/>
  <c r="M64" i="68"/>
  <c r="M68" i="68"/>
  <c r="M68" i="79" s="1"/>
  <c r="M69" i="94" s="1"/>
  <c r="M72" i="68"/>
  <c r="R72" i="79" s="1"/>
  <c r="M76" i="68"/>
  <c r="N5" i="68"/>
  <c r="N5" i="79" s="1"/>
  <c r="L12" i="68"/>
  <c r="Q12" i="79" s="1"/>
  <c r="L20" i="68"/>
  <c r="L20" i="79" s="1"/>
  <c r="L28" i="68"/>
  <c r="Q28" i="79" s="1"/>
  <c r="L36" i="68"/>
  <c r="Q36" i="79" s="1"/>
  <c r="Z34" i="68"/>
  <c r="AO34" i="79" s="1"/>
  <c r="W8" i="68"/>
  <c r="V11" i="68"/>
  <c r="X13" i="68"/>
  <c r="AR13" i="79" s="1"/>
  <c r="W16" i="68"/>
  <c r="V19" i="68"/>
  <c r="AU19" i="79" s="1"/>
  <c r="X21" i="68"/>
  <c r="AR21" i="79" s="1"/>
  <c r="W24" i="68"/>
  <c r="AQ24" i="79" s="1"/>
  <c r="V27" i="68"/>
  <c r="AK27" i="79" s="1"/>
  <c r="X29" i="68"/>
  <c r="W32" i="68"/>
  <c r="AQ32" i="79" s="1"/>
  <c r="V35" i="68"/>
  <c r="AP35" i="79" s="1"/>
  <c r="X37" i="68"/>
  <c r="AR37" i="79" s="1"/>
  <c r="W40" i="68"/>
  <c r="V43" i="68"/>
  <c r="AK43" i="79" s="1"/>
  <c r="X45" i="68"/>
  <c r="AR45" i="79" s="1"/>
  <c r="W48" i="68"/>
  <c r="AL48" i="79" s="1"/>
  <c r="V51" i="68"/>
  <c r="AP51" i="79" s="1"/>
  <c r="X53" i="68"/>
  <c r="AW53" i="79" s="1"/>
  <c r="W56" i="68"/>
  <c r="AQ56" i="79" s="1"/>
  <c r="V59" i="68"/>
  <c r="AK59" i="79" s="1"/>
  <c r="X61" i="68"/>
  <c r="AW61" i="79" s="1"/>
  <c r="W64" i="68"/>
  <c r="V67" i="68"/>
  <c r="AU67" i="79" s="1"/>
  <c r="X69" i="68"/>
  <c r="AM69" i="79" s="1"/>
  <c r="W72" i="68"/>
  <c r="AQ72" i="79" s="1"/>
  <c r="V75" i="68"/>
  <c r="X77" i="68"/>
  <c r="AR77" i="79" s="1"/>
  <c r="X5" i="68"/>
  <c r="AR5" i="79" s="1"/>
  <c r="S6" i="68"/>
  <c r="AC6" i="79" s="1"/>
  <c r="R9" i="68"/>
  <c r="AG9" i="79" s="1"/>
  <c r="Q12" i="68"/>
  <c r="V12" i="79" s="1"/>
  <c r="S14" i="68"/>
  <c r="X14" i="79" s="1"/>
  <c r="X15" i="94" s="1"/>
  <c r="R17" i="68"/>
  <c r="AG17" i="79" s="1"/>
  <c r="Q20" i="68"/>
  <c r="V20" i="79" s="1"/>
  <c r="S22" i="68"/>
  <c r="R25" i="68"/>
  <c r="AG25" i="79" s="1"/>
  <c r="Q28" i="68"/>
  <c r="V28" i="79" s="1"/>
  <c r="S30" i="68"/>
  <c r="AH30" i="79" s="1"/>
  <c r="R33" i="68"/>
  <c r="Q36" i="68"/>
  <c r="V36" i="79" s="1"/>
  <c r="S38" i="68"/>
  <c r="AC38" i="79" s="1"/>
  <c r="R41" i="68"/>
  <c r="Q44" i="68"/>
  <c r="V44" i="79" s="1"/>
  <c r="S46" i="68"/>
  <c r="AH46" i="79" s="1"/>
  <c r="R49" i="68"/>
  <c r="AB49" i="79" s="1"/>
  <c r="AB50" i="94" s="1"/>
  <c r="AB49" i="95" s="1"/>
  <c r="Q52" i="68"/>
  <c r="S54" i="68"/>
  <c r="AH54" i="79" s="1"/>
  <c r="R57" i="68"/>
  <c r="W57" i="79" s="1"/>
  <c r="Q60" i="68"/>
  <c r="S62" i="68"/>
  <c r="AH62" i="79" s="1"/>
  <c r="R65" i="68"/>
  <c r="AG65" i="79" s="1"/>
  <c r="Q68" i="68"/>
  <c r="AA68" i="79" s="1"/>
  <c r="AA69" i="94" s="1"/>
  <c r="S70" i="68"/>
  <c r="AC70" i="79" s="1"/>
  <c r="R73" i="68"/>
  <c r="W73" i="79" s="1"/>
  <c r="Q76" i="68"/>
  <c r="S78" i="68"/>
  <c r="AC78" i="79" s="1"/>
  <c r="N8" i="68"/>
  <c r="N12" i="68"/>
  <c r="N12" i="79" s="1"/>
  <c r="N16" i="68"/>
  <c r="N20" i="68"/>
  <c r="N20" i="79" s="1"/>
  <c r="N24" i="68"/>
  <c r="N24" i="79" s="1"/>
  <c r="N28" i="68"/>
  <c r="N28" i="79" s="1"/>
  <c r="N32" i="68"/>
  <c r="N32" i="79" s="1"/>
  <c r="N36" i="68"/>
  <c r="S36" i="79" s="1"/>
  <c r="N40" i="68"/>
  <c r="N44" i="68"/>
  <c r="N44" i="79" s="1"/>
  <c r="N48" i="68"/>
  <c r="N48" i="79" s="1"/>
  <c r="N52" i="68"/>
  <c r="N56" i="68"/>
  <c r="N56" i="79" s="1"/>
  <c r="N60" i="68"/>
  <c r="N64" i="68"/>
  <c r="N68" i="68"/>
  <c r="S68" i="79" s="1"/>
  <c r="S69" i="94" s="1"/>
  <c r="N72" i="68"/>
  <c r="N72" i="79" s="1"/>
  <c r="N76" i="68"/>
  <c r="Z43" i="68"/>
  <c r="AY43" i="79" s="1"/>
  <c r="V6" i="68"/>
  <c r="AP6" i="79" s="1"/>
  <c r="X8" i="68"/>
  <c r="W11" i="68"/>
  <c r="V14" i="68"/>
  <c r="AK14" i="79" s="1"/>
  <c r="AK15" i="94" s="1"/>
  <c r="X16" i="68"/>
  <c r="W19" i="68"/>
  <c r="AQ19" i="79" s="1"/>
  <c r="V22" i="68"/>
  <c r="X24" i="68"/>
  <c r="AM24" i="79" s="1"/>
  <c r="W27" i="68"/>
  <c r="AQ27" i="79" s="1"/>
  <c r="V30" i="68"/>
  <c r="AK30" i="79" s="1"/>
  <c r="X32" i="68"/>
  <c r="AM32" i="79" s="1"/>
  <c r="W35" i="68"/>
  <c r="AQ35" i="79" s="1"/>
  <c r="V38" i="68"/>
  <c r="AU38" i="79" s="1"/>
  <c r="X40" i="68"/>
  <c r="W43" i="68"/>
  <c r="AQ43" i="79" s="1"/>
  <c r="V46" i="68"/>
  <c r="AP46" i="79" s="1"/>
  <c r="X48" i="68"/>
  <c r="AW48" i="79" s="1"/>
  <c r="W51" i="68"/>
  <c r="AQ51" i="79" s="1"/>
  <c r="V54" i="68"/>
  <c r="AP54" i="79" s="1"/>
  <c r="X56" i="68"/>
  <c r="AW56" i="79" s="1"/>
  <c r="W59" i="68"/>
  <c r="AV59" i="79" s="1"/>
  <c r="V62" i="68"/>
  <c r="AU62" i="79" s="1"/>
  <c r="X64" i="68"/>
  <c r="W67" i="68"/>
  <c r="AL67" i="79" s="1"/>
  <c r="V70" i="68"/>
  <c r="AU70" i="79" s="1"/>
  <c r="AU71" i="94" s="1"/>
  <c r="AU70" i="95" s="1"/>
  <c r="X72" i="68"/>
  <c r="AM72" i="79" s="1"/>
  <c r="W75" i="68"/>
  <c r="V78" i="68"/>
  <c r="AP78" i="79" s="1"/>
  <c r="Q7" i="68"/>
  <c r="S9" i="68"/>
  <c r="AH9" i="79" s="1"/>
  <c r="R12" i="68"/>
  <c r="AG12" i="79" s="1"/>
  <c r="Q15" i="68"/>
  <c r="AF15" i="79" s="1"/>
  <c r="S17" i="68"/>
  <c r="AH17" i="79" s="1"/>
  <c r="R20" i="68"/>
  <c r="AB20" i="79" s="1"/>
  <c r="Q23" i="68"/>
  <c r="AA23" i="79" s="1"/>
  <c r="S25" i="68"/>
  <c r="AC25" i="79" s="1"/>
  <c r="R28" i="68"/>
  <c r="AB28" i="79" s="1"/>
  <c r="Q31" i="68"/>
  <c r="AF31" i="79" s="1"/>
  <c r="S33" i="68"/>
  <c r="R36" i="68"/>
  <c r="AG36" i="79" s="1"/>
  <c r="Q39" i="68"/>
  <c r="AF39" i="79" s="1"/>
  <c r="S41" i="68"/>
  <c r="R44" i="68"/>
  <c r="W44" i="79" s="1"/>
  <c r="Q47" i="68"/>
  <c r="AA47" i="79" s="1"/>
  <c r="S49" i="68"/>
  <c r="AH49" i="79" s="1"/>
  <c r="AH50" i="94" s="1"/>
  <c r="AH49" i="95" s="1"/>
  <c r="R52" i="68"/>
  <c r="Q55" i="68"/>
  <c r="AF55" i="79" s="1"/>
  <c r="S57" i="68"/>
  <c r="X57" i="79" s="1"/>
  <c r="R60" i="68"/>
  <c r="Q63" i="68"/>
  <c r="AA63" i="79" s="1"/>
  <c r="S65" i="68"/>
  <c r="AH65" i="79" s="1"/>
  <c r="R68" i="68"/>
  <c r="AB68" i="79" s="1"/>
  <c r="AB69" i="94" s="1"/>
  <c r="Q71" i="68"/>
  <c r="AF71" i="79" s="1"/>
  <c r="S73" i="68"/>
  <c r="X73" i="79" s="1"/>
  <c r="R76" i="68"/>
  <c r="Q79" i="68"/>
  <c r="AA79" i="79" s="1"/>
  <c r="M9" i="68"/>
  <c r="R9" i="79" s="1"/>
  <c r="M13" i="68"/>
  <c r="M13" i="79" s="1"/>
  <c r="M17" i="68"/>
  <c r="M17" i="79" s="1"/>
  <c r="M21" i="68"/>
  <c r="R21" i="79" s="1"/>
  <c r="M25" i="68"/>
  <c r="R25" i="79" s="1"/>
  <c r="M29" i="68"/>
  <c r="M33" i="68"/>
  <c r="M37" i="68"/>
  <c r="M37" i="79" s="1"/>
  <c r="M41" i="68"/>
  <c r="M45" i="68"/>
  <c r="M45" i="79" s="1"/>
  <c r="M49" i="68"/>
  <c r="R49" i="79" s="1"/>
  <c r="R50" i="94" s="1"/>
  <c r="R49" i="95" s="1"/>
  <c r="M53" i="68"/>
  <c r="M53" i="79" s="1"/>
  <c r="M57" i="68"/>
  <c r="R57" i="79" s="1"/>
  <c r="M61" i="68"/>
  <c r="R61" i="79" s="1"/>
  <c r="M65" i="68"/>
  <c r="R65" i="79" s="1"/>
  <c r="M69" i="68"/>
  <c r="R69" i="79" s="1"/>
  <c r="M73" i="68"/>
  <c r="R73" i="79" s="1"/>
  <c r="M77" i="68"/>
  <c r="R77" i="79" s="1"/>
  <c r="L6" i="68"/>
  <c r="Q6" i="79" s="1"/>
  <c r="L14" i="68"/>
  <c r="Q14" i="79" s="1"/>
  <c r="Q15" i="94" s="1"/>
  <c r="L22" i="68"/>
  <c r="L30" i="68"/>
  <c r="L30" i="79" s="1"/>
  <c r="L38" i="68"/>
  <c r="Q38" i="79" s="1"/>
  <c r="L46" i="68"/>
  <c r="Q46" i="79" s="1"/>
  <c r="L54" i="68"/>
  <c r="Q54" i="79" s="1"/>
  <c r="L62" i="68"/>
  <c r="Q62" i="79" s="1"/>
  <c r="L70" i="68"/>
  <c r="L70" i="79" s="1"/>
  <c r="X6" i="68"/>
  <c r="AR6" i="79" s="1"/>
  <c r="W9" i="68"/>
  <c r="AL9" i="79" s="1"/>
  <c r="V12" i="68"/>
  <c r="AP12" i="79" s="1"/>
  <c r="X14" i="68"/>
  <c r="AR14" i="79" s="1"/>
  <c r="AR15" i="94" s="1"/>
  <c r="W17" i="68"/>
  <c r="AL17" i="79" s="1"/>
  <c r="V20" i="68"/>
  <c r="AP20" i="79" s="1"/>
  <c r="X22" i="68"/>
  <c r="W25" i="68"/>
  <c r="AL25" i="79" s="1"/>
  <c r="V28" i="68"/>
  <c r="AK28" i="79" s="1"/>
  <c r="X30" i="68"/>
  <c r="AW30" i="79" s="1"/>
  <c r="W33" i="68"/>
  <c r="V36" i="68"/>
  <c r="AP36" i="79" s="1"/>
  <c r="X38" i="68"/>
  <c r="AR38" i="79" s="1"/>
  <c r="W41" i="68"/>
  <c r="V44" i="68"/>
  <c r="AP44" i="79" s="1"/>
  <c r="X46" i="68"/>
  <c r="AR46" i="79" s="1"/>
  <c r="W49" i="68"/>
  <c r="AV49" i="79" s="1"/>
  <c r="AV50" i="94" s="1"/>
  <c r="AV49" i="95" s="1"/>
  <c r="V52" i="68"/>
  <c r="X54" i="68"/>
  <c r="AR54" i="79" s="1"/>
  <c r="W57" i="68"/>
  <c r="AQ57" i="79" s="1"/>
  <c r="V60" i="68"/>
  <c r="X62" i="68"/>
  <c r="AW62" i="79" s="1"/>
  <c r="W65" i="68"/>
  <c r="AL65" i="79" s="1"/>
  <c r="V68" i="68"/>
  <c r="AU68" i="79" s="1"/>
  <c r="AU69" i="94" s="1"/>
  <c r="X70" i="68"/>
  <c r="AM70" i="79" s="1"/>
  <c r="W73" i="68"/>
  <c r="AQ73" i="79" s="1"/>
  <c r="V76" i="68"/>
  <c r="X78" i="68"/>
  <c r="AW78" i="79" s="1"/>
  <c r="S7" i="68"/>
  <c r="R10" i="68"/>
  <c r="AG10" i="79" s="1"/>
  <c r="Q13" i="68"/>
  <c r="V13" i="79" s="1"/>
  <c r="S15" i="68"/>
  <c r="AH15" i="79" s="1"/>
  <c r="R18" i="68"/>
  <c r="AG18" i="79" s="1"/>
  <c r="Q21" i="68"/>
  <c r="AA21" i="79" s="1"/>
  <c r="S23" i="68"/>
  <c r="AC23" i="79" s="1"/>
  <c r="R26" i="68"/>
  <c r="W26" i="79" s="1"/>
  <c r="Q29" i="68"/>
  <c r="S31" i="68"/>
  <c r="AH31" i="79" s="1"/>
  <c r="R34" i="68"/>
  <c r="AB34" i="79" s="1"/>
  <c r="Q37" i="68"/>
  <c r="AF37" i="79" s="1"/>
  <c r="S39" i="68"/>
  <c r="AH39" i="79" s="1"/>
  <c r="R42" i="68"/>
  <c r="AG42" i="79" s="1"/>
  <c r="Q45" i="68"/>
  <c r="AF45" i="79" s="1"/>
  <c r="S47" i="68"/>
  <c r="AH47" i="79" s="1"/>
  <c r="R50" i="68"/>
  <c r="Q53" i="68"/>
  <c r="AA53" i="79" s="1"/>
  <c r="S55" i="68"/>
  <c r="AH55" i="79" s="1"/>
  <c r="R58" i="68"/>
  <c r="W58" i="79" s="1"/>
  <c r="W59" i="94" s="1"/>
  <c r="Q61" i="68"/>
  <c r="AF61" i="79" s="1"/>
  <c r="S63" i="68"/>
  <c r="X63" i="79" s="1"/>
  <c r="R66" i="68"/>
  <c r="AB66" i="79" s="1"/>
  <c r="Q69" i="68"/>
  <c r="AF69" i="79" s="1"/>
  <c r="S71" i="68"/>
  <c r="AH71" i="79" s="1"/>
  <c r="R74" i="68"/>
  <c r="AB74" i="79" s="1"/>
  <c r="Q77" i="68"/>
  <c r="AA77" i="79" s="1"/>
  <c r="S79" i="68"/>
  <c r="AH79" i="79" s="1"/>
  <c r="P43" i="68"/>
  <c r="U43" i="79" s="1"/>
  <c r="M6" i="68"/>
  <c r="R6" i="79" s="1"/>
  <c r="M10" i="68"/>
  <c r="M10" i="79" s="1"/>
  <c r="M14" i="68"/>
  <c r="R14" i="79" s="1"/>
  <c r="R15" i="94" s="1"/>
  <c r="M18" i="68"/>
  <c r="M18" i="79" s="1"/>
  <c r="M22" i="68"/>
  <c r="M26" i="68"/>
  <c r="R26" i="79" s="1"/>
  <c r="M30" i="68"/>
  <c r="R30" i="79" s="1"/>
  <c r="M34" i="68"/>
  <c r="M34" i="79" s="1"/>
  <c r="M38" i="68"/>
  <c r="R38" i="79" s="1"/>
  <c r="M42" i="68"/>
  <c r="M42" i="79" s="1"/>
  <c r="M46" i="68"/>
  <c r="R46" i="79" s="1"/>
  <c r="M50" i="68"/>
  <c r="M54" i="68"/>
  <c r="M54" i="79" s="1"/>
  <c r="M58" i="68"/>
  <c r="R58" i="79" s="1"/>
  <c r="R59" i="94" s="1"/>
  <c r="M62" i="68"/>
  <c r="M62" i="79" s="1"/>
  <c r="M66" i="68"/>
  <c r="R66" i="79" s="1"/>
  <c r="M70" i="68"/>
  <c r="R70" i="79" s="1"/>
  <c r="M74" i="68"/>
  <c r="R74" i="79" s="1"/>
  <c r="M78" i="68"/>
  <c r="R78" i="79" s="1"/>
  <c r="L8" i="68"/>
  <c r="L16" i="68"/>
  <c r="L24" i="68"/>
  <c r="L24" i="79" s="1"/>
  <c r="L32" i="68"/>
  <c r="Q32" i="79" s="1"/>
  <c r="L40" i="68"/>
  <c r="L48" i="68"/>
  <c r="L48" i="79" s="1"/>
  <c r="L56" i="68"/>
  <c r="Q56" i="79" s="1"/>
  <c r="L64" i="68"/>
  <c r="L72" i="68"/>
  <c r="L72" i="79" s="1"/>
  <c r="Z47" i="68"/>
  <c r="AT47" i="79" s="1"/>
  <c r="W7" i="68"/>
  <c r="V10" i="68"/>
  <c r="AU10" i="79" s="1"/>
  <c r="X12" i="68"/>
  <c r="AR12" i="79" s="1"/>
  <c r="W15" i="68"/>
  <c r="AL15" i="79" s="1"/>
  <c r="V18" i="68"/>
  <c r="AU18" i="79" s="1"/>
  <c r="X20" i="68"/>
  <c r="AM20" i="79" s="1"/>
  <c r="W23" i="68"/>
  <c r="AL23" i="79" s="1"/>
  <c r="V26" i="68"/>
  <c r="AP26" i="79" s="1"/>
  <c r="X28" i="68"/>
  <c r="AM28" i="79" s="1"/>
  <c r="W31" i="68"/>
  <c r="AQ31" i="79" s="1"/>
  <c r="V34" i="68"/>
  <c r="AK34" i="79" s="1"/>
  <c r="X36" i="68"/>
  <c r="AM36" i="79" s="1"/>
  <c r="W39" i="68"/>
  <c r="AL39" i="79" s="1"/>
  <c r="V42" i="68"/>
  <c r="AP42" i="79" s="1"/>
  <c r="X44" i="68"/>
  <c r="AM44" i="79" s="1"/>
  <c r="W47" i="68"/>
  <c r="AL47" i="79" s="1"/>
  <c r="V50" i="68"/>
  <c r="X52" i="68"/>
  <c r="W55" i="68"/>
  <c r="AV55" i="79" s="1"/>
  <c r="V58" i="68"/>
  <c r="AK58" i="79" s="1"/>
  <c r="AK59" i="94" s="1"/>
  <c r="X60" i="68"/>
  <c r="W63" i="68"/>
  <c r="AL63" i="79" s="1"/>
  <c r="V66" i="68"/>
  <c r="AK66" i="79" s="1"/>
  <c r="X68" i="68"/>
  <c r="AW68" i="79" s="1"/>
  <c r="AW69" i="94" s="1"/>
  <c r="W71" i="68"/>
  <c r="AQ71" i="79" s="1"/>
  <c r="V74" i="68"/>
  <c r="AK74" i="79" s="1"/>
  <c r="X76" i="68"/>
  <c r="W79" i="68"/>
  <c r="AQ79" i="79" s="1"/>
  <c r="U34" i="68"/>
  <c r="AE34" i="79" s="1"/>
  <c r="R8" i="68"/>
  <c r="Q11" i="68"/>
  <c r="S13" i="68"/>
  <c r="X13" i="79" s="1"/>
  <c r="R16" i="68"/>
  <c r="Q19" i="68"/>
  <c r="AF19" i="79" s="1"/>
  <c r="S21" i="68"/>
  <c r="AC21" i="79" s="1"/>
  <c r="R24" i="68"/>
  <c r="AG24" i="79" s="1"/>
  <c r="Q27" i="68"/>
  <c r="AA27" i="79" s="1"/>
  <c r="S29" i="68"/>
  <c r="R32" i="68"/>
  <c r="AB32" i="79" s="1"/>
  <c r="Q35" i="68"/>
  <c r="AF35" i="79" s="1"/>
  <c r="S37" i="68"/>
  <c r="AH37" i="79" s="1"/>
  <c r="R40" i="68"/>
  <c r="Q43" i="68"/>
  <c r="V43" i="79" s="1"/>
  <c r="S45" i="68"/>
  <c r="AH45" i="79" s="1"/>
  <c r="R48" i="68"/>
  <c r="AG48" i="79" s="1"/>
  <c r="Q51" i="68"/>
  <c r="V51" i="79" s="1"/>
  <c r="S53" i="68"/>
  <c r="X53" i="79" s="1"/>
  <c r="R56" i="68"/>
  <c r="AB56" i="79" s="1"/>
  <c r="Q59" i="68"/>
  <c r="AA59" i="79" s="1"/>
  <c r="S61" i="68"/>
  <c r="AC61" i="79" s="1"/>
  <c r="R64" i="68"/>
  <c r="Q67" i="68"/>
  <c r="AF67" i="79" s="1"/>
  <c r="S69" i="68"/>
  <c r="AH69" i="79" s="1"/>
  <c r="R72" i="68"/>
  <c r="AG72" i="79" s="1"/>
  <c r="Q75" i="68"/>
  <c r="S77" i="68"/>
  <c r="X77" i="79" s="1"/>
  <c r="S5" i="68"/>
  <c r="AH5" i="79" s="1"/>
  <c r="M7" i="68"/>
  <c r="M11" i="68"/>
  <c r="M15" i="68"/>
  <c r="M15" i="79" s="1"/>
  <c r="M19" i="68"/>
  <c r="R19" i="79" s="1"/>
  <c r="M23" i="68"/>
  <c r="R23" i="79" s="1"/>
  <c r="M27" i="68"/>
  <c r="M27" i="79" s="1"/>
  <c r="M31" i="68"/>
  <c r="M31" i="79" s="1"/>
  <c r="M35" i="68"/>
  <c r="M35" i="79" s="1"/>
  <c r="M39" i="68"/>
  <c r="R39" i="79" s="1"/>
  <c r="M43" i="68"/>
  <c r="R43" i="79" s="1"/>
  <c r="M47" i="68"/>
  <c r="R47" i="79" s="1"/>
  <c r="M51" i="68"/>
  <c r="M51" i="79" s="1"/>
  <c r="M55" i="68"/>
  <c r="R55" i="79" s="1"/>
  <c r="M59" i="68"/>
  <c r="M59" i="79" s="1"/>
  <c r="M63" i="68"/>
  <c r="R63" i="79" s="1"/>
  <c r="M67" i="68"/>
  <c r="M67" i="79" s="1"/>
  <c r="M71" i="68"/>
  <c r="R71" i="79" s="1"/>
  <c r="M75" i="68"/>
  <c r="M79" i="68"/>
  <c r="M79" i="79" s="1"/>
  <c r="L10" i="68"/>
  <c r="L10" i="79" s="1"/>
  <c r="L18" i="68"/>
  <c r="L18" i="79" s="1"/>
  <c r="L26" i="68"/>
  <c r="L26" i="79" s="1"/>
  <c r="L34" i="68"/>
  <c r="L34" i="79" s="1"/>
  <c r="L42" i="68"/>
  <c r="L42" i="79" s="1"/>
  <c r="L50" i="68"/>
  <c r="L58" i="68"/>
  <c r="L58" i="79" s="1"/>
  <c r="L59" i="94" s="1"/>
  <c r="L66" i="68"/>
  <c r="Q66" i="79" s="1"/>
  <c r="X7" i="68"/>
  <c r="W10" i="68"/>
  <c r="AL10" i="79" s="1"/>
  <c r="V13" i="68"/>
  <c r="AU13" i="79" s="1"/>
  <c r="X15" i="68"/>
  <c r="AM15" i="79" s="1"/>
  <c r="W18" i="68"/>
  <c r="AQ18" i="79" s="1"/>
  <c r="V21" i="68"/>
  <c r="AP21" i="79" s="1"/>
  <c r="X23" i="68"/>
  <c r="AM23" i="79" s="1"/>
  <c r="W26" i="68"/>
  <c r="AL26" i="79" s="1"/>
  <c r="V29" i="68"/>
  <c r="X31" i="68"/>
  <c r="AM31" i="79" s="1"/>
  <c r="W34" i="68"/>
  <c r="AL34" i="79" s="1"/>
  <c r="V37" i="68"/>
  <c r="AK37" i="79" s="1"/>
  <c r="X39" i="68"/>
  <c r="AM39" i="79" s="1"/>
  <c r="W42" i="68"/>
  <c r="AV42" i="79" s="1"/>
  <c r="V45" i="68"/>
  <c r="AK45" i="79" s="1"/>
  <c r="X47" i="68"/>
  <c r="AW47" i="79" s="1"/>
  <c r="W50" i="68"/>
  <c r="V53" i="68"/>
  <c r="AK53" i="79" s="1"/>
  <c r="X55" i="68"/>
  <c r="AM55" i="79" s="1"/>
  <c r="W58" i="68"/>
  <c r="AV58" i="79" s="1"/>
  <c r="AV59" i="94" s="1"/>
  <c r="V61" i="68"/>
  <c r="AU61" i="79" s="1"/>
  <c r="X63" i="68"/>
  <c r="AR63" i="79" s="1"/>
  <c r="W66" i="68"/>
  <c r="AQ66" i="79" s="1"/>
  <c r="V69" i="68"/>
  <c r="AP69" i="79" s="1"/>
  <c r="AP70" i="94" s="1"/>
  <c r="AP69" i="95" s="1"/>
  <c r="X71" i="68"/>
  <c r="AR71" i="79" s="1"/>
  <c r="W74" i="68"/>
  <c r="AQ74" i="79" s="1"/>
  <c r="V77" i="68"/>
  <c r="AU77" i="79" s="1"/>
  <c r="X79" i="68"/>
  <c r="AR79" i="79" s="1"/>
  <c r="U43" i="68"/>
  <c r="AJ43" i="79" s="1"/>
  <c r="Q6" i="68"/>
  <c r="AF6" i="79" s="1"/>
  <c r="S8" i="68"/>
  <c r="R11" i="68"/>
  <c r="Q14" i="68"/>
  <c r="AF14" i="79" s="1"/>
  <c r="AF15" i="94" s="1"/>
  <c r="S16" i="68"/>
  <c r="R19" i="68"/>
  <c r="AB19" i="79" s="1"/>
  <c r="Q22" i="68"/>
  <c r="S24" i="68"/>
  <c r="AC24" i="79" s="1"/>
  <c r="R27" i="68"/>
  <c r="AG27" i="79" s="1"/>
  <c r="Q30" i="68"/>
  <c r="AF30" i="79" s="1"/>
  <c r="S32" i="68"/>
  <c r="AC32" i="79" s="1"/>
  <c r="R35" i="68"/>
  <c r="AG35" i="79" s="1"/>
  <c r="Q38" i="68"/>
  <c r="AA38" i="79" s="1"/>
  <c r="S40" i="68"/>
  <c r="R43" i="68"/>
  <c r="AG43" i="79" s="1"/>
  <c r="Q46" i="68"/>
  <c r="V46" i="79" s="1"/>
  <c r="S48" i="68"/>
  <c r="AC48" i="79" s="1"/>
  <c r="R51" i="68"/>
  <c r="AG51" i="79" s="1"/>
  <c r="Q54" i="68"/>
  <c r="AF54" i="79" s="1"/>
  <c r="S56" i="68"/>
  <c r="AC56" i="79" s="1"/>
  <c r="R59" i="68"/>
  <c r="AG59" i="79" s="1"/>
  <c r="Q62" i="68"/>
  <c r="AF62" i="79" s="1"/>
  <c r="S64" i="68"/>
  <c r="R67" i="68"/>
  <c r="AG67" i="79" s="1"/>
  <c r="Q70" i="68"/>
  <c r="AA70" i="79" s="1"/>
  <c r="S72" i="68"/>
  <c r="AH72" i="79" s="1"/>
  <c r="R75" i="68"/>
  <c r="Q78" i="68"/>
  <c r="AA78" i="79" s="1"/>
  <c r="N7" i="68"/>
  <c r="N11" i="68"/>
  <c r="N15" i="68"/>
  <c r="S15" i="79" s="1"/>
  <c r="N19" i="68"/>
  <c r="S19" i="79" s="1"/>
  <c r="N23" i="68"/>
  <c r="N23" i="79" s="1"/>
  <c r="N27" i="68"/>
  <c r="S27" i="79" s="1"/>
  <c r="N31" i="68"/>
  <c r="N31" i="79" s="1"/>
  <c r="N35" i="68"/>
  <c r="N35" i="79" s="1"/>
  <c r="N39" i="68"/>
  <c r="N39" i="79" s="1"/>
  <c r="N43" i="68"/>
  <c r="N43" i="79" s="1"/>
  <c r="N47" i="68"/>
  <c r="N47" i="79" s="1"/>
  <c r="N51" i="68"/>
  <c r="S51" i="79" s="1"/>
  <c r="N55" i="68"/>
  <c r="N55" i="79" s="1"/>
  <c r="N59" i="68"/>
  <c r="S59" i="79" s="1"/>
  <c r="N63" i="68"/>
  <c r="S63" i="79" s="1"/>
  <c r="N67" i="68"/>
  <c r="N67" i="79" s="1"/>
  <c r="N71" i="68"/>
  <c r="N71" i="79" s="1"/>
  <c r="N75" i="68"/>
  <c r="N79" i="68"/>
  <c r="N79" i="79" s="1"/>
  <c r="L11" i="68"/>
  <c r="L19" i="68"/>
  <c r="Q19" i="79" s="1"/>
  <c r="L27" i="68"/>
  <c r="L27" i="79" s="1"/>
  <c r="L35" i="68"/>
  <c r="L35" i="79" s="1"/>
  <c r="L43" i="68"/>
  <c r="L43" i="79" s="1"/>
  <c r="L51" i="68"/>
  <c r="L51" i="79" s="1"/>
  <c r="L59" i="68"/>
  <c r="L59" i="79" s="1"/>
  <c r="L67" i="68"/>
  <c r="L67" i="79" s="1"/>
  <c r="G43" i="68"/>
  <c r="G43" i="79" s="1"/>
  <c r="G11" i="68"/>
  <c r="H54" i="68"/>
  <c r="H54" i="79" s="1"/>
  <c r="H22" i="68"/>
  <c r="I65" i="68"/>
  <c r="I65" i="79" s="1"/>
  <c r="I49" i="68"/>
  <c r="I49" i="79" s="1"/>
  <c r="I50" i="94" s="1"/>
  <c r="I49" i="95" s="1"/>
  <c r="I25" i="68"/>
  <c r="I25" i="79" s="1"/>
  <c r="I9" i="68"/>
  <c r="I9" i="79" s="1"/>
  <c r="L79" i="68"/>
  <c r="L79" i="79" s="1"/>
  <c r="L37" i="68"/>
  <c r="Q37" i="79" s="1"/>
  <c r="N57" i="68"/>
  <c r="N57" i="79" s="1"/>
  <c r="R55" i="68"/>
  <c r="AG55" i="79" s="1"/>
  <c r="R23" i="68"/>
  <c r="AB23" i="79" s="1"/>
  <c r="V79" i="68"/>
  <c r="AP79" i="79" s="1"/>
  <c r="X57" i="68"/>
  <c r="AR57" i="79" s="1"/>
  <c r="V15" i="68"/>
  <c r="AK15" i="79" s="1"/>
  <c r="G74" i="68"/>
  <c r="G74" i="79" s="1"/>
  <c r="G66" i="68"/>
  <c r="G66" i="79" s="1"/>
  <c r="G58" i="68"/>
  <c r="G58" i="79" s="1"/>
  <c r="G59" i="94" s="1"/>
  <c r="G50" i="68"/>
  <c r="G42" i="68"/>
  <c r="G42" i="79" s="1"/>
  <c r="G34" i="68"/>
  <c r="G34" i="79" s="1"/>
  <c r="G26" i="68"/>
  <c r="G26" i="79" s="1"/>
  <c r="G18" i="68"/>
  <c r="G18" i="79" s="1"/>
  <c r="G19" i="94" s="1"/>
  <c r="G10" i="68"/>
  <c r="G10" i="79" s="1"/>
  <c r="H77" i="68"/>
  <c r="H77" i="79" s="1"/>
  <c r="H69" i="68"/>
  <c r="H69" i="79" s="1"/>
  <c r="H61" i="68"/>
  <c r="H61" i="79" s="1"/>
  <c r="H53" i="68"/>
  <c r="H53" i="79" s="1"/>
  <c r="H45" i="68"/>
  <c r="H45" i="79" s="1"/>
  <c r="H37" i="68"/>
  <c r="H37" i="79" s="1"/>
  <c r="H29" i="68"/>
  <c r="H21" i="68"/>
  <c r="H21" i="79" s="1"/>
  <c r="H13" i="68"/>
  <c r="H13" i="79" s="1"/>
  <c r="I5" i="68"/>
  <c r="I5" i="79" s="1"/>
  <c r="I72" i="68"/>
  <c r="I72" i="79" s="1"/>
  <c r="I64" i="68"/>
  <c r="I56" i="68"/>
  <c r="I56" i="79" s="1"/>
  <c r="I48" i="68"/>
  <c r="I48" i="79" s="1"/>
  <c r="I40" i="68"/>
  <c r="I32" i="68"/>
  <c r="I32" i="79" s="1"/>
  <c r="I24" i="68"/>
  <c r="I24" i="79" s="1"/>
  <c r="I16" i="68"/>
  <c r="I8" i="68"/>
  <c r="L78" i="68"/>
  <c r="Q78" i="79" s="1"/>
  <c r="L68" i="68"/>
  <c r="L68" i="79" s="1"/>
  <c r="L69" i="94" s="1"/>
  <c r="L52" i="68"/>
  <c r="L33" i="68"/>
  <c r="L13" i="68"/>
  <c r="L13" i="79" s="1"/>
  <c r="N70" i="68"/>
  <c r="S70" i="79" s="1"/>
  <c r="N54" i="68"/>
  <c r="S54" i="79" s="1"/>
  <c r="N38" i="68"/>
  <c r="S38" i="79" s="1"/>
  <c r="N22" i="68"/>
  <c r="N6" i="68"/>
  <c r="N6" i="79" s="1"/>
  <c r="S74" i="68"/>
  <c r="AH74" i="79" s="1"/>
  <c r="Q64" i="68"/>
  <c r="R53" i="68"/>
  <c r="AG53" i="79" s="1"/>
  <c r="S42" i="68"/>
  <c r="AH42" i="79" s="1"/>
  <c r="Q32" i="68"/>
  <c r="AF32" i="79" s="1"/>
  <c r="R21" i="68"/>
  <c r="AB21" i="79" s="1"/>
  <c r="S10" i="68"/>
  <c r="X10" i="79" s="1"/>
  <c r="W78" i="68"/>
  <c r="AV78" i="79" s="1"/>
  <c r="X67" i="68"/>
  <c r="AR67" i="79" s="1"/>
  <c r="V57" i="68"/>
  <c r="AK57" i="79" s="1"/>
  <c r="W46" i="68"/>
  <c r="AV46" i="79" s="1"/>
  <c r="X35" i="68"/>
  <c r="AW35" i="79" s="1"/>
  <c r="V25" i="68"/>
  <c r="AU25" i="79" s="1"/>
  <c r="W14" i="68"/>
  <c r="AL14" i="79" s="1"/>
  <c r="AL15" i="94" s="1"/>
  <c r="G59" i="68"/>
  <c r="G59" i="79" s="1"/>
  <c r="G60" i="94" s="1"/>
  <c r="G19" i="68"/>
  <c r="G19" i="79" s="1"/>
  <c r="G20" i="94" s="1"/>
  <c r="H38" i="68"/>
  <c r="H38" i="79" s="1"/>
  <c r="N73" i="68"/>
  <c r="S73" i="79" s="1"/>
  <c r="N25" i="68"/>
  <c r="S25" i="79" s="1"/>
  <c r="S44" i="68"/>
  <c r="AH44" i="79" s="1"/>
  <c r="G65" i="68"/>
  <c r="G65" i="79" s="1"/>
  <c r="G41" i="68"/>
  <c r="G17" i="68"/>
  <c r="G17" i="79" s="1"/>
  <c r="G18" i="94" s="1"/>
  <c r="G9" i="68"/>
  <c r="G9" i="79" s="1"/>
  <c r="H68" i="68"/>
  <c r="H68" i="79" s="1"/>
  <c r="H69" i="94" s="1"/>
  <c r="H60" i="68"/>
  <c r="H52" i="68"/>
  <c r="H44" i="68"/>
  <c r="H44" i="79" s="1"/>
  <c r="H36" i="68"/>
  <c r="H36" i="79" s="1"/>
  <c r="H28" i="68"/>
  <c r="H28" i="79" s="1"/>
  <c r="H20" i="68"/>
  <c r="H20" i="79" s="1"/>
  <c r="H12" i="68"/>
  <c r="H12" i="79" s="1"/>
  <c r="I79" i="68"/>
  <c r="I79" i="79" s="1"/>
  <c r="I71" i="68"/>
  <c r="I71" i="79" s="1"/>
  <c r="I63" i="68"/>
  <c r="I63" i="79" s="1"/>
  <c r="I55" i="68"/>
  <c r="I55" i="79" s="1"/>
  <c r="I47" i="68"/>
  <c r="I47" i="79" s="1"/>
  <c r="I39" i="68"/>
  <c r="I39" i="79" s="1"/>
  <c r="I31" i="68"/>
  <c r="I31" i="79" s="1"/>
  <c r="I23" i="68"/>
  <c r="I23" i="79" s="1"/>
  <c r="I15" i="68"/>
  <c r="I15" i="79" s="1"/>
  <c r="I7" i="68"/>
  <c r="L77" i="68"/>
  <c r="Q77" i="79" s="1"/>
  <c r="L65" i="68"/>
  <c r="Q65" i="79" s="1"/>
  <c r="L49" i="68"/>
  <c r="Q49" i="79" s="1"/>
  <c r="Q50" i="94" s="1"/>
  <c r="Q49" i="95" s="1"/>
  <c r="L31" i="68"/>
  <c r="Q31" i="79" s="1"/>
  <c r="L9" i="68"/>
  <c r="L9" i="79" s="1"/>
  <c r="N69" i="68"/>
  <c r="S69" i="79" s="1"/>
  <c r="N53" i="68"/>
  <c r="N53" i="79" s="1"/>
  <c r="N37" i="68"/>
  <c r="N37" i="79" s="1"/>
  <c r="N21" i="68"/>
  <c r="S21" i="79" s="1"/>
  <c r="Q74" i="68"/>
  <c r="AF74" i="79" s="1"/>
  <c r="R63" i="68"/>
  <c r="AG63" i="79" s="1"/>
  <c r="S52" i="68"/>
  <c r="Q42" i="68"/>
  <c r="AA42" i="79" s="1"/>
  <c r="R31" i="68"/>
  <c r="AB31" i="79" s="1"/>
  <c r="S20" i="68"/>
  <c r="X20" i="79" s="1"/>
  <c r="Q10" i="68"/>
  <c r="AA10" i="79" s="1"/>
  <c r="W76" i="68"/>
  <c r="X65" i="68"/>
  <c r="AR65" i="79" s="1"/>
  <c r="V55" i="68"/>
  <c r="AP55" i="79" s="1"/>
  <c r="W44" i="68"/>
  <c r="AQ44" i="79" s="1"/>
  <c r="X33" i="68"/>
  <c r="V23" i="68"/>
  <c r="AP23" i="79" s="1"/>
  <c r="W12" i="68"/>
  <c r="AQ12" i="79" s="1"/>
  <c r="G51" i="68"/>
  <c r="G51" i="79" s="1"/>
  <c r="H70" i="68"/>
  <c r="H70" i="79" s="1"/>
  <c r="H6" i="68"/>
  <c r="H6" i="79" s="1"/>
  <c r="L15" i="68"/>
  <c r="Q15" i="79" s="1"/>
  <c r="N9" i="68"/>
  <c r="S9" i="79" s="1"/>
  <c r="P34" i="68"/>
  <c r="P34" i="79" s="1"/>
  <c r="S76" i="68"/>
  <c r="S12" i="68"/>
  <c r="AH12" i="79" s="1"/>
  <c r="G57" i="68"/>
  <c r="G57" i="79" s="1"/>
  <c r="G33" i="68"/>
  <c r="G72" i="68"/>
  <c r="G72" i="79" s="1"/>
  <c r="G48" i="68"/>
  <c r="G48" i="79" s="1"/>
  <c r="G24" i="68"/>
  <c r="G24" i="79" s="1"/>
  <c r="G8" i="68"/>
  <c r="H75" i="68"/>
  <c r="H59" i="68"/>
  <c r="H59" i="79" s="1"/>
  <c r="H51" i="68"/>
  <c r="H51" i="79" s="1"/>
  <c r="H43" i="68"/>
  <c r="H43" i="79" s="1"/>
  <c r="H35" i="79"/>
  <c r="H27" i="68"/>
  <c r="H27" i="79" s="1"/>
  <c r="H19" i="68"/>
  <c r="H19" i="79" s="1"/>
  <c r="H11" i="68"/>
  <c r="I78" i="68"/>
  <c r="I78" i="79" s="1"/>
  <c r="I70" i="68"/>
  <c r="I70" i="79" s="1"/>
  <c r="I62" i="68"/>
  <c r="I62" i="79" s="1"/>
  <c r="I54" i="68"/>
  <c r="I54" i="79" s="1"/>
  <c r="I46" i="68"/>
  <c r="I46" i="79" s="1"/>
  <c r="I38" i="68"/>
  <c r="I38" i="79" s="1"/>
  <c r="I30" i="68"/>
  <c r="I30" i="79" s="1"/>
  <c r="I22" i="68"/>
  <c r="I14" i="68"/>
  <c r="I14" i="79" s="1"/>
  <c r="I15" i="94" s="1"/>
  <c r="I6" i="68"/>
  <c r="I6" i="79" s="1"/>
  <c r="L76" i="68"/>
  <c r="L63" i="68"/>
  <c r="Q63" i="79" s="1"/>
  <c r="L47" i="68"/>
  <c r="Q47" i="79" s="1"/>
  <c r="L29" i="68"/>
  <c r="L7" i="68"/>
  <c r="N66" i="68"/>
  <c r="S66" i="79" s="1"/>
  <c r="N50" i="68"/>
  <c r="N34" i="68"/>
  <c r="S34" i="79" s="1"/>
  <c r="N18" i="68"/>
  <c r="S18" i="79" s="1"/>
  <c r="Q72" i="68"/>
  <c r="AF72" i="79" s="1"/>
  <c r="R61" i="68"/>
  <c r="AG61" i="79" s="1"/>
  <c r="S50" i="68"/>
  <c r="Q40" i="68"/>
  <c r="R29" i="68"/>
  <c r="S18" i="68"/>
  <c r="AC18" i="79" s="1"/>
  <c r="Q8" i="68"/>
  <c r="X75" i="68"/>
  <c r="V65" i="68"/>
  <c r="AP65" i="79" s="1"/>
  <c r="W54" i="68"/>
  <c r="AL54" i="79" s="1"/>
  <c r="X43" i="68"/>
  <c r="AM43" i="79" s="1"/>
  <c r="V33" i="68"/>
  <c r="W22" i="68"/>
  <c r="X11" i="68"/>
  <c r="G75" i="68"/>
  <c r="G35" i="68"/>
  <c r="G35" i="79" s="1"/>
  <c r="H78" i="68"/>
  <c r="H78" i="79" s="1"/>
  <c r="H46" i="68"/>
  <c r="H46" i="79" s="1"/>
  <c r="H30" i="68"/>
  <c r="H30" i="79" s="1"/>
  <c r="I73" i="68"/>
  <c r="I73" i="79" s="1"/>
  <c r="I57" i="68"/>
  <c r="I57" i="79" s="1"/>
  <c r="I33" i="68"/>
  <c r="I17" i="68"/>
  <c r="I17" i="79" s="1"/>
  <c r="L53" i="68"/>
  <c r="L53" i="79" s="1"/>
  <c r="N41" i="68"/>
  <c r="Q66" i="68"/>
  <c r="V66" i="79" s="1"/>
  <c r="Q34" i="68"/>
  <c r="AA34" i="79" s="1"/>
  <c r="U47" i="68"/>
  <c r="Z47" i="79" s="1"/>
  <c r="W68" i="68"/>
  <c r="AV68" i="79" s="1"/>
  <c r="AV69" i="94" s="1"/>
  <c r="V47" i="68"/>
  <c r="AK47" i="79" s="1"/>
  <c r="X25" i="68"/>
  <c r="AR25" i="79" s="1"/>
  <c r="G73" i="68"/>
  <c r="G73" i="79" s="1"/>
  <c r="G49" i="68"/>
  <c r="G49" i="79" s="1"/>
  <c r="G50" i="94" s="1"/>
  <c r="G25" i="68"/>
  <c r="G25" i="79" s="1"/>
  <c r="H76" i="68"/>
  <c r="G5" i="68"/>
  <c r="G5" i="79" s="1"/>
  <c r="G64" i="68"/>
  <c r="G56" i="68"/>
  <c r="G56" i="79" s="1"/>
  <c r="G40" i="68"/>
  <c r="G32" i="68"/>
  <c r="G32" i="79" s="1"/>
  <c r="G16" i="68"/>
  <c r="H67" i="68"/>
  <c r="H67" i="79" s="1"/>
  <c r="G79" i="68"/>
  <c r="G79" i="79" s="1"/>
  <c r="G71" i="68"/>
  <c r="G71" i="79" s="1"/>
  <c r="G63" i="68"/>
  <c r="G63" i="79" s="1"/>
  <c r="G55" i="68"/>
  <c r="G55" i="79" s="1"/>
  <c r="G47" i="68"/>
  <c r="G47" i="79" s="1"/>
  <c r="G39" i="68"/>
  <c r="G39" i="79" s="1"/>
  <c r="G31" i="68"/>
  <c r="G31" i="79" s="1"/>
  <c r="G23" i="68"/>
  <c r="G23" i="79" s="1"/>
  <c r="G15" i="68"/>
  <c r="G15" i="79" s="1"/>
  <c r="G16" i="94" s="1"/>
  <c r="G7" i="68"/>
  <c r="H74" i="68"/>
  <c r="H74" i="79" s="1"/>
  <c r="H66" i="68"/>
  <c r="H66" i="79" s="1"/>
  <c r="H58" i="68"/>
  <c r="H58" i="79" s="1"/>
  <c r="H50" i="68"/>
  <c r="H42" i="68"/>
  <c r="H42" i="79" s="1"/>
  <c r="H34" i="68"/>
  <c r="H34" i="79" s="1"/>
  <c r="H26" i="68"/>
  <c r="H26" i="79" s="1"/>
  <c r="H18" i="68"/>
  <c r="H18" i="79" s="1"/>
  <c r="H10" i="68"/>
  <c r="H10" i="79" s="1"/>
  <c r="I77" i="68"/>
  <c r="I77" i="79" s="1"/>
  <c r="I69" i="68"/>
  <c r="I69" i="79" s="1"/>
  <c r="I61" i="68"/>
  <c r="I61" i="79" s="1"/>
  <c r="I53" i="68"/>
  <c r="I53" i="79" s="1"/>
  <c r="I45" i="68"/>
  <c r="I45" i="79" s="1"/>
  <c r="I37" i="68"/>
  <c r="I37" i="79" s="1"/>
  <c r="I29" i="68"/>
  <c r="I21" i="68"/>
  <c r="I21" i="79" s="1"/>
  <c r="I13" i="68"/>
  <c r="I13" i="79" s="1"/>
  <c r="L75" i="68"/>
  <c r="L61" i="68"/>
  <c r="Q61" i="79" s="1"/>
  <c r="L45" i="68"/>
  <c r="Q45" i="79" s="1"/>
  <c r="L25" i="68"/>
  <c r="Q25" i="79" s="1"/>
  <c r="M5" i="68"/>
  <c r="R5" i="79" s="1"/>
  <c r="N65" i="68"/>
  <c r="S65" i="79" s="1"/>
  <c r="N49" i="68"/>
  <c r="N49" i="79" s="1"/>
  <c r="N50" i="94" s="1"/>
  <c r="N49" i="95" s="1"/>
  <c r="N33" i="68"/>
  <c r="N17" i="68"/>
  <c r="N17" i="79" s="1"/>
  <c r="R71" i="68"/>
  <c r="AG71" i="79" s="1"/>
  <c r="S60" i="68"/>
  <c r="Q50" i="68"/>
  <c r="R39" i="68"/>
  <c r="AG39" i="79" s="1"/>
  <c r="S28" i="68"/>
  <c r="AH28" i="79" s="1"/>
  <c r="Q18" i="68"/>
  <c r="AA18" i="79" s="1"/>
  <c r="R7" i="68"/>
  <c r="X73" i="68"/>
  <c r="AM73" i="79" s="1"/>
  <c r="V63" i="68"/>
  <c r="AK63" i="79" s="1"/>
  <c r="W52" i="68"/>
  <c r="X41" i="68"/>
  <c r="V31" i="68"/>
  <c r="AU31" i="79" s="1"/>
  <c r="W20" i="68"/>
  <c r="AQ20" i="79" s="1"/>
  <c r="X9" i="68"/>
  <c r="AW9" i="79" s="1"/>
  <c r="W36" i="68"/>
  <c r="AQ36" i="79" s="1"/>
  <c r="G78" i="68"/>
  <c r="G78" i="79" s="1"/>
  <c r="G70" i="68"/>
  <c r="G70" i="79" s="1"/>
  <c r="G71" i="94" s="1"/>
  <c r="G62" i="68"/>
  <c r="G62" i="79" s="1"/>
  <c r="G54" i="68"/>
  <c r="G54" i="79" s="1"/>
  <c r="G46" i="68"/>
  <c r="G46" i="79" s="1"/>
  <c r="G38" i="68"/>
  <c r="G38" i="79" s="1"/>
  <c r="G30" i="68"/>
  <c r="G30" i="79" s="1"/>
  <c r="G22" i="68"/>
  <c r="G14" i="68"/>
  <c r="G14" i="79" s="1"/>
  <c r="G15" i="94" s="1"/>
  <c r="G6" i="68"/>
  <c r="G6" i="79" s="1"/>
  <c r="H73" i="68"/>
  <c r="H73" i="79" s="1"/>
  <c r="H65" i="68"/>
  <c r="H65" i="79" s="1"/>
  <c r="H57" i="68"/>
  <c r="H57" i="79" s="1"/>
  <c r="H49" i="68"/>
  <c r="H49" i="79" s="1"/>
  <c r="H50" i="94" s="1"/>
  <c r="H41" i="68"/>
  <c r="H33" i="68"/>
  <c r="H25" i="68"/>
  <c r="H25" i="79" s="1"/>
  <c r="H17" i="68"/>
  <c r="H17" i="79" s="1"/>
  <c r="H9" i="68"/>
  <c r="H9" i="79" s="1"/>
  <c r="I76" i="68"/>
  <c r="I68" i="68"/>
  <c r="I68" i="79" s="1"/>
  <c r="I69" i="94" s="1"/>
  <c r="I60" i="68"/>
  <c r="I52" i="68"/>
  <c r="I44" i="68"/>
  <c r="I44" i="79" s="1"/>
  <c r="I36" i="68"/>
  <c r="I36" i="79" s="1"/>
  <c r="I28" i="68"/>
  <c r="I28" i="79" s="1"/>
  <c r="I20" i="68"/>
  <c r="I20" i="79" s="1"/>
  <c r="I12" i="68"/>
  <c r="I12" i="79" s="1"/>
  <c r="L74" i="68"/>
  <c r="L74" i="79" s="1"/>
  <c r="L60" i="68"/>
  <c r="L44" i="68"/>
  <c r="L44" i="79" s="1"/>
  <c r="L23" i="68"/>
  <c r="Q23" i="79" s="1"/>
  <c r="N78" i="68"/>
  <c r="S78" i="79" s="1"/>
  <c r="N62" i="68"/>
  <c r="N62" i="79" s="1"/>
  <c r="N46" i="68"/>
  <c r="S46" i="79" s="1"/>
  <c r="N30" i="68"/>
  <c r="N30" i="79" s="1"/>
  <c r="N14" i="68"/>
  <c r="N14" i="79" s="1"/>
  <c r="N15" i="94" s="1"/>
  <c r="R5" i="68"/>
  <c r="AG5" i="79" s="1"/>
  <c r="R69" i="68"/>
  <c r="AB69" i="79" s="1"/>
  <c r="S58" i="68"/>
  <c r="X58" i="79" s="1"/>
  <c r="X59" i="94" s="1"/>
  <c r="Q48" i="68"/>
  <c r="V48" i="79" s="1"/>
  <c r="R37" i="68"/>
  <c r="AG37" i="79" s="1"/>
  <c r="S26" i="68"/>
  <c r="X26" i="79" s="1"/>
  <c r="Q16" i="68"/>
  <c r="V73" i="68"/>
  <c r="AU73" i="79" s="1"/>
  <c r="W62" i="68"/>
  <c r="AV62" i="79" s="1"/>
  <c r="X51" i="68"/>
  <c r="AW51" i="79" s="1"/>
  <c r="V41" i="68"/>
  <c r="W30" i="68"/>
  <c r="AQ30" i="79" s="1"/>
  <c r="X19" i="68"/>
  <c r="AW19" i="79" s="1"/>
  <c r="V9" i="68"/>
  <c r="AP9" i="79" s="1"/>
  <c r="G67" i="68"/>
  <c r="G67" i="79" s="1"/>
  <c r="G27" i="68"/>
  <c r="G27" i="79" s="1"/>
  <c r="H62" i="68"/>
  <c r="H62" i="79" s="1"/>
  <c r="H14" i="68"/>
  <c r="H14" i="79" s="1"/>
  <c r="H15" i="94" s="1"/>
  <c r="I41" i="68"/>
  <c r="L69" i="68"/>
  <c r="Q69" i="79" s="1"/>
  <c r="G77" i="68"/>
  <c r="G77" i="79" s="1"/>
  <c r="G69" i="68"/>
  <c r="G69" i="79" s="1"/>
  <c r="G70" i="94" s="1"/>
  <c r="G61" i="68"/>
  <c r="G61" i="79" s="1"/>
  <c r="G53" i="68"/>
  <c r="G53" i="79" s="1"/>
  <c r="G45" i="68"/>
  <c r="G45" i="79" s="1"/>
  <c r="G37" i="68"/>
  <c r="G37" i="79" s="1"/>
  <c r="G29" i="68"/>
  <c r="G21" i="68"/>
  <c r="G21" i="79" s="1"/>
  <c r="G22" i="94" s="1"/>
  <c r="G13" i="68"/>
  <c r="G13" i="79" s="1"/>
  <c r="H5" i="68"/>
  <c r="H5" i="79" s="1"/>
  <c r="H72" i="68"/>
  <c r="H72" i="79" s="1"/>
  <c r="H64" i="68"/>
  <c r="H56" i="68"/>
  <c r="H56" i="79" s="1"/>
  <c r="H48" i="68"/>
  <c r="H48" i="79" s="1"/>
  <c r="H40" i="68"/>
  <c r="H32" i="68"/>
  <c r="H32" i="79" s="1"/>
  <c r="H24" i="68"/>
  <c r="H24" i="79" s="1"/>
  <c r="H16" i="68"/>
  <c r="H8" i="68"/>
  <c r="I75" i="68"/>
  <c r="I67" i="68"/>
  <c r="I67" i="79" s="1"/>
  <c r="I59" i="68"/>
  <c r="I59" i="79" s="1"/>
  <c r="I51" i="68"/>
  <c r="I51" i="79" s="1"/>
  <c r="I43" i="68"/>
  <c r="I43" i="79" s="1"/>
  <c r="I35" i="68"/>
  <c r="I35" i="79" s="1"/>
  <c r="I27" i="68"/>
  <c r="I27" i="79" s="1"/>
  <c r="I19" i="68"/>
  <c r="I19" i="79" s="1"/>
  <c r="I11" i="68"/>
  <c r="L73" i="68"/>
  <c r="Q73" i="79" s="1"/>
  <c r="L57" i="68"/>
  <c r="Q57" i="79" s="1"/>
  <c r="L41" i="68"/>
  <c r="L21" i="68"/>
  <c r="Q21" i="79" s="1"/>
  <c r="N77" i="68"/>
  <c r="N77" i="79" s="1"/>
  <c r="N61" i="68"/>
  <c r="N61" i="79" s="1"/>
  <c r="N45" i="68"/>
  <c r="N45" i="79" s="1"/>
  <c r="N29" i="68"/>
  <c r="N13" i="68"/>
  <c r="S13" i="79" s="1"/>
  <c r="R79" i="68"/>
  <c r="AG79" i="79" s="1"/>
  <c r="S68" i="68"/>
  <c r="X68" i="79" s="1"/>
  <c r="X69" i="94" s="1"/>
  <c r="Q58" i="68"/>
  <c r="AF58" i="79" s="1"/>
  <c r="AF59" i="94" s="1"/>
  <c r="R47" i="68"/>
  <c r="AG47" i="79" s="1"/>
  <c r="S36" i="68"/>
  <c r="X36" i="79" s="1"/>
  <c r="Q26" i="68"/>
  <c r="AA26" i="79" s="1"/>
  <c r="R15" i="68"/>
  <c r="AB15" i="79" s="1"/>
  <c r="V71" i="68"/>
  <c r="AU71" i="79" s="1"/>
  <c r="W60" i="68"/>
  <c r="X49" i="68"/>
  <c r="AM49" i="79" s="1"/>
  <c r="AM50" i="94" s="1"/>
  <c r="AM49" i="95" s="1"/>
  <c r="V39" i="68"/>
  <c r="AU39" i="79" s="1"/>
  <c r="W28" i="68"/>
  <c r="AQ28" i="79" s="1"/>
  <c r="X17" i="68"/>
  <c r="AW17" i="79" s="1"/>
  <c r="V7" i="68"/>
  <c r="J13" i="86"/>
  <c r="O49" i="79"/>
  <c r="O50" i="94" s="1"/>
  <c r="O49" i="95" s="1"/>
  <c r="T49" i="79"/>
  <c r="T50" i="94" s="1"/>
  <c r="T49" i="95" s="1"/>
  <c r="U67" i="79"/>
  <c r="P67" i="79"/>
  <c r="X55" i="79"/>
  <c r="AJ48" i="79"/>
  <c r="Z48" i="79"/>
  <c r="AE48" i="79"/>
  <c r="AR78" i="79"/>
  <c r="AV65" i="79"/>
  <c r="AK36" i="79"/>
  <c r="AS67" i="79"/>
  <c r="AN67" i="79"/>
  <c r="AX67" i="79"/>
  <c r="AS59" i="79"/>
  <c r="AN59" i="79"/>
  <c r="AX59" i="79"/>
  <c r="AX51" i="79"/>
  <c r="AS51" i="79"/>
  <c r="AN51" i="79"/>
  <c r="AX43" i="79"/>
  <c r="AS43" i="79"/>
  <c r="AN43" i="79"/>
  <c r="AO78" i="79"/>
  <c r="AY78" i="79"/>
  <c r="AT78" i="79"/>
  <c r="AY45" i="79"/>
  <c r="AT45" i="79"/>
  <c r="AO45" i="79"/>
  <c r="AY37" i="79"/>
  <c r="AT37" i="79"/>
  <c r="AO37" i="79"/>
  <c r="AY21" i="79"/>
  <c r="AT21" i="79"/>
  <c r="AO21" i="79"/>
  <c r="AY13" i="79"/>
  <c r="AT13" i="79"/>
  <c r="AO13" i="79"/>
  <c r="O57" i="79"/>
  <c r="T57" i="79"/>
  <c r="T9" i="79"/>
  <c r="U19" i="79"/>
  <c r="P19" i="79"/>
  <c r="AI78" i="79"/>
  <c r="AD78" i="79"/>
  <c r="Y78" i="79"/>
  <c r="AD30" i="79"/>
  <c r="AI30" i="79"/>
  <c r="Y30" i="79"/>
  <c r="AN27" i="79"/>
  <c r="AX27" i="79"/>
  <c r="AS27" i="79"/>
  <c r="Q71" i="79"/>
  <c r="N25" i="79"/>
  <c r="T5" i="79"/>
  <c r="O5" i="79"/>
  <c r="T72" i="79"/>
  <c r="O72" i="79"/>
  <c r="T56" i="79"/>
  <c r="O56" i="79"/>
  <c r="T48" i="79"/>
  <c r="O48" i="79"/>
  <c r="T32" i="79"/>
  <c r="O32" i="79"/>
  <c r="T24" i="79"/>
  <c r="O24" i="79"/>
  <c r="P66" i="79"/>
  <c r="U66" i="79"/>
  <c r="P58" i="79"/>
  <c r="P59" i="94" s="1"/>
  <c r="U58" i="79"/>
  <c r="U59" i="94" s="1"/>
  <c r="P42" i="79"/>
  <c r="U42" i="79"/>
  <c r="P26" i="79"/>
  <c r="U26" i="79"/>
  <c r="P18" i="79"/>
  <c r="U18" i="79"/>
  <c r="P10" i="79"/>
  <c r="U10" i="79"/>
  <c r="AB55" i="79"/>
  <c r="AI77" i="79"/>
  <c r="AD77" i="79"/>
  <c r="Y77" i="79"/>
  <c r="AI69" i="79"/>
  <c r="AD69" i="79"/>
  <c r="Y69" i="79"/>
  <c r="AI61" i="79"/>
  <c r="AD61" i="79"/>
  <c r="Y61" i="79"/>
  <c r="Y53" i="79"/>
  <c r="AI53" i="79"/>
  <c r="AD53" i="79"/>
  <c r="AI45" i="79"/>
  <c r="AD45" i="79"/>
  <c r="Y45" i="79"/>
  <c r="AI37" i="79"/>
  <c r="Y37" i="79"/>
  <c r="AD37" i="79"/>
  <c r="Y21" i="79"/>
  <c r="AD21" i="79"/>
  <c r="AI21" i="79"/>
  <c r="AI13" i="79"/>
  <c r="Y13" i="79"/>
  <c r="AD13" i="79"/>
  <c r="AJ5" i="79"/>
  <c r="Z5" i="79"/>
  <c r="AE5" i="79"/>
  <c r="AJ71" i="79"/>
  <c r="Z71" i="79"/>
  <c r="AE71" i="79"/>
  <c r="AJ63" i="79"/>
  <c r="Z63" i="79"/>
  <c r="AE63" i="79"/>
  <c r="AJ55" i="79"/>
  <c r="AE55" i="79"/>
  <c r="Z55" i="79"/>
  <c r="AJ39" i="79"/>
  <c r="AE39" i="79"/>
  <c r="Z39" i="79"/>
  <c r="AJ31" i="79"/>
  <c r="AE31" i="79"/>
  <c r="Z31" i="79"/>
  <c r="AJ23" i="79"/>
  <c r="Z23" i="79"/>
  <c r="AE23" i="79"/>
  <c r="AJ15" i="79"/>
  <c r="Z15" i="79"/>
  <c r="AE15" i="79"/>
  <c r="AV70" i="79"/>
  <c r="AV71" i="94" s="1"/>
  <c r="AV70" i="95" s="1"/>
  <c r="AQ70" i="79"/>
  <c r="AQ71" i="94" s="1"/>
  <c r="AQ70" i="95" s="1"/>
  <c r="AL70" i="79"/>
  <c r="AK65" i="79"/>
  <c r="AL46" i="79"/>
  <c r="AU17" i="79"/>
  <c r="AP17" i="79"/>
  <c r="AK17" i="79"/>
  <c r="AK9" i="79"/>
  <c r="AS74" i="79"/>
  <c r="AN74" i="79"/>
  <c r="AX74" i="79"/>
  <c r="AS66" i="79"/>
  <c r="AN66" i="79"/>
  <c r="AX66" i="79"/>
  <c r="AS58" i="79"/>
  <c r="AS59" i="94" s="1"/>
  <c r="AN58" i="79"/>
  <c r="AN59" i="94" s="1"/>
  <c r="AX58" i="79"/>
  <c r="AN42" i="79"/>
  <c r="AX42" i="79"/>
  <c r="AS42" i="79"/>
  <c r="AN34" i="79"/>
  <c r="AX34" i="79"/>
  <c r="AS34" i="79"/>
  <c r="AN26" i="79"/>
  <c r="AS26" i="79"/>
  <c r="AX26" i="79"/>
  <c r="AN18" i="79"/>
  <c r="AX18" i="79"/>
  <c r="AS18" i="79"/>
  <c r="AN10" i="79"/>
  <c r="AX10" i="79"/>
  <c r="AS10" i="79"/>
  <c r="AO77" i="79"/>
  <c r="AY77" i="79"/>
  <c r="AT77" i="79"/>
  <c r="AT68" i="79"/>
  <c r="AT69" i="94" s="1"/>
  <c r="AO68" i="79"/>
  <c r="AO69" i="94" s="1"/>
  <c r="AY68" i="79"/>
  <c r="AY69" i="94" s="1"/>
  <c r="AY44" i="79"/>
  <c r="AT44" i="79"/>
  <c r="AO44" i="79"/>
  <c r="AY36" i="79"/>
  <c r="AT36" i="79"/>
  <c r="AO36" i="79"/>
  <c r="AO28" i="79"/>
  <c r="AY28" i="79"/>
  <c r="AT28" i="79"/>
  <c r="AY20" i="79"/>
  <c r="AT20" i="79"/>
  <c r="AO20" i="79"/>
  <c r="AO12" i="79"/>
  <c r="AY12" i="79"/>
  <c r="AT12" i="79"/>
  <c r="R54" i="79"/>
  <c r="O65" i="79"/>
  <c r="T65" i="79"/>
  <c r="O17" i="79"/>
  <c r="T17" i="79"/>
  <c r="U27" i="79"/>
  <c r="P27" i="79"/>
  <c r="AD46" i="79"/>
  <c r="AI46" i="79"/>
  <c r="Y46" i="79"/>
  <c r="AJ73" i="79"/>
  <c r="Z73" i="79"/>
  <c r="AE73" i="79"/>
  <c r="AJ32" i="79"/>
  <c r="AE32" i="79"/>
  <c r="Z32" i="79"/>
  <c r="AM62" i="79"/>
  <c r="AY53" i="79"/>
  <c r="AT53" i="79"/>
  <c r="AO53" i="79"/>
  <c r="J67" i="86"/>
  <c r="M77" i="79"/>
  <c r="R17" i="79"/>
  <c r="O79" i="79"/>
  <c r="T79" i="79"/>
  <c r="O71" i="79"/>
  <c r="T71" i="79"/>
  <c r="O63" i="79"/>
  <c r="T63" i="79"/>
  <c r="O55" i="79"/>
  <c r="T55" i="79"/>
  <c r="O47" i="79"/>
  <c r="T47" i="79"/>
  <c r="O39" i="79"/>
  <c r="T39" i="79"/>
  <c r="O31" i="79"/>
  <c r="T31" i="79"/>
  <c r="O23" i="79"/>
  <c r="T23" i="79"/>
  <c r="O15" i="79"/>
  <c r="T15" i="79"/>
  <c r="P74" i="79"/>
  <c r="U74" i="79"/>
  <c r="U65" i="79"/>
  <c r="P65" i="79"/>
  <c r="U57" i="79"/>
  <c r="P57" i="79"/>
  <c r="U49" i="79"/>
  <c r="U50" i="94" s="1"/>
  <c r="U49" i="95" s="1"/>
  <c r="P49" i="79"/>
  <c r="P50" i="94" s="1"/>
  <c r="P49" i="95" s="1"/>
  <c r="U25" i="79"/>
  <c r="P25" i="79"/>
  <c r="U17" i="79"/>
  <c r="P17" i="79"/>
  <c r="U9" i="79"/>
  <c r="P9" i="79"/>
  <c r="AF63" i="79"/>
  <c r="V47" i="79"/>
  <c r="AG20" i="79"/>
  <c r="X17" i="79"/>
  <c r="Y68" i="79"/>
  <c r="Y69" i="94" s="1"/>
  <c r="AI68" i="79"/>
  <c r="AI69" i="94" s="1"/>
  <c r="AD68" i="79"/>
  <c r="AD69" i="94" s="1"/>
  <c r="AI44" i="79"/>
  <c r="Y44" i="79"/>
  <c r="AD44" i="79"/>
  <c r="AI36" i="79"/>
  <c r="AD36" i="79"/>
  <c r="Y36" i="79"/>
  <c r="AI28" i="79"/>
  <c r="Y28" i="79"/>
  <c r="AD28" i="79"/>
  <c r="AI20" i="79"/>
  <c r="Y20" i="79"/>
  <c r="AD20" i="79"/>
  <c r="AI12" i="79"/>
  <c r="AD12" i="79"/>
  <c r="Y12" i="79"/>
  <c r="Z79" i="79"/>
  <c r="AE79" i="79"/>
  <c r="AJ79" i="79"/>
  <c r="AJ70" i="79"/>
  <c r="AE70" i="79"/>
  <c r="Z70" i="79"/>
  <c r="AE62" i="79"/>
  <c r="AJ62" i="79"/>
  <c r="Z62" i="79"/>
  <c r="AE54" i="79"/>
  <c r="AJ54" i="79"/>
  <c r="Z54" i="79"/>
  <c r="AE46" i="79"/>
  <c r="AJ46" i="79"/>
  <c r="Z46" i="79"/>
  <c r="AE38" i="79"/>
  <c r="AJ38" i="79"/>
  <c r="Z38" i="79"/>
  <c r="AJ30" i="79"/>
  <c r="Z30" i="79"/>
  <c r="AE30" i="79"/>
  <c r="AE14" i="79"/>
  <c r="AE15" i="94" s="1"/>
  <c r="AJ14" i="79"/>
  <c r="AJ15" i="94" s="1"/>
  <c r="Z14" i="79"/>
  <c r="Z15" i="94" s="1"/>
  <c r="AE6" i="79"/>
  <c r="AJ6" i="79"/>
  <c r="Z6" i="79"/>
  <c r="AR72" i="79"/>
  <c r="AK70" i="79"/>
  <c r="AK71" i="94" s="1"/>
  <c r="AK70" i="95" s="1"/>
  <c r="AK54" i="79"/>
  <c r="AP30" i="79"/>
  <c r="AV27" i="79"/>
  <c r="AS73" i="79"/>
  <c r="AN73" i="79"/>
  <c r="AX73" i="79"/>
  <c r="AX65" i="79"/>
  <c r="AS65" i="79"/>
  <c r="AN65" i="79"/>
  <c r="AX57" i="79"/>
  <c r="AS57" i="79"/>
  <c r="AN57" i="79"/>
  <c r="AN49" i="79"/>
  <c r="AN50" i="94" s="1"/>
  <c r="AN49" i="95" s="1"/>
  <c r="AX49" i="79"/>
  <c r="AX50" i="94" s="1"/>
  <c r="AX49" i="95" s="1"/>
  <c r="AS49" i="79"/>
  <c r="AS50" i="94" s="1"/>
  <c r="AS49" i="95" s="1"/>
  <c r="AN25" i="79"/>
  <c r="AX25" i="79"/>
  <c r="AS25" i="79"/>
  <c r="AN17" i="79"/>
  <c r="AX17" i="79"/>
  <c r="AS17" i="79"/>
  <c r="AN9" i="79"/>
  <c r="AX9" i="79"/>
  <c r="AS9" i="79"/>
  <c r="AT67" i="79"/>
  <c r="AO67" i="79"/>
  <c r="AY67" i="79"/>
  <c r="AT59" i="79"/>
  <c r="AO59" i="79"/>
  <c r="AY59" i="79"/>
  <c r="AO51" i="79"/>
  <c r="AY51" i="79"/>
  <c r="AT51" i="79"/>
  <c r="AO35" i="79"/>
  <c r="AY35" i="79"/>
  <c r="AT35" i="79"/>
  <c r="AO27" i="79"/>
  <c r="AT27" i="79"/>
  <c r="AY27" i="79"/>
  <c r="AO19" i="79"/>
  <c r="AY19" i="79"/>
  <c r="AT19" i="79"/>
  <c r="AI38" i="79"/>
  <c r="Y38" i="79"/>
  <c r="AD38" i="79"/>
  <c r="AJ56" i="79"/>
  <c r="AE56" i="79"/>
  <c r="Z56" i="79"/>
  <c r="AX19" i="79"/>
  <c r="AS19" i="79"/>
  <c r="AN19" i="79"/>
  <c r="L45" i="79"/>
  <c r="S48" i="79"/>
  <c r="S32" i="79"/>
  <c r="T78" i="79"/>
  <c r="O78" i="79"/>
  <c r="T70" i="79"/>
  <c r="O70" i="79"/>
  <c r="T62" i="79"/>
  <c r="O62" i="79"/>
  <c r="T54" i="79"/>
  <c r="O54" i="79"/>
  <c r="T46" i="79"/>
  <c r="O46" i="79"/>
  <c r="T38" i="79"/>
  <c r="O38" i="79"/>
  <c r="T30" i="79"/>
  <c r="O30" i="79"/>
  <c r="T14" i="79"/>
  <c r="T15" i="94" s="1"/>
  <c r="O14" i="79"/>
  <c r="O15" i="94" s="1"/>
  <c r="T6" i="79"/>
  <c r="O6" i="79"/>
  <c r="U73" i="79"/>
  <c r="P73" i="79"/>
  <c r="U56" i="79"/>
  <c r="P56" i="79"/>
  <c r="U48" i="79"/>
  <c r="P48" i="79"/>
  <c r="U32" i="79"/>
  <c r="P32" i="79"/>
  <c r="U24" i="79"/>
  <c r="P24" i="79"/>
  <c r="AB73" i="79"/>
  <c r="AH70" i="79"/>
  <c r="AF68" i="79"/>
  <c r="AF69" i="94" s="1"/>
  <c r="W49" i="79"/>
  <c r="W50" i="94" s="1"/>
  <c r="W49" i="95" s="1"/>
  <c r="AF36" i="79"/>
  <c r="AA28" i="79"/>
  <c r="AB25" i="79"/>
  <c r="AH6" i="79"/>
  <c r="AD67" i="79"/>
  <c r="AI67" i="79"/>
  <c r="Y67" i="79"/>
  <c r="AI59" i="79"/>
  <c r="AD59" i="79"/>
  <c r="Y59" i="79"/>
  <c r="AD51" i="79"/>
  <c r="AI51" i="79"/>
  <c r="Y51" i="79"/>
  <c r="AI43" i="79"/>
  <c r="AD43" i="79"/>
  <c r="Y43" i="79"/>
  <c r="AD35" i="79"/>
  <c r="AI35" i="79"/>
  <c r="Y35" i="79"/>
  <c r="AI27" i="79"/>
  <c r="AD27" i="79"/>
  <c r="Y27" i="79"/>
  <c r="AD19" i="79"/>
  <c r="AI19" i="79"/>
  <c r="Y19" i="79"/>
  <c r="AE78" i="79"/>
  <c r="AJ78" i="79"/>
  <c r="Z78" i="79"/>
  <c r="AJ69" i="79"/>
  <c r="Z69" i="79"/>
  <c r="AE69" i="79"/>
  <c r="AJ61" i="79"/>
  <c r="Z61" i="79"/>
  <c r="AE61" i="79"/>
  <c r="AJ53" i="79"/>
  <c r="AE53" i="79"/>
  <c r="Z53" i="79"/>
  <c r="AJ45" i="79"/>
  <c r="AE45" i="79"/>
  <c r="Z45" i="79"/>
  <c r="AE37" i="79"/>
  <c r="Z37" i="79"/>
  <c r="AJ37" i="79"/>
  <c r="AE21" i="79"/>
  <c r="AJ21" i="79"/>
  <c r="Z21" i="79"/>
  <c r="AJ13" i="79"/>
  <c r="AE13" i="79"/>
  <c r="Z13" i="79"/>
  <c r="AM61" i="79"/>
  <c r="AP59" i="79"/>
  <c r="AP19" i="79"/>
  <c r="AN5" i="79"/>
  <c r="AX5" i="79"/>
  <c r="AS5" i="79"/>
  <c r="AX72" i="79"/>
  <c r="AS72" i="79"/>
  <c r="AN72" i="79"/>
  <c r="AX56" i="79"/>
  <c r="AS56" i="79"/>
  <c r="AN56" i="79"/>
  <c r="AN48" i="79"/>
  <c r="AX48" i="79"/>
  <c r="AS48" i="79"/>
  <c r="AN32" i="79"/>
  <c r="AX32" i="79"/>
  <c r="AS32" i="79"/>
  <c r="AN24" i="79"/>
  <c r="AS24" i="79"/>
  <c r="AX24" i="79"/>
  <c r="AY66" i="79"/>
  <c r="AT66" i="79"/>
  <c r="AO66" i="79"/>
  <c r="AY58" i="79"/>
  <c r="AT58" i="79"/>
  <c r="AT59" i="94" s="1"/>
  <c r="AO58" i="79"/>
  <c r="AO59" i="94" s="1"/>
  <c r="AO42" i="79"/>
  <c r="AY42" i="79"/>
  <c r="AT42" i="79"/>
  <c r="AO26" i="79"/>
  <c r="AY26" i="79"/>
  <c r="AT26" i="79"/>
  <c r="AO18" i="79"/>
  <c r="AY18" i="79"/>
  <c r="AT18" i="79"/>
  <c r="AO10" i="79"/>
  <c r="AY10" i="79"/>
  <c r="AT10" i="79"/>
  <c r="Q48" i="79"/>
  <c r="U51" i="79"/>
  <c r="P51" i="79"/>
  <c r="V77" i="79"/>
  <c r="AI62" i="79"/>
  <c r="AD62" i="79"/>
  <c r="Y62" i="79"/>
  <c r="AD14" i="79"/>
  <c r="AD15" i="94" s="1"/>
  <c r="AI14" i="79"/>
  <c r="AI15" i="94" s="1"/>
  <c r="Y14" i="79"/>
  <c r="Y15" i="94" s="1"/>
  <c r="AT61" i="79"/>
  <c r="AO61" i="79"/>
  <c r="AY61" i="79"/>
  <c r="J57" i="86"/>
  <c r="Q20" i="79"/>
  <c r="R24" i="79"/>
  <c r="M20" i="79"/>
  <c r="T77" i="79"/>
  <c r="O77" i="79"/>
  <c r="T69" i="79"/>
  <c r="O69" i="79"/>
  <c r="T61" i="79"/>
  <c r="O61" i="79"/>
  <c r="T53" i="79"/>
  <c r="O53" i="79"/>
  <c r="T45" i="79"/>
  <c r="O45" i="79"/>
  <c r="T37" i="79"/>
  <c r="O37" i="79"/>
  <c r="T21" i="79"/>
  <c r="O21" i="79"/>
  <c r="T13" i="79"/>
  <c r="O13" i="79"/>
  <c r="U5" i="79"/>
  <c r="P5" i="79"/>
  <c r="U71" i="79"/>
  <c r="P71" i="79"/>
  <c r="U63" i="79"/>
  <c r="P63" i="79"/>
  <c r="U55" i="79"/>
  <c r="P55" i="79"/>
  <c r="U39" i="79"/>
  <c r="P39" i="79"/>
  <c r="U31" i="79"/>
  <c r="P31" i="79"/>
  <c r="U23" i="79"/>
  <c r="P23" i="79"/>
  <c r="U15" i="79"/>
  <c r="P15" i="79"/>
  <c r="AA73" i="79"/>
  <c r="AB70" i="79"/>
  <c r="AH51" i="79"/>
  <c r="AB30" i="79"/>
  <c r="V9" i="79"/>
  <c r="AI74" i="79"/>
  <c r="AD74" i="79"/>
  <c r="Y74" i="79"/>
  <c r="AI66" i="79"/>
  <c r="Y66" i="79"/>
  <c r="AD66" i="79"/>
  <c r="AI58" i="79"/>
  <c r="AI59" i="94" s="1"/>
  <c r="Y58" i="79"/>
  <c r="Y59" i="94" s="1"/>
  <c r="AD58" i="79"/>
  <c r="AD59" i="94" s="1"/>
  <c r="AI42" i="79"/>
  <c r="Y42" i="79"/>
  <c r="AD42" i="79"/>
  <c r="AI34" i="79"/>
  <c r="Y34" i="79"/>
  <c r="AD34" i="79"/>
  <c r="AD26" i="79"/>
  <c r="AI26" i="79"/>
  <c r="Y26" i="79"/>
  <c r="AD18" i="79"/>
  <c r="AI18" i="79"/>
  <c r="Y18" i="79"/>
  <c r="AI10" i="79"/>
  <c r="AD10" i="79"/>
  <c r="Y10" i="79"/>
  <c r="AJ77" i="79"/>
  <c r="AE77" i="79"/>
  <c r="Z77" i="79"/>
  <c r="AJ68" i="79"/>
  <c r="AJ69" i="94" s="1"/>
  <c r="Z68" i="79"/>
  <c r="Z69" i="94" s="1"/>
  <c r="AE68" i="79"/>
  <c r="AE69" i="94" s="1"/>
  <c r="AJ44" i="79"/>
  <c r="Z44" i="79"/>
  <c r="AE44" i="79"/>
  <c r="AJ36" i="79"/>
  <c r="AE36" i="79"/>
  <c r="Z36" i="79"/>
  <c r="AJ28" i="79"/>
  <c r="AE28" i="79"/>
  <c r="Z28" i="79"/>
  <c r="AJ20" i="79"/>
  <c r="AE20" i="79"/>
  <c r="Z20" i="79"/>
  <c r="AJ12" i="79"/>
  <c r="AE12" i="79"/>
  <c r="Z12" i="79"/>
  <c r="AW66" i="79"/>
  <c r="AQ45" i="79"/>
  <c r="AM26" i="79"/>
  <c r="AM18" i="79"/>
  <c r="AX79" i="79"/>
  <c r="AS79" i="79"/>
  <c r="AN79" i="79"/>
  <c r="AN71" i="79"/>
  <c r="AX71" i="79"/>
  <c r="AS71" i="79"/>
  <c r="AN63" i="79"/>
  <c r="AX63" i="79"/>
  <c r="AS63" i="79"/>
  <c r="AN55" i="79"/>
  <c r="AX55" i="79"/>
  <c r="AS55" i="79"/>
  <c r="AS47" i="79"/>
  <c r="AN47" i="79"/>
  <c r="AX47" i="79"/>
  <c r="AS39" i="79"/>
  <c r="AN39" i="79"/>
  <c r="AX39" i="79"/>
  <c r="AS31" i="79"/>
  <c r="AN31" i="79"/>
  <c r="AX31" i="79"/>
  <c r="AS23" i="79"/>
  <c r="AN23" i="79"/>
  <c r="AX23" i="79"/>
  <c r="AS15" i="79"/>
  <c r="AN15" i="79"/>
  <c r="AX15" i="79"/>
  <c r="AT74" i="79"/>
  <c r="AO74" i="79"/>
  <c r="AY74" i="79"/>
  <c r="AY65" i="79"/>
  <c r="AT65" i="79"/>
  <c r="AO65" i="79"/>
  <c r="AY57" i="79"/>
  <c r="AT57" i="79"/>
  <c r="AO57" i="79"/>
  <c r="AO49" i="79"/>
  <c r="AO50" i="94" s="1"/>
  <c r="AO49" i="95" s="1"/>
  <c r="AY49" i="79"/>
  <c r="AY50" i="94" s="1"/>
  <c r="AY49" i="95" s="1"/>
  <c r="AT49" i="79"/>
  <c r="AT50" i="94" s="1"/>
  <c r="AT49" i="95" s="1"/>
  <c r="AO25" i="79"/>
  <c r="AT25" i="79"/>
  <c r="AY25" i="79"/>
  <c r="AO17" i="79"/>
  <c r="AT17" i="79"/>
  <c r="AY17" i="79"/>
  <c r="AT9" i="79"/>
  <c r="AO9" i="79"/>
  <c r="AY9" i="79"/>
  <c r="M26" i="79"/>
  <c r="U59" i="79"/>
  <c r="P59" i="79"/>
  <c r="AD54" i="79"/>
  <c r="AI54" i="79"/>
  <c r="Y54" i="79"/>
  <c r="AX35" i="79"/>
  <c r="AS35" i="79"/>
  <c r="AN35" i="79"/>
  <c r="Q67" i="79"/>
  <c r="N51" i="79"/>
  <c r="T68" i="79"/>
  <c r="T69" i="94" s="1"/>
  <c r="O68" i="79"/>
  <c r="O69" i="94" s="1"/>
  <c r="T44" i="79"/>
  <c r="O44" i="79"/>
  <c r="T36" i="79"/>
  <c r="O36" i="79"/>
  <c r="T28" i="79"/>
  <c r="O28" i="79"/>
  <c r="T20" i="79"/>
  <c r="O20" i="79"/>
  <c r="T12" i="79"/>
  <c r="O12" i="79"/>
  <c r="U79" i="79"/>
  <c r="P79" i="79"/>
  <c r="P70" i="79"/>
  <c r="U70" i="79"/>
  <c r="P62" i="79"/>
  <c r="U62" i="79"/>
  <c r="P54" i="79"/>
  <c r="U54" i="79"/>
  <c r="P46" i="79"/>
  <c r="U46" i="79"/>
  <c r="P38" i="79"/>
  <c r="U38" i="79"/>
  <c r="P30" i="79"/>
  <c r="U30" i="79"/>
  <c r="P14" i="79"/>
  <c r="P15" i="94" s="1"/>
  <c r="U14" i="79"/>
  <c r="U15" i="94" s="1"/>
  <c r="P6" i="79"/>
  <c r="U6" i="79"/>
  <c r="W67" i="79"/>
  <c r="AI73" i="79"/>
  <c r="Y73" i="79"/>
  <c r="AD73" i="79"/>
  <c r="AI65" i="79"/>
  <c r="Y65" i="79"/>
  <c r="AD65" i="79"/>
  <c r="AI57" i="79"/>
  <c r="AD57" i="79"/>
  <c r="Y57" i="79"/>
  <c r="AI49" i="79"/>
  <c r="AI50" i="94" s="1"/>
  <c r="AI49" i="95" s="1"/>
  <c r="Y49" i="79"/>
  <c r="Y50" i="94" s="1"/>
  <c r="Y49" i="95" s="1"/>
  <c r="AD49" i="79"/>
  <c r="AD50" i="94" s="1"/>
  <c r="AD49" i="95" s="1"/>
  <c r="AD25" i="79"/>
  <c r="AI25" i="79"/>
  <c r="Y25" i="79"/>
  <c r="AI17" i="79"/>
  <c r="AD17" i="79"/>
  <c r="Y17" i="79"/>
  <c r="AI9" i="79"/>
  <c r="AD9" i="79"/>
  <c r="Y9" i="79"/>
  <c r="AE67" i="79"/>
  <c r="AJ67" i="79"/>
  <c r="Z67" i="79"/>
  <c r="AE59" i="79"/>
  <c r="AJ59" i="79"/>
  <c r="Z59" i="79"/>
  <c r="AJ51" i="79"/>
  <c r="AE51" i="79"/>
  <c r="Z51" i="79"/>
  <c r="AE43" i="79"/>
  <c r="AJ35" i="79"/>
  <c r="AE35" i="79"/>
  <c r="Z35" i="79"/>
  <c r="AE27" i="79"/>
  <c r="AJ27" i="79"/>
  <c r="Z27" i="79"/>
  <c r="AJ19" i="79"/>
  <c r="AE19" i="79"/>
  <c r="Z19" i="79"/>
  <c r="AW79" i="79"/>
  <c r="AP61" i="79"/>
  <c r="AL58" i="79"/>
  <c r="AL59" i="94" s="1"/>
  <c r="AW39" i="79"/>
  <c r="AL18" i="79"/>
  <c r="AN78" i="79"/>
  <c r="AX78" i="79"/>
  <c r="AS78" i="79"/>
  <c r="AN70" i="79"/>
  <c r="AX70" i="79"/>
  <c r="AX71" i="94" s="1"/>
  <c r="AX70" i="95" s="1"/>
  <c r="AS70" i="79"/>
  <c r="AS71" i="94" s="1"/>
  <c r="AS70" i="95" s="1"/>
  <c r="AN62" i="79"/>
  <c r="AX62" i="79"/>
  <c r="AS62" i="79"/>
  <c r="AS54" i="79"/>
  <c r="AN54" i="79"/>
  <c r="AX54" i="79"/>
  <c r="AS46" i="79"/>
  <c r="AN46" i="79"/>
  <c r="AX46" i="79"/>
  <c r="AS38" i="79"/>
  <c r="AN38" i="79"/>
  <c r="AX38" i="79"/>
  <c r="AX30" i="79"/>
  <c r="AS30" i="79"/>
  <c r="AN30" i="79"/>
  <c r="AS14" i="79"/>
  <c r="AS15" i="94" s="1"/>
  <c r="AN14" i="79"/>
  <c r="AN15" i="94" s="1"/>
  <c r="AX14" i="79"/>
  <c r="AX15" i="94" s="1"/>
  <c r="AX6" i="79"/>
  <c r="AS6" i="79"/>
  <c r="AN6" i="79"/>
  <c r="AY73" i="79"/>
  <c r="AT73" i="79"/>
  <c r="AO73" i="79"/>
  <c r="AO56" i="79"/>
  <c r="AY56" i="79"/>
  <c r="AT56" i="79"/>
  <c r="AT48" i="79"/>
  <c r="AO48" i="79"/>
  <c r="AY48" i="79"/>
  <c r="AT32" i="79"/>
  <c r="AO32" i="79"/>
  <c r="AY32" i="79"/>
  <c r="AT24" i="79"/>
  <c r="AO24" i="79"/>
  <c r="AY24" i="79"/>
  <c r="Q5" i="79"/>
  <c r="O73" i="79"/>
  <c r="T73" i="79"/>
  <c r="AB10" i="79"/>
  <c r="Q42" i="79"/>
  <c r="R35" i="79"/>
  <c r="O67" i="79"/>
  <c r="T67" i="79"/>
  <c r="O59" i="79"/>
  <c r="T59" i="79"/>
  <c r="O51" i="79"/>
  <c r="T51" i="79"/>
  <c r="O43" i="79"/>
  <c r="T43" i="79"/>
  <c r="O35" i="79"/>
  <c r="T35" i="79"/>
  <c r="O27" i="79"/>
  <c r="T27" i="79"/>
  <c r="O19" i="79"/>
  <c r="T19" i="79"/>
  <c r="P78" i="79"/>
  <c r="U78" i="79"/>
  <c r="P69" i="79"/>
  <c r="U69" i="79"/>
  <c r="P61" i="79"/>
  <c r="U61" i="79"/>
  <c r="P53" i="79"/>
  <c r="U53" i="79"/>
  <c r="P45" i="79"/>
  <c r="U45" i="79"/>
  <c r="P37" i="79"/>
  <c r="U37" i="79"/>
  <c r="P21" i="79"/>
  <c r="U21" i="79"/>
  <c r="P13" i="79"/>
  <c r="U13" i="79"/>
  <c r="AC45" i="79"/>
  <c r="AC37" i="79"/>
  <c r="AA35" i="79"/>
  <c r="AG32" i="79"/>
  <c r="AH13" i="79"/>
  <c r="AI5" i="79"/>
  <c r="Y5" i="79"/>
  <c r="AD5" i="79"/>
  <c r="AD72" i="79"/>
  <c r="AI72" i="79"/>
  <c r="Y72" i="79"/>
  <c r="AD56" i="79"/>
  <c r="AI56" i="79"/>
  <c r="Y56" i="79"/>
  <c r="AI48" i="79"/>
  <c r="AD48" i="79"/>
  <c r="Y48" i="79"/>
  <c r="AI32" i="79"/>
  <c r="AD32" i="79"/>
  <c r="Y32" i="79"/>
  <c r="AD24" i="79"/>
  <c r="AI24" i="79"/>
  <c r="Y24" i="79"/>
  <c r="AJ66" i="79"/>
  <c r="AE66" i="79"/>
  <c r="Z66" i="79"/>
  <c r="AE58" i="79"/>
  <c r="AE59" i="94" s="1"/>
  <c r="AJ58" i="79"/>
  <c r="AJ59" i="94" s="1"/>
  <c r="Z58" i="79"/>
  <c r="Z59" i="94" s="1"/>
  <c r="AJ42" i="79"/>
  <c r="Z42" i="79"/>
  <c r="AE42" i="79"/>
  <c r="AJ26" i="79"/>
  <c r="AE26" i="79"/>
  <c r="Z26" i="79"/>
  <c r="AJ18" i="79"/>
  <c r="AE18" i="79"/>
  <c r="Z18" i="79"/>
  <c r="AJ10" i="79"/>
  <c r="AE10" i="79"/>
  <c r="Z10" i="79"/>
  <c r="AV71" i="79"/>
  <c r="AM68" i="79"/>
  <c r="AM69" i="94" s="1"/>
  <c r="AQ47" i="79"/>
  <c r="AU26" i="79"/>
  <c r="AN77" i="79"/>
  <c r="AX77" i="79"/>
  <c r="AS77" i="79"/>
  <c r="AN69" i="79"/>
  <c r="AX69" i="79"/>
  <c r="AX70" i="94" s="1"/>
  <c r="AX69" i="95" s="1"/>
  <c r="AS69" i="79"/>
  <c r="AS70" i="94" s="1"/>
  <c r="AS69" i="95" s="1"/>
  <c r="AN61" i="79"/>
  <c r="AX61" i="79"/>
  <c r="AS61" i="79"/>
  <c r="AS53" i="79"/>
  <c r="AN53" i="79"/>
  <c r="AX53" i="79"/>
  <c r="AS45" i="79"/>
  <c r="AN45" i="79"/>
  <c r="AX45" i="79"/>
  <c r="AS37" i="79"/>
  <c r="AN37" i="79"/>
  <c r="AX37" i="79"/>
  <c r="AS21" i="79"/>
  <c r="AX21" i="79"/>
  <c r="AN21" i="79"/>
  <c r="AS13" i="79"/>
  <c r="AN13" i="79"/>
  <c r="AX13" i="79"/>
  <c r="AO5" i="79"/>
  <c r="AT5" i="79"/>
  <c r="AY5" i="79"/>
  <c r="AO71" i="79"/>
  <c r="AY71" i="79"/>
  <c r="AT71" i="79"/>
  <c r="AO63" i="79"/>
  <c r="AY63" i="79"/>
  <c r="AT63" i="79"/>
  <c r="AO55" i="79"/>
  <c r="AY55" i="79"/>
  <c r="AT55" i="79"/>
  <c r="AT39" i="79"/>
  <c r="AO39" i="79"/>
  <c r="AY39" i="79"/>
  <c r="AT31" i="79"/>
  <c r="AO31" i="79"/>
  <c r="AY31" i="79"/>
  <c r="AT23" i="79"/>
  <c r="AY23" i="79"/>
  <c r="AO23" i="79"/>
  <c r="AT15" i="79"/>
  <c r="AO15" i="79"/>
  <c r="AY15" i="79"/>
  <c r="L32" i="79"/>
  <c r="O25" i="79"/>
  <c r="T25" i="79"/>
  <c r="U35" i="79"/>
  <c r="P35" i="79"/>
  <c r="AG74" i="79"/>
  <c r="AG34" i="79"/>
  <c r="AI70" i="79"/>
  <c r="AD70" i="79"/>
  <c r="Y70" i="79"/>
  <c r="AD6" i="79"/>
  <c r="AI6" i="79"/>
  <c r="Y6" i="79"/>
  <c r="AJ24" i="79"/>
  <c r="Z24" i="79"/>
  <c r="AE24" i="79"/>
  <c r="AT69" i="79"/>
  <c r="AT70" i="94" s="1"/>
  <c r="AT69" i="95" s="1"/>
  <c r="AO69" i="79"/>
  <c r="AY69" i="79"/>
  <c r="AY70" i="94" s="1"/>
  <c r="AY69" i="95" s="1"/>
  <c r="L73" i="79"/>
  <c r="L17" i="79"/>
  <c r="S62" i="79"/>
  <c r="S58" i="79"/>
  <c r="S59" i="94" s="1"/>
  <c r="N46" i="79"/>
  <c r="S26" i="79"/>
  <c r="N26" i="79"/>
  <c r="O74" i="79"/>
  <c r="T74" i="79"/>
  <c r="O66" i="79"/>
  <c r="T66" i="79"/>
  <c r="O58" i="79"/>
  <c r="T58" i="79"/>
  <c r="T59" i="94" s="1"/>
  <c r="O42" i="79"/>
  <c r="T42" i="79"/>
  <c r="O34" i="79"/>
  <c r="T34" i="79"/>
  <c r="O26" i="79"/>
  <c r="T26" i="79"/>
  <c r="O18" i="79"/>
  <c r="T18" i="79"/>
  <c r="O10" i="79"/>
  <c r="T10" i="79"/>
  <c r="P77" i="79"/>
  <c r="U77" i="79"/>
  <c r="P68" i="79"/>
  <c r="P69" i="94" s="1"/>
  <c r="U68" i="79"/>
  <c r="U69" i="94" s="1"/>
  <c r="P44" i="79"/>
  <c r="U44" i="79"/>
  <c r="P36" i="79"/>
  <c r="U36" i="79"/>
  <c r="P28" i="79"/>
  <c r="U28" i="79"/>
  <c r="P20" i="79"/>
  <c r="U20" i="79"/>
  <c r="P12" i="79"/>
  <c r="U12" i="79"/>
  <c r="V72" i="79"/>
  <c r="AB53" i="79"/>
  <c r="AH26" i="79"/>
  <c r="AG13" i="79"/>
  <c r="AD79" i="79"/>
  <c r="Y79" i="79"/>
  <c r="AI79" i="79"/>
  <c r="AI71" i="79"/>
  <c r="AD71" i="79"/>
  <c r="Y71" i="79"/>
  <c r="AI63" i="79"/>
  <c r="AD63" i="79"/>
  <c r="Y63" i="79"/>
  <c r="AI55" i="79"/>
  <c r="AD55" i="79"/>
  <c r="Y55" i="79"/>
  <c r="AI47" i="79"/>
  <c r="Y47" i="79"/>
  <c r="AD47" i="79"/>
  <c r="AD39" i="79"/>
  <c r="AI39" i="79"/>
  <c r="Y39" i="79"/>
  <c r="AD31" i="79"/>
  <c r="AI31" i="79"/>
  <c r="Y31" i="79"/>
  <c r="AI23" i="79"/>
  <c r="AD23" i="79"/>
  <c r="Y23" i="79"/>
  <c r="AI15" i="79"/>
  <c r="AD15" i="79"/>
  <c r="Y15" i="79"/>
  <c r="AE74" i="79"/>
  <c r="Z74" i="79"/>
  <c r="AJ74" i="79"/>
  <c r="AJ65" i="79"/>
  <c r="Z65" i="79"/>
  <c r="AE65" i="79"/>
  <c r="AJ57" i="79"/>
  <c r="AE57" i="79"/>
  <c r="Z57" i="79"/>
  <c r="AE49" i="79"/>
  <c r="AE50" i="94" s="1"/>
  <c r="AE49" i="95" s="1"/>
  <c r="AJ49" i="79"/>
  <c r="AJ50" i="94" s="1"/>
  <c r="AJ49" i="95" s="1"/>
  <c r="Z49" i="79"/>
  <c r="Z50" i="94" s="1"/>
  <c r="Z49" i="95" s="1"/>
  <c r="AE25" i="79"/>
  <c r="AJ25" i="79"/>
  <c r="Z25" i="79"/>
  <c r="AE17" i="79"/>
  <c r="AJ17" i="79"/>
  <c r="Z17" i="79"/>
  <c r="AE9" i="79"/>
  <c r="AJ9" i="79"/>
  <c r="Z9" i="79"/>
  <c r="AU79" i="79"/>
  <c r="AP63" i="79"/>
  <c r="AM57" i="79"/>
  <c r="AR17" i="79"/>
  <c r="AU15" i="79"/>
  <c r="AS68" i="79"/>
  <c r="AS69" i="94" s="1"/>
  <c r="AN68" i="79"/>
  <c r="AN69" i="94" s="1"/>
  <c r="AX68" i="79"/>
  <c r="AX69" i="94" s="1"/>
  <c r="AX44" i="79"/>
  <c r="AS44" i="79"/>
  <c r="AN44" i="79"/>
  <c r="AX36" i="79"/>
  <c r="AS36" i="79"/>
  <c r="AN36" i="79"/>
  <c r="AN28" i="79"/>
  <c r="AX28" i="79"/>
  <c r="AS28" i="79"/>
  <c r="AX20" i="79"/>
  <c r="AS20" i="79"/>
  <c r="AN20" i="79"/>
  <c r="AX12" i="79"/>
  <c r="AS12" i="79"/>
  <c r="AN12" i="79"/>
  <c r="AO79" i="79"/>
  <c r="AY79" i="79"/>
  <c r="AT79" i="79"/>
  <c r="AO70" i="79"/>
  <c r="AY70" i="79"/>
  <c r="AY71" i="94" s="1"/>
  <c r="AY70" i="95" s="1"/>
  <c r="AT70" i="79"/>
  <c r="AT71" i="94" s="1"/>
  <c r="AT70" i="95" s="1"/>
  <c r="AO62" i="79"/>
  <c r="AY62" i="79"/>
  <c r="AT62" i="79"/>
  <c r="AT54" i="79"/>
  <c r="AO54" i="79"/>
  <c r="AY54" i="79"/>
  <c r="AT46" i="79"/>
  <c r="AO46" i="79"/>
  <c r="AY46" i="79"/>
  <c r="AT38" i="79"/>
  <c r="AO38" i="79"/>
  <c r="AY38" i="79"/>
  <c r="AO30" i="79"/>
  <c r="AY30" i="79"/>
  <c r="AT30" i="79"/>
  <c r="AT14" i="79"/>
  <c r="AT15" i="94" s="1"/>
  <c r="AO14" i="79"/>
  <c r="AO15" i="94" s="1"/>
  <c r="AY14" i="79"/>
  <c r="AY15" i="94" s="1"/>
  <c r="AY6" i="79"/>
  <c r="AT6" i="79"/>
  <c r="AO6" i="79"/>
  <c r="J6" i="68"/>
  <c r="J6" i="79" s="1"/>
  <c r="J7" i="68"/>
  <c r="J8" i="68"/>
  <c r="J9" i="68"/>
  <c r="J9" i="79" s="1"/>
  <c r="J10" i="68"/>
  <c r="J10" i="79" s="1"/>
  <c r="J11" i="68"/>
  <c r="J12" i="68"/>
  <c r="J12" i="79" s="1"/>
  <c r="J13" i="68"/>
  <c r="J13" i="79" s="1"/>
  <c r="J14" i="68"/>
  <c r="J14" i="79" s="1"/>
  <c r="J15" i="94" s="1"/>
  <c r="J15" i="68"/>
  <c r="J15" i="79" s="1"/>
  <c r="J16" i="68"/>
  <c r="J17" i="68"/>
  <c r="J17" i="79" s="1"/>
  <c r="J18" i="68"/>
  <c r="J18" i="79" s="1"/>
  <c r="J19" i="68"/>
  <c r="J19" i="79" s="1"/>
  <c r="J20" i="68"/>
  <c r="J20" i="79" s="1"/>
  <c r="J21" i="68"/>
  <c r="J21" i="79" s="1"/>
  <c r="J22" i="68"/>
  <c r="J23" i="68"/>
  <c r="J23" i="79" s="1"/>
  <c r="J24" i="68"/>
  <c r="J24" i="79" s="1"/>
  <c r="J25" i="68"/>
  <c r="J25" i="79" s="1"/>
  <c r="J26" i="68"/>
  <c r="J26" i="79" s="1"/>
  <c r="J27" i="68"/>
  <c r="J27" i="79" s="1"/>
  <c r="J28" i="68"/>
  <c r="J28" i="79" s="1"/>
  <c r="J29" i="68"/>
  <c r="J30" i="68"/>
  <c r="J30" i="79" s="1"/>
  <c r="J31" i="68"/>
  <c r="J31" i="79" s="1"/>
  <c r="J32" i="68"/>
  <c r="J32" i="79" s="1"/>
  <c r="J33" i="68"/>
  <c r="J34" i="68"/>
  <c r="J34" i="79" s="1"/>
  <c r="J35" i="68"/>
  <c r="J35" i="79" s="1"/>
  <c r="J36" i="68"/>
  <c r="J36" i="79" s="1"/>
  <c r="J37" i="68"/>
  <c r="J37" i="79" s="1"/>
  <c r="J38" i="68"/>
  <c r="J38" i="79" s="1"/>
  <c r="J39" i="68"/>
  <c r="J39" i="79" s="1"/>
  <c r="J40" i="68"/>
  <c r="J41" i="68"/>
  <c r="J42" i="68"/>
  <c r="J42" i="79" s="1"/>
  <c r="J43" i="68"/>
  <c r="J43" i="79" s="1"/>
  <c r="J44" i="68"/>
  <c r="J44" i="79" s="1"/>
  <c r="J45" i="68"/>
  <c r="J45" i="79" s="1"/>
  <c r="J46" i="68"/>
  <c r="J46" i="79" s="1"/>
  <c r="J47" i="68"/>
  <c r="J47" i="79" s="1"/>
  <c r="J48" i="68"/>
  <c r="J48" i="79" s="1"/>
  <c r="J49" i="68"/>
  <c r="J49" i="79" s="1"/>
  <c r="J50" i="94" s="1"/>
  <c r="J49" i="95" s="1"/>
  <c r="J50" i="68"/>
  <c r="J51" i="68"/>
  <c r="J51" i="79" s="1"/>
  <c r="J52" i="68"/>
  <c r="J53" i="68"/>
  <c r="J53" i="79" s="1"/>
  <c r="J54" i="68"/>
  <c r="J54" i="79" s="1"/>
  <c r="J55" i="68"/>
  <c r="J55" i="79" s="1"/>
  <c r="J56" i="68"/>
  <c r="J56" i="79" s="1"/>
  <c r="J57" i="68"/>
  <c r="J57" i="79" s="1"/>
  <c r="J58" i="68"/>
  <c r="J58" i="79" s="1"/>
  <c r="J59" i="94" s="1"/>
  <c r="J59" i="68"/>
  <c r="J59" i="79" s="1"/>
  <c r="J60" i="68"/>
  <c r="J61" i="68"/>
  <c r="J61" i="79" s="1"/>
  <c r="J62" i="68"/>
  <c r="J62" i="79" s="1"/>
  <c r="J63" i="68"/>
  <c r="J63" i="79" s="1"/>
  <c r="J64" i="68"/>
  <c r="J65" i="68"/>
  <c r="J65" i="79" s="1"/>
  <c r="J66" i="68"/>
  <c r="J66" i="79" s="1"/>
  <c r="J67" i="68"/>
  <c r="J67" i="79" s="1"/>
  <c r="J68" i="68"/>
  <c r="J68" i="79" s="1"/>
  <c r="J69" i="94" s="1"/>
  <c r="J69" i="68"/>
  <c r="J69" i="79" s="1"/>
  <c r="J70" i="68"/>
  <c r="J70" i="79" s="1"/>
  <c r="J71" i="68"/>
  <c r="J71" i="79" s="1"/>
  <c r="J72" i="68"/>
  <c r="J72" i="79" s="1"/>
  <c r="J73" i="68"/>
  <c r="J73" i="79" s="1"/>
  <c r="J74" i="68"/>
  <c r="J74" i="79" s="1"/>
  <c r="J75" i="68"/>
  <c r="J76" i="68"/>
  <c r="J77" i="68"/>
  <c r="J77" i="79" s="1"/>
  <c r="J78" i="68"/>
  <c r="J78" i="79" s="1"/>
  <c r="J79" i="68"/>
  <c r="J79" i="79" s="1"/>
  <c r="J5" i="68"/>
  <c r="J5" i="79" s="1"/>
  <c r="C14" i="68"/>
  <c r="D14" i="68" s="1"/>
  <c r="W71" i="79" l="1"/>
  <c r="AB37" i="79"/>
  <c r="AG56" i="79"/>
  <c r="R31" i="79"/>
  <c r="W43" i="79"/>
  <c r="N15" i="79"/>
  <c r="AC27" i="79"/>
  <c r="AC31" i="79"/>
  <c r="AV28" i="79"/>
  <c r="AH77" i="79"/>
  <c r="AP72" i="79"/>
  <c r="L61" i="79"/>
  <c r="AL44" i="79"/>
  <c r="R79" i="79"/>
  <c r="AW15" i="79"/>
  <c r="S79" i="79"/>
  <c r="AU6" i="79"/>
  <c r="AR59" i="79"/>
  <c r="N73" i="79"/>
  <c r="AM17" i="79"/>
  <c r="AC26" i="79"/>
  <c r="AC66" i="79"/>
  <c r="W34" i="79"/>
  <c r="AL71" i="79"/>
  <c r="V59" i="79"/>
  <c r="R67" i="79"/>
  <c r="Q24" i="79"/>
  <c r="AV18" i="79"/>
  <c r="AA46" i="79"/>
  <c r="AL21" i="79"/>
  <c r="AF9" i="79"/>
  <c r="R56" i="79"/>
  <c r="AF77" i="79"/>
  <c r="AK19" i="79"/>
  <c r="AF28" i="79"/>
  <c r="X70" i="79"/>
  <c r="S24" i="79"/>
  <c r="Q13" i="79"/>
  <c r="AU30" i="79"/>
  <c r="AW72" i="79"/>
  <c r="R13" i="79"/>
  <c r="L62" i="79"/>
  <c r="AF13" i="79"/>
  <c r="AU9" i="79"/>
  <c r="AH36" i="79"/>
  <c r="S61" i="79"/>
  <c r="Q79" i="79"/>
  <c r="AQ65" i="79"/>
  <c r="AH66" i="79"/>
  <c r="AW12" i="79"/>
  <c r="AF59" i="79"/>
  <c r="AR39" i="79"/>
  <c r="AF46" i="79"/>
  <c r="AQ21" i="79"/>
  <c r="V73" i="79"/>
  <c r="W20" i="79"/>
  <c r="AA13" i="79"/>
  <c r="AU65" i="79"/>
  <c r="AC36" i="79"/>
  <c r="AA72" i="79"/>
  <c r="AR28" i="79"/>
  <c r="X37" i="79"/>
  <c r="X5" i="79"/>
  <c r="Z43" i="79"/>
  <c r="X24" i="79"/>
  <c r="AB67" i="79"/>
  <c r="AM42" i="79"/>
  <c r="W30" i="79"/>
  <c r="Q44" i="79"/>
  <c r="AV51" i="79"/>
  <c r="R45" i="79"/>
  <c r="L63" i="79"/>
  <c r="AU44" i="79"/>
  <c r="AW28" i="79"/>
  <c r="N19" i="79"/>
  <c r="M58" i="79"/>
  <c r="M59" i="94" s="1"/>
  <c r="AR61" i="79"/>
  <c r="X6" i="79"/>
  <c r="S56" i="79"/>
  <c r="L77" i="79"/>
  <c r="AQ46" i="79"/>
  <c r="N21" i="79"/>
  <c r="AK44" i="79"/>
  <c r="W53" i="79"/>
  <c r="AC5" i="79"/>
  <c r="AH24" i="79"/>
  <c r="AR42" i="79"/>
  <c r="AG49" i="79"/>
  <c r="AG50" i="94" s="1"/>
  <c r="AG49" i="95" s="1"/>
  <c r="AL51" i="79"/>
  <c r="N42" i="79"/>
  <c r="AK61" i="79"/>
  <c r="X51" i="79"/>
  <c r="V63" i="79"/>
  <c r="AC55" i="79"/>
  <c r="S72" i="79"/>
  <c r="AF24" i="79"/>
  <c r="AM51" i="79"/>
  <c r="AP31" i="79"/>
  <c r="AK79" i="79"/>
  <c r="AR34" i="79"/>
  <c r="W12" i="79"/>
  <c r="AA69" i="79"/>
  <c r="Z67" i="86" s="1"/>
  <c r="AL78" i="79"/>
  <c r="AV36" i="79"/>
  <c r="W13" i="79"/>
  <c r="V12" i="86" s="1"/>
  <c r="AP34" i="79"/>
  <c r="AV10" i="79"/>
  <c r="S71" i="79"/>
  <c r="AW34" i="79"/>
  <c r="AB12" i="79"/>
  <c r="AA11" i="86" s="1"/>
  <c r="AQ78" i="79"/>
  <c r="X34" i="79"/>
  <c r="AH58" i="79"/>
  <c r="AH59" i="94" s="1"/>
  <c r="L49" i="79"/>
  <c r="L50" i="94" s="1"/>
  <c r="L49" i="95" s="1"/>
  <c r="AW20" i="79"/>
  <c r="AQ55" i="79"/>
  <c r="W72" i="79"/>
  <c r="AB26" i="79"/>
  <c r="AA25" i="86" s="1"/>
  <c r="AK67" i="79"/>
  <c r="W68" i="79"/>
  <c r="W69" i="94" s="1"/>
  <c r="L38" i="79"/>
  <c r="K37" i="86" s="1"/>
  <c r="AP47" i="79"/>
  <c r="AC34" i="79"/>
  <c r="AR20" i="79"/>
  <c r="AQ63" i="79"/>
  <c r="AA43" i="79"/>
  <c r="Z42" i="86" s="1"/>
  <c r="Q18" i="79"/>
  <c r="AC72" i="79"/>
  <c r="X47" i="79"/>
  <c r="W46" i="86" s="1"/>
  <c r="AH35" i="79"/>
  <c r="AV24" i="79"/>
  <c r="AA12" i="79"/>
  <c r="AK25" i="79"/>
  <c r="AL36" i="79"/>
  <c r="AK35" i="86" s="1"/>
  <c r="AC58" i="79"/>
  <c r="X18" i="79"/>
  <c r="V24" i="79"/>
  <c r="U23" i="86" s="1"/>
  <c r="AV63" i="79"/>
  <c r="AV74" i="79"/>
  <c r="X43" i="79"/>
  <c r="AL32" i="79"/>
  <c r="AA20" i="79"/>
  <c r="Z19" i="86" s="1"/>
  <c r="AV6" i="79"/>
  <c r="W31" i="79"/>
  <c r="AK23" i="79"/>
  <c r="AJ22" i="86" s="1"/>
  <c r="AF51" i="79"/>
  <c r="AL74" i="79"/>
  <c r="N27" i="79"/>
  <c r="AR53" i="79"/>
  <c r="X62" i="79"/>
  <c r="X63" i="94" s="1"/>
  <c r="X62" i="95" s="1"/>
  <c r="AH25" i="79"/>
  <c r="AU36" i="79"/>
  <c r="AM78" i="79"/>
  <c r="AL77" i="86" s="1"/>
  <c r="AL72" i="79"/>
  <c r="AP71" i="79"/>
  <c r="W21" i="79"/>
  <c r="R10" i="79"/>
  <c r="R42" i="79"/>
  <c r="Q41" i="86" s="1"/>
  <c r="X69" i="79"/>
  <c r="AF78" i="79"/>
  <c r="AE77" i="86" s="1"/>
  <c r="AP32" i="79"/>
  <c r="AP33" i="94" s="1"/>
  <c r="AP32" i="95" s="1"/>
  <c r="X49" i="79"/>
  <c r="X50" i="94" s="1"/>
  <c r="X49" i="95" s="1"/>
  <c r="AK49" i="79"/>
  <c r="AK50" i="94" s="1"/>
  <c r="AK49" i="95" s="1"/>
  <c r="V42" i="79"/>
  <c r="L56" i="79"/>
  <c r="AC19" i="79"/>
  <c r="AB18" i="86" s="1"/>
  <c r="AP18" i="79"/>
  <c r="AQ39" i="79"/>
  <c r="AP38" i="86" s="1"/>
  <c r="V14" i="79"/>
  <c r="V15" i="94" s="1"/>
  <c r="X56" i="79"/>
  <c r="S35" i="79"/>
  <c r="AQ48" i="79"/>
  <c r="AH38" i="79"/>
  <c r="W66" i="79"/>
  <c r="V65" i="86" s="1"/>
  <c r="AC28" i="79"/>
  <c r="AH63" i="79"/>
  <c r="AG62" i="86" s="1"/>
  <c r="AW54" i="79"/>
  <c r="AW55" i="94" s="1"/>
  <c r="AW54" i="95" s="1"/>
  <c r="AG62" i="79"/>
  <c r="AH14" i="79"/>
  <c r="AH15" i="94" s="1"/>
  <c r="AL19" i="79"/>
  <c r="M61" i="79"/>
  <c r="L78" i="79"/>
  <c r="K77" i="86" s="1"/>
  <c r="AM27" i="79"/>
  <c r="AU12" i="79"/>
  <c r="AT11" i="86" s="1"/>
  <c r="AH10" i="79"/>
  <c r="AG9" i="86" s="1"/>
  <c r="AG69" i="79"/>
  <c r="V45" i="79"/>
  <c r="L39" i="79"/>
  <c r="AV20" i="79"/>
  <c r="AU19" i="86" s="1"/>
  <c r="Z34" i="79"/>
  <c r="Y33" i="86" s="1"/>
  <c r="AV26" i="79"/>
  <c r="AW71" i="79"/>
  <c r="AV70" i="86" s="1"/>
  <c r="AH78" i="79"/>
  <c r="AH79" i="94" s="1"/>
  <c r="AH78" i="95" s="1"/>
  <c r="N36" i="79"/>
  <c r="AA71" i="79"/>
  <c r="Z70" i="86" s="1"/>
  <c r="AM30" i="79"/>
  <c r="AL29" i="86" s="1"/>
  <c r="V27" i="79"/>
  <c r="R36" i="79"/>
  <c r="R37" i="94" s="1"/>
  <c r="R36" i="95" s="1"/>
  <c r="AL68" i="79"/>
  <c r="AL69" i="94" s="1"/>
  <c r="W5" i="79"/>
  <c r="V4" i="86" s="1"/>
  <c r="Q9" i="79"/>
  <c r="Q10" i="94" s="1"/>
  <c r="Q9" i="95" s="1"/>
  <c r="N63" i="79"/>
  <c r="X9" i="79"/>
  <c r="V31" i="79"/>
  <c r="AC73" i="79"/>
  <c r="AH23" i="79"/>
  <c r="AG22" i="86" s="1"/>
  <c r="AM9" i="79"/>
  <c r="AA67" i="79"/>
  <c r="Z66" i="86" s="1"/>
  <c r="R51" i="79"/>
  <c r="Q50" i="86" s="1"/>
  <c r="S67" i="79"/>
  <c r="AV53" i="79"/>
  <c r="Q30" i="79"/>
  <c r="P29" i="86" s="1"/>
  <c r="AQ14" i="79"/>
  <c r="AQ15" i="94" s="1"/>
  <c r="AW55" i="79"/>
  <c r="AV54" i="86" s="1"/>
  <c r="AM58" i="79"/>
  <c r="AM59" i="94" s="1"/>
  <c r="AW24" i="79"/>
  <c r="AV23" i="86" s="1"/>
  <c r="AV67" i="79"/>
  <c r="AU66" i="86" s="1"/>
  <c r="AL5" i="79"/>
  <c r="M69" i="79"/>
  <c r="AQ34" i="79"/>
  <c r="AP33" i="86" s="1"/>
  <c r="Q72" i="79"/>
  <c r="AK46" i="79"/>
  <c r="AK47" i="94" s="1"/>
  <c r="AK46" i="95" s="1"/>
  <c r="AV17" i="79"/>
  <c r="AU16" i="86" s="1"/>
  <c r="AF48" i="79"/>
  <c r="AE47" i="86" s="1"/>
  <c r="AC67" i="79"/>
  <c r="K58" i="95"/>
  <c r="K14" i="95"/>
  <c r="K68" i="95"/>
  <c r="AS68" i="95"/>
  <c r="AX68" i="95"/>
  <c r="R12" i="86"/>
  <c r="S14" i="94"/>
  <c r="S13" i="95" s="1"/>
  <c r="AG27" i="86"/>
  <c r="AH29" i="94"/>
  <c r="AH28" i="95" s="1"/>
  <c r="R37" i="86"/>
  <c r="S39" i="94"/>
  <c r="S38" i="95" s="1"/>
  <c r="R62" i="86"/>
  <c r="S64" i="94"/>
  <c r="S63" i="95" s="1"/>
  <c r="AB31" i="86"/>
  <c r="AC33" i="94"/>
  <c r="AC32" i="95" s="1"/>
  <c r="L78" i="86"/>
  <c r="M80" i="94"/>
  <c r="M79" i="95" s="1"/>
  <c r="L14" i="86"/>
  <c r="M16" i="94"/>
  <c r="M15" i="95" s="1"/>
  <c r="AK14" i="86"/>
  <c r="AL16" i="94"/>
  <c r="AL15" i="95" s="1"/>
  <c r="Q37" i="86"/>
  <c r="R39" i="94"/>
  <c r="R38" i="95" s="1"/>
  <c r="AU58" i="86"/>
  <c r="AV60" i="94"/>
  <c r="AV59" i="95" s="1"/>
  <c r="P30" i="86"/>
  <c r="Q32" i="94"/>
  <c r="Q31" i="95" s="1"/>
  <c r="AF54" i="86"/>
  <c r="AG56" i="94"/>
  <c r="AV46" i="86"/>
  <c r="AW48" i="94"/>
  <c r="AW47" i="95" s="1"/>
  <c r="AG44" i="86"/>
  <c r="AH46" i="94"/>
  <c r="AH45" i="95" s="1"/>
  <c r="Q69" i="86"/>
  <c r="R71" i="94"/>
  <c r="R70" i="95" s="1"/>
  <c r="W62" i="86"/>
  <c r="X64" i="94"/>
  <c r="X63" i="95" s="1"/>
  <c r="AF41" i="86"/>
  <c r="AG43" i="94"/>
  <c r="AP72" i="86"/>
  <c r="AQ74" i="94"/>
  <c r="AQ73" i="95" s="1"/>
  <c r="AV29" i="86"/>
  <c r="AW31" i="94"/>
  <c r="AW30" i="95" s="1"/>
  <c r="AK8" i="86"/>
  <c r="AL10" i="94"/>
  <c r="AL9" i="95" s="1"/>
  <c r="Q56" i="86"/>
  <c r="R58" i="94"/>
  <c r="R57" i="95" s="1"/>
  <c r="Q24" i="86"/>
  <c r="R26" i="94"/>
  <c r="R25" i="95" s="1"/>
  <c r="AE70" i="86"/>
  <c r="AF72" i="94"/>
  <c r="AF71" i="95" s="1"/>
  <c r="AA27" i="86"/>
  <c r="AB29" i="94"/>
  <c r="AB28" i="95" s="1"/>
  <c r="U35" i="86"/>
  <c r="V37" i="94"/>
  <c r="AL68" i="86"/>
  <c r="AM70" i="94"/>
  <c r="AM69" i="95" s="1"/>
  <c r="AK47" i="86"/>
  <c r="AL49" i="94"/>
  <c r="AL48" i="95" s="1"/>
  <c r="AJ26" i="86"/>
  <c r="AK28" i="94"/>
  <c r="AK27" i="95" s="1"/>
  <c r="AN33" i="86"/>
  <c r="AO35" i="94"/>
  <c r="AO34" i="95" s="1"/>
  <c r="L35" i="86"/>
  <c r="M37" i="94"/>
  <c r="M36" i="95" s="1"/>
  <c r="T46" i="86"/>
  <c r="U48" i="94"/>
  <c r="U47" i="95" s="1"/>
  <c r="AG58" i="86"/>
  <c r="AH60" i="94"/>
  <c r="AH59" i="95" s="1"/>
  <c r="AF37" i="86"/>
  <c r="AG39" i="94"/>
  <c r="Z16" i="86"/>
  <c r="AA18" i="94"/>
  <c r="AT71" i="86"/>
  <c r="AU73" i="94"/>
  <c r="AU72" i="95" s="1"/>
  <c r="AQ26" i="86"/>
  <c r="AR28" i="94"/>
  <c r="AR27" i="95" s="1"/>
  <c r="AK37" i="86"/>
  <c r="AL39" i="94"/>
  <c r="AL38" i="95" s="1"/>
  <c r="AA44" i="86"/>
  <c r="AB46" i="94"/>
  <c r="AB45" i="95" s="1"/>
  <c r="AF76" i="86"/>
  <c r="AG78" i="94"/>
  <c r="P72" i="86"/>
  <c r="Q74" i="94"/>
  <c r="Q73" i="95" s="1"/>
  <c r="R64" i="86"/>
  <c r="S66" i="94"/>
  <c r="S65" i="95" s="1"/>
  <c r="Q46" i="86"/>
  <c r="R48" i="94"/>
  <c r="R47" i="95" s="1"/>
  <c r="AE66" i="86"/>
  <c r="AF68" i="94"/>
  <c r="AF67" i="95" s="1"/>
  <c r="K47" i="86"/>
  <c r="L49" i="94"/>
  <c r="Q5" i="86"/>
  <c r="R7" i="94"/>
  <c r="R6" i="95" s="1"/>
  <c r="AT37" i="86"/>
  <c r="AU39" i="94"/>
  <c r="AU38" i="95" s="1"/>
  <c r="AP19" i="86"/>
  <c r="AQ21" i="94"/>
  <c r="AQ20" i="95" s="1"/>
  <c r="R8" i="86"/>
  <c r="S10" i="94"/>
  <c r="S9" i="95" s="1"/>
  <c r="AA20" i="86"/>
  <c r="AB22" i="94"/>
  <c r="AE53" i="86"/>
  <c r="AF55" i="94"/>
  <c r="AF54" i="95" s="1"/>
  <c r="AP78" i="86"/>
  <c r="AQ80" i="94"/>
  <c r="AQ79" i="95" s="1"/>
  <c r="V56" i="86"/>
  <c r="W58" i="94"/>
  <c r="W57" i="95" s="1"/>
  <c r="AF4" i="86"/>
  <c r="AG6" i="94"/>
  <c r="AB77" i="86"/>
  <c r="AC79" i="94"/>
  <c r="AC78" i="95" s="1"/>
  <c r="M30" i="86"/>
  <c r="N32" i="94"/>
  <c r="N31" i="95" s="1"/>
  <c r="P65" i="86"/>
  <c r="Q67" i="94"/>
  <c r="Q66" i="95" s="1"/>
  <c r="AF23" i="86"/>
  <c r="AG25" i="94"/>
  <c r="Z20" i="86"/>
  <c r="AA22" i="94"/>
  <c r="AT70" i="86"/>
  <c r="AU72" i="94"/>
  <c r="AU71" i="95" s="1"/>
  <c r="AU61" i="86"/>
  <c r="AV63" i="94"/>
  <c r="AV62" i="95" s="1"/>
  <c r="AP43" i="86"/>
  <c r="AQ45" i="94"/>
  <c r="AQ44" i="95" s="1"/>
  <c r="K34" i="86"/>
  <c r="L36" i="94"/>
  <c r="AK25" i="86"/>
  <c r="AL27" i="94"/>
  <c r="AL26" i="95" s="1"/>
  <c r="AL35" i="86"/>
  <c r="AM37" i="94"/>
  <c r="AM36" i="95" s="1"/>
  <c r="R35" i="86"/>
  <c r="S37" i="94"/>
  <c r="S36" i="95" s="1"/>
  <c r="I78" i="86"/>
  <c r="J80" i="94"/>
  <c r="J79" i="95" s="1"/>
  <c r="I30" i="86"/>
  <c r="J32" i="94"/>
  <c r="J31" i="95" s="1"/>
  <c r="AC30" i="86"/>
  <c r="AD32" i="94"/>
  <c r="AD31" i="95" s="1"/>
  <c r="AF49" i="94"/>
  <c r="AF48" i="95" s="1"/>
  <c r="N73" i="86"/>
  <c r="O75" i="94"/>
  <c r="O74" i="95" s="1"/>
  <c r="AN30" i="86"/>
  <c r="AO32" i="94"/>
  <c r="AO31" i="95" s="1"/>
  <c r="AT25" i="86"/>
  <c r="AU27" i="94"/>
  <c r="AU26" i="95" s="1"/>
  <c r="AC71" i="86"/>
  <c r="AD73" i="94"/>
  <c r="AD72" i="95" s="1"/>
  <c r="S18" i="86"/>
  <c r="T20" i="94"/>
  <c r="T19" i="95" s="1"/>
  <c r="AN23" i="86"/>
  <c r="AO25" i="94"/>
  <c r="AO24" i="95" s="1"/>
  <c r="AU25" i="86"/>
  <c r="AV27" i="94"/>
  <c r="AV26" i="95" s="1"/>
  <c r="AH24" i="86"/>
  <c r="AI26" i="94"/>
  <c r="AI25" i="95" s="1"/>
  <c r="T69" i="86"/>
  <c r="U71" i="94"/>
  <c r="U70" i="95" s="1"/>
  <c r="O58" i="86"/>
  <c r="P60" i="94"/>
  <c r="P59" i="95" s="1"/>
  <c r="AM62" i="86"/>
  <c r="AN64" i="94"/>
  <c r="AN63" i="95" s="1"/>
  <c r="Y27" i="86"/>
  <c r="Z29" i="94"/>
  <c r="Z28" i="95" s="1"/>
  <c r="V29" i="86"/>
  <c r="W31" i="94"/>
  <c r="W30" i="95" s="1"/>
  <c r="AJ66" i="86"/>
  <c r="AK68" i="94"/>
  <c r="AK67" i="95" s="1"/>
  <c r="AH42" i="86"/>
  <c r="AI44" i="94"/>
  <c r="AI43" i="95" s="1"/>
  <c r="S29" i="86"/>
  <c r="T31" i="94"/>
  <c r="T30" i="95" s="1"/>
  <c r="AX18" i="86"/>
  <c r="AY20" i="94"/>
  <c r="AY19" i="95" s="1"/>
  <c r="AM64" i="86"/>
  <c r="AN66" i="94"/>
  <c r="AN65" i="95" s="1"/>
  <c r="X11" i="86"/>
  <c r="Y13" i="94"/>
  <c r="Y12" i="95" s="1"/>
  <c r="L44" i="86"/>
  <c r="M46" i="94"/>
  <c r="M45" i="95" s="1"/>
  <c r="T26" i="86"/>
  <c r="U28" i="94"/>
  <c r="U27" i="95" s="1"/>
  <c r="AL26" i="86"/>
  <c r="AM28" i="94"/>
  <c r="AM27" i="95" s="1"/>
  <c r="AI47" i="86"/>
  <c r="AJ49" i="94"/>
  <c r="AJ48" i="95" s="1"/>
  <c r="I33" i="86"/>
  <c r="J35" i="94"/>
  <c r="J34" i="95" s="1"/>
  <c r="I17" i="86"/>
  <c r="J19" i="94"/>
  <c r="AN29" i="86"/>
  <c r="AO31" i="94"/>
  <c r="AO30" i="95" s="1"/>
  <c r="AS78" i="86"/>
  <c r="AT80" i="94"/>
  <c r="AT79" i="95" s="1"/>
  <c r="AW19" i="86"/>
  <c r="AX21" i="94"/>
  <c r="AX20" i="95" s="1"/>
  <c r="AV16" i="86"/>
  <c r="AW18" i="94"/>
  <c r="AW17" i="95" s="1"/>
  <c r="AU35" i="86"/>
  <c r="AV37" i="94"/>
  <c r="AV36" i="95" s="1"/>
  <c r="AD8" i="86"/>
  <c r="AE10" i="94"/>
  <c r="AE9" i="95" s="1"/>
  <c r="AI73" i="86"/>
  <c r="AJ75" i="94"/>
  <c r="AJ74" i="95" s="1"/>
  <c r="X70" i="86"/>
  <c r="Y72" i="94"/>
  <c r="Y71" i="95" s="1"/>
  <c r="AE23" i="86"/>
  <c r="AF25" i="94"/>
  <c r="AF24" i="95" s="1"/>
  <c r="M41" i="86"/>
  <c r="N43" i="94"/>
  <c r="N42" i="95" s="1"/>
  <c r="AD23" i="86"/>
  <c r="AE25" i="94"/>
  <c r="AE24" i="95" s="1"/>
  <c r="N24" i="86"/>
  <c r="O26" i="94"/>
  <c r="O25" i="95" s="1"/>
  <c r="AS54" i="86"/>
  <c r="AT56" i="94"/>
  <c r="AT55" i="95" s="1"/>
  <c r="AW52" i="86"/>
  <c r="AX54" i="94"/>
  <c r="AX53" i="95" s="1"/>
  <c r="AW36" i="79"/>
  <c r="W24" i="79"/>
  <c r="I4" i="86"/>
  <c r="J6" i="94"/>
  <c r="J5" i="95" s="1"/>
  <c r="I71" i="86"/>
  <c r="J73" i="94"/>
  <c r="J72" i="95" s="1"/>
  <c r="I55" i="86"/>
  <c r="J57" i="94"/>
  <c r="J56" i="95" s="1"/>
  <c r="I47" i="86"/>
  <c r="J49" i="94"/>
  <c r="J48" i="95" s="1"/>
  <c r="I31" i="86"/>
  <c r="J33" i="94"/>
  <c r="J32" i="95" s="1"/>
  <c r="I23" i="86"/>
  <c r="J25" i="94"/>
  <c r="J24" i="95" s="1"/>
  <c r="AX5" i="86"/>
  <c r="AY7" i="94"/>
  <c r="AY6" i="95" s="1"/>
  <c r="AN37" i="86"/>
  <c r="AO39" i="94"/>
  <c r="AO38" i="95" s="1"/>
  <c r="AS61" i="86"/>
  <c r="AT63" i="94"/>
  <c r="AT62" i="95" s="1"/>
  <c r="AN78" i="86"/>
  <c r="AO80" i="94"/>
  <c r="AO79" i="95" s="1"/>
  <c r="AW27" i="86"/>
  <c r="AX29" i="94"/>
  <c r="AX28" i="95" s="1"/>
  <c r="AL20" i="79"/>
  <c r="AK13" i="86" s="1"/>
  <c r="AV44" i="79"/>
  <c r="AK71" i="79"/>
  <c r="AI16" i="86"/>
  <c r="AJ18" i="94"/>
  <c r="Y56" i="86"/>
  <c r="Z58" i="94"/>
  <c r="Z57" i="95" s="1"/>
  <c r="AD73" i="86"/>
  <c r="AE75" i="94"/>
  <c r="AE74" i="95" s="1"/>
  <c r="AH30" i="86"/>
  <c r="AI32" i="94"/>
  <c r="AI31" i="95" s="1"/>
  <c r="X54" i="86"/>
  <c r="Y56" i="94"/>
  <c r="Y55" i="95" s="1"/>
  <c r="AH70" i="86"/>
  <c r="AI72" i="94"/>
  <c r="AI71" i="95" s="1"/>
  <c r="W17" i="86"/>
  <c r="X19" i="94"/>
  <c r="W25" i="86"/>
  <c r="X27" i="94"/>
  <c r="X26" i="95" s="1"/>
  <c r="AG45" i="79"/>
  <c r="AB65" i="86"/>
  <c r="AC67" i="94"/>
  <c r="AC66" i="95" s="1"/>
  <c r="AB77" i="79"/>
  <c r="T27" i="86"/>
  <c r="U29" i="94"/>
  <c r="U28" i="95" s="1"/>
  <c r="T76" i="86"/>
  <c r="U78" i="94"/>
  <c r="U77" i="95" s="1"/>
  <c r="S33" i="86"/>
  <c r="T35" i="94"/>
  <c r="T34" i="95" s="1"/>
  <c r="S73" i="86"/>
  <c r="T75" i="94"/>
  <c r="T74" i="95" s="1"/>
  <c r="M45" i="86"/>
  <c r="N47" i="94"/>
  <c r="N46" i="95" s="1"/>
  <c r="AI23" i="86"/>
  <c r="AJ25" i="94"/>
  <c r="AJ24" i="95" s="1"/>
  <c r="AA33" i="86"/>
  <c r="AB35" i="94"/>
  <c r="AB34" i="95" s="1"/>
  <c r="AX30" i="86"/>
  <c r="AY32" i="94"/>
  <c r="AY31" i="95" s="1"/>
  <c r="AN54" i="86"/>
  <c r="AO56" i="94"/>
  <c r="AO55" i="95" s="1"/>
  <c r="AS4" i="86"/>
  <c r="AT6" i="94"/>
  <c r="AT5" i="95" s="1"/>
  <c r="AW36" i="86"/>
  <c r="AX38" i="94"/>
  <c r="AX37" i="95" s="1"/>
  <c r="AR52" i="86"/>
  <c r="AS54" i="94"/>
  <c r="AS53" i="95" s="1"/>
  <c r="AW76" i="86"/>
  <c r="AX78" i="94"/>
  <c r="AX77" i="95" s="1"/>
  <c r="AQ19" i="86"/>
  <c r="AR21" i="94"/>
  <c r="AR20" i="95" s="1"/>
  <c r="AR36" i="79"/>
  <c r="AU62" i="86"/>
  <c r="AV64" i="94"/>
  <c r="AV63" i="95" s="1"/>
  <c r="Y9" i="86"/>
  <c r="Z11" i="94"/>
  <c r="Z10" i="95" s="1"/>
  <c r="AI25" i="86"/>
  <c r="AJ27" i="94"/>
  <c r="AJ26" i="95" s="1"/>
  <c r="Y65" i="86"/>
  <c r="Z67" i="94"/>
  <c r="Z66" i="95" s="1"/>
  <c r="AH31" i="86"/>
  <c r="AI33" i="94"/>
  <c r="AI32" i="95" s="1"/>
  <c r="AH71" i="86"/>
  <c r="AI73" i="94"/>
  <c r="AI72" i="95" s="1"/>
  <c r="AB24" i="79"/>
  <c r="X45" i="79"/>
  <c r="V67" i="79"/>
  <c r="AG4" i="86"/>
  <c r="AH6" i="94"/>
  <c r="AH5" i="95" s="1"/>
  <c r="O44" i="86"/>
  <c r="P46" i="94"/>
  <c r="P45" i="95" s="1"/>
  <c r="O77" i="86"/>
  <c r="P79" i="94"/>
  <c r="P78" i="95" s="1"/>
  <c r="N42" i="86"/>
  <c r="O44" i="94"/>
  <c r="O43" i="95" s="1"/>
  <c r="R15" i="79"/>
  <c r="Q66" i="86"/>
  <c r="R68" i="94"/>
  <c r="R67" i="95" s="1"/>
  <c r="L66" i="79"/>
  <c r="AX23" i="86"/>
  <c r="AY25" i="94"/>
  <c r="AY24" i="95" s="1"/>
  <c r="AS47" i="86"/>
  <c r="AT49" i="94"/>
  <c r="AT48" i="95" s="1"/>
  <c r="AR5" i="86"/>
  <c r="AS7" i="94"/>
  <c r="AS6" i="95" s="1"/>
  <c r="AW37" i="86"/>
  <c r="AX39" i="94"/>
  <c r="AX38" i="95" s="1"/>
  <c r="AR53" i="86"/>
  <c r="AS55" i="94"/>
  <c r="AS54" i="95" s="1"/>
  <c r="AW77" i="86"/>
  <c r="AX79" i="94"/>
  <c r="AX78" i="95" s="1"/>
  <c r="AQ26" i="79"/>
  <c r="AM47" i="79"/>
  <c r="AU69" i="79"/>
  <c r="AU70" i="94" s="1"/>
  <c r="AU69" i="95" s="1"/>
  <c r="Y26" i="86"/>
  <c r="Z28" i="94"/>
  <c r="Z27" i="95" s="1"/>
  <c r="AI42" i="86"/>
  <c r="AJ44" i="94"/>
  <c r="AJ43" i="95" s="1"/>
  <c r="AI66" i="86"/>
  <c r="AJ68" i="94"/>
  <c r="AJ67" i="95" s="1"/>
  <c r="X24" i="86"/>
  <c r="Y26" i="94"/>
  <c r="Y25" i="95" s="1"/>
  <c r="AH56" i="86"/>
  <c r="AI58" i="94"/>
  <c r="AI57" i="95" s="1"/>
  <c r="W23" i="86"/>
  <c r="X25" i="94"/>
  <c r="X24" i="95" s="1"/>
  <c r="Z45" i="86"/>
  <c r="AA47" i="94"/>
  <c r="AA46" i="95" s="1"/>
  <c r="AF66" i="86"/>
  <c r="AG68" i="94"/>
  <c r="O29" i="86"/>
  <c r="P31" i="94"/>
  <c r="P30" i="95" s="1"/>
  <c r="O61" i="86"/>
  <c r="P63" i="94"/>
  <c r="P62" i="95" s="1"/>
  <c r="S19" i="86"/>
  <c r="T21" i="94"/>
  <c r="T20" i="95" s="1"/>
  <c r="P66" i="86"/>
  <c r="Q68" i="94"/>
  <c r="Q67" i="95" s="1"/>
  <c r="AX8" i="86"/>
  <c r="AY10" i="94"/>
  <c r="AY9" i="95" s="1"/>
  <c r="AN24" i="86"/>
  <c r="AO26" i="94"/>
  <c r="AO25" i="95" s="1"/>
  <c r="AS64" i="86"/>
  <c r="AT66" i="94"/>
  <c r="AT65" i="95" s="1"/>
  <c r="AW22" i="86"/>
  <c r="AX24" i="94"/>
  <c r="AX23" i="95" s="1"/>
  <c r="AR38" i="86"/>
  <c r="AS40" i="94"/>
  <c r="AS39" i="95" s="1"/>
  <c r="AW62" i="86"/>
  <c r="AX64" i="94"/>
  <c r="AX63" i="95" s="1"/>
  <c r="AL17" i="86"/>
  <c r="AM19" i="94"/>
  <c r="AM18" i="95" s="1"/>
  <c r="AL41" i="86"/>
  <c r="AM43" i="94"/>
  <c r="AM42" i="95" s="1"/>
  <c r="AK72" i="79"/>
  <c r="AI19" i="86"/>
  <c r="AJ21" i="94"/>
  <c r="Y43" i="86"/>
  <c r="Z45" i="94"/>
  <c r="Z44" i="95" s="1"/>
  <c r="X9" i="86"/>
  <c r="Y11" i="94"/>
  <c r="Y10" i="95" s="1"/>
  <c r="AC25" i="86"/>
  <c r="AD27" i="94"/>
  <c r="AD26" i="95" s="1"/>
  <c r="U8" i="86"/>
  <c r="V10" i="94"/>
  <c r="AA29" i="86"/>
  <c r="AB31" i="94"/>
  <c r="AB30" i="95" s="1"/>
  <c r="W50" i="86"/>
  <c r="X52" i="94"/>
  <c r="X51" i="95" s="1"/>
  <c r="AA69" i="86"/>
  <c r="AB71" i="94"/>
  <c r="AB70" i="95" s="1"/>
  <c r="O30" i="86"/>
  <c r="P32" i="94"/>
  <c r="P31" i="95" s="1"/>
  <c r="O62" i="86"/>
  <c r="P64" i="94"/>
  <c r="P63" i="95" s="1"/>
  <c r="N20" i="86"/>
  <c r="O22" i="94"/>
  <c r="O21" i="95" s="1"/>
  <c r="N60" i="86"/>
  <c r="O62" i="94"/>
  <c r="O61" i="95" s="1"/>
  <c r="Q23" i="86"/>
  <c r="R25" i="94"/>
  <c r="R24" i="95" s="1"/>
  <c r="P19" i="86"/>
  <c r="Q21" i="94"/>
  <c r="Q20" i="95" s="1"/>
  <c r="Z76" i="86"/>
  <c r="AA78" i="94"/>
  <c r="AA77" i="95" s="1"/>
  <c r="AS25" i="86"/>
  <c r="AT27" i="94"/>
  <c r="AT26" i="95" s="1"/>
  <c r="AN41" i="86"/>
  <c r="AO43" i="94"/>
  <c r="AO42" i="95" s="1"/>
  <c r="AR23" i="86"/>
  <c r="AS25" i="94"/>
  <c r="AS24" i="95" s="1"/>
  <c r="AM55" i="86"/>
  <c r="AN57" i="94"/>
  <c r="AN56" i="95" s="1"/>
  <c r="AM4" i="86"/>
  <c r="AN6" i="94"/>
  <c r="AN5" i="95" s="1"/>
  <c r="AK31" i="86"/>
  <c r="AL33" i="94"/>
  <c r="AL32" i="95" s="1"/>
  <c r="AL60" i="86"/>
  <c r="AM62" i="94"/>
  <c r="AM61" i="95" s="1"/>
  <c r="AI12" i="86"/>
  <c r="AJ14" i="94"/>
  <c r="AJ13" i="95" s="1"/>
  <c r="AD44" i="86"/>
  <c r="AE46" i="94"/>
  <c r="AE45" i="95" s="1"/>
  <c r="AD68" i="86"/>
  <c r="AE70" i="94"/>
  <c r="AE69" i="95" s="1"/>
  <c r="AC18" i="86"/>
  <c r="AD20" i="94"/>
  <c r="AC42" i="86"/>
  <c r="AD44" i="94"/>
  <c r="AD43" i="95" s="1"/>
  <c r="X66" i="86"/>
  <c r="Y68" i="94"/>
  <c r="Y67" i="95" s="1"/>
  <c r="AC14" i="79"/>
  <c r="AC15" i="94" s="1"/>
  <c r="AA36" i="79"/>
  <c r="AB57" i="79"/>
  <c r="X78" i="79"/>
  <c r="O55" i="86"/>
  <c r="P57" i="94"/>
  <c r="P56" i="95" s="1"/>
  <c r="N29" i="86"/>
  <c r="O31" i="94"/>
  <c r="O30" i="95" s="1"/>
  <c r="N61" i="86"/>
  <c r="O63" i="94"/>
  <c r="O62" i="95" s="1"/>
  <c r="R31" i="86"/>
  <c r="S33" i="94"/>
  <c r="S32" i="95" s="1"/>
  <c r="R71" i="86"/>
  <c r="S73" i="94"/>
  <c r="S72" i="95" s="1"/>
  <c r="AM18" i="86"/>
  <c r="AN20" i="94"/>
  <c r="AN19" i="95" s="1"/>
  <c r="AI55" i="86"/>
  <c r="AJ57" i="94"/>
  <c r="AJ56" i="95" s="1"/>
  <c r="AS18" i="86"/>
  <c r="AT20" i="94"/>
  <c r="AT19" i="95" s="1"/>
  <c r="AN34" i="86"/>
  <c r="AO36" i="94"/>
  <c r="AO35" i="95" s="1"/>
  <c r="AN66" i="86"/>
  <c r="AO68" i="94"/>
  <c r="AO67" i="95" s="1"/>
  <c r="AR24" i="86"/>
  <c r="AS26" i="94"/>
  <c r="AS25" i="95" s="1"/>
  <c r="AW56" i="86"/>
  <c r="AX58" i="94"/>
  <c r="AX57" i="95" s="1"/>
  <c r="AK18" i="86"/>
  <c r="AL20" i="94"/>
  <c r="AL19" i="95" s="1"/>
  <c r="AK38" i="79"/>
  <c r="AL59" i="79"/>
  <c r="AK57" i="86" s="1"/>
  <c r="AD5" i="86"/>
  <c r="AE7" i="94"/>
  <c r="AE6" i="95" s="1"/>
  <c r="AI37" i="86"/>
  <c r="AJ39" i="94"/>
  <c r="AJ38" i="95" s="1"/>
  <c r="Y61" i="86"/>
  <c r="Z63" i="94"/>
  <c r="Z62" i="95" s="1"/>
  <c r="Y78" i="86"/>
  <c r="Z80" i="94"/>
  <c r="Z79" i="95" s="1"/>
  <c r="X27" i="86"/>
  <c r="Y29" i="94"/>
  <c r="Y28" i="95" s="1"/>
  <c r="AF19" i="86"/>
  <c r="AG21" i="94"/>
  <c r="AC49" i="79"/>
  <c r="AC50" i="94" s="1"/>
  <c r="AC49" i="95" s="1"/>
  <c r="V71" i="79"/>
  <c r="T24" i="86"/>
  <c r="U26" i="94"/>
  <c r="U25" i="95" s="1"/>
  <c r="O73" i="86"/>
  <c r="P75" i="94"/>
  <c r="P74" i="95" s="1"/>
  <c r="N38" i="86"/>
  <c r="O40" i="94"/>
  <c r="O39" i="95" s="1"/>
  <c r="N70" i="86"/>
  <c r="O72" i="94"/>
  <c r="O71" i="95" s="1"/>
  <c r="Q44" i="86"/>
  <c r="R46" i="94"/>
  <c r="R45" i="95" s="1"/>
  <c r="AS52" i="86"/>
  <c r="AT54" i="94"/>
  <c r="AT53" i="95" s="1"/>
  <c r="AI72" i="86"/>
  <c r="AJ74" i="94"/>
  <c r="AJ73" i="95" s="1"/>
  <c r="O26" i="86"/>
  <c r="P28" i="94"/>
  <c r="P27" i="95" s="1"/>
  <c r="AX11" i="86"/>
  <c r="AY13" i="94"/>
  <c r="AY12" i="95" s="1"/>
  <c r="AN35" i="86"/>
  <c r="AO37" i="94"/>
  <c r="AO36" i="95" s="1"/>
  <c r="AT68" i="95"/>
  <c r="AW17" i="86"/>
  <c r="AX19" i="94"/>
  <c r="AX18" i="95" s="1"/>
  <c r="AR41" i="86"/>
  <c r="AS43" i="94"/>
  <c r="AS42" i="95" s="1"/>
  <c r="AR65" i="86"/>
  <c r="AS67" i="94"/>
  <c r="AS66" i="95" s="1"/>
  <c r="AV14" i="79"/>
  <c r="AV15" i="94" s="1"/>
  <c r="AW27" i="79"/>
  <c r="AO64" i="86"/>
  <c r="AP66" i="94"/>
  <c r="AP65" i="95" s="1"/>
  <c r="AI14" i="86"/>
  <c r="AJ16" i="94"/>
  <c r="AD38" i="86"/>
  <c r="AE40" i="94"/>
  <c r="AE39" i="95" s="1"/>
  <c r="AI62" i="86"/>
  <c r="AJ64" i="94"/>
  <c r="AJ63" i="95" s="1"/>
  <c r="X12" i="86"/>
  <c r="Y14" i="94"/>
  <c r="Y13" i="95" s="1"/>
  <c r="X44" i="86"/>
  <c r="Y46" i="94"/>
  <c r="Y45" i="95" s="1"/>
  <c r="AH60" i="86"/>
  <c r="AI62" i="94"/>
  <c r="AI61" i="95" s="1"/>
  <c r="X28" i="79"/>
  <c r="W55" i="79"/>
  <c r="T25" i="86"/>
  <c r="U27" i="94"/>
  <c r="U26" i="95" s="1"/>
  <c r="N23" i="86"/>
  <c r="O25" i="94"/>
  <c r="O24" i="95" s="1"/>
  <c r="N71" i="86"/>
  <c r="O73" i="94"/>
  <c r="O72" i="95" s="1"/>
  <c r="M20" i="86"/>
  <c r="N22" i="94"/>
  <c r="N21" i="95" s="1"/>
  <c r="N65" i="79"/>
  <c r="P70" i="86"/>
  <c r="Q72" i="94"/>
  <c r="Q71" i="95" s="1"/>
  <c r="AC29" i="86"/>
  <c r="AD31" i="94"/>
  <c r="AD30" i="95" s="1"/>
  <c r="AC63" i="79"/>
  <c r="N56" i="86"/>
  <c r="O58" i="94"/>
  <c r="O57" i="95" s="1"/>
  <c r="AS36" i="86"/>
  <c r="AT38" i="94"/>
  <c r="AT37" i="95" s="1"/>
  <c r="AM42" i="86"/>
  <c r="AN44" i="94"/>
  <c r="AN43" i="95" s="1"/>
  <c r="AR58" i="86"/>
  <c r="AS60" i="94"/>
  <c r="AS59" i="95" s="1"/>
  <c r="AO43" i="86"/>
  <c r="AP45" i="94"/>
  <c r="AP44" i="95" s="1"/>
  <c r="Y47" i="86"/>
  <c r="Z49" i="94"/>
  <c r="Z48" i="95" s="1"/>
  <c r="AF78" i="86"/>
  <c r="AG80" i="94"/>
  <c r="P56" i="86"/>
  <c r="Q58" i="94"/>
  <c r="Q57" i="95" s="1"/>
  <c r="H58" i="86"/>
  <c r="I60" i="94"/>
  <c r="I58" i="95" s="1"/>
  <c r="G47" i="86"/>
  <c r="H49" i="94"/>
  <c r="H48" i="95" s="1"/>
  <c r="F36" i="86"/>
  <c r="G38" i="94"/>
  <c r="G37" i="95" s="1"/>
  <c r="AV50" i="86"/>
  <c r="AW52" i="94"/>
  <c r="AW51" i="95" s="1"/>
  <c r="AA68" i="86"/>
  <c r="AB70" i="94"/>
  <c r="AB69" i="95" s="1"/>
  <c r="K43" i="86"/>
  <c r="L45" i="94"/>
  <c r="F29" i="86"/>
  <c r="G31" i="94"/>
  <c r="G30" i="95" s="1"/>
  <c r="AV8" i="86"/>
  <c r="AW10" i="94"/>
  <c r="AW9" i="95" s="1"/>
  <c r="Z17" i="86"/>
  <c r="AA19" i="94"/>
  <c r="H20" i="86"/>
  <c r="I22" i="94"/>
  <c r="G9" i="86"/>
  <c r="H11" i="94"/>
  <c r="H10" i="95" s="1"/>
  <c r="G73" i="86"/>
  <c r="H75" i="94"/>
  <c r="H74" i="95" s="1"/>
  <c r="F62" i="86"/>
  <c r="G64" i="94"/>
  <c r="G63" i="95" s="1"/>
  <c r="H56" i="86"/>
  <c r="I58" i="94"/>
  <c r="I57" i="95" s="1"/>
  <c r="R65" i="86"/>
  <c r="S67" i="94"/>
  <c r="S66" i="95" s="1"/>
  <c r="O33" i="86"/>
  <c r="P35" i="94"/>
  <c r="P34" i="95" s="1"/>
  <c r="Z41" i="86"/>
  <c r="AA43" i="94"/>
  <c r="AA42" i="95" s="1"/>
  <c r="K8" i="86"/>
  <c r="L10" i="94"/>
  <c r="H30" i="86"/>
  <c r="I32" i="94"/>
  <c r="I31" i="95" s="1"/>
  <c r="G19" i="86"/>
  <c r="H21" i="94"/>
  <c r="W9" i="86"/>
  <c r="X11" i="94"/>
  <c r="X10" i="95" s="1"/>
  <c r="P77" i="86"/>
  <c r="Q79" i="94"/>
  <c r="Q78" i="95" s="1"/>
  <c r="G52" i="86"/>
  <c r="H54" i="94"/>
  <c r="H53" i="95" s="1"/>
  <c r="F41" i="86"/>
  <c r="G43" i="94"/>
  <c r="G42" i="95" s="1"/>
  <c r="AA22" i="86"/>
  <c r="AB24" i="94"/>
  <c r="AB23" i="95" s="1"/>
  <c r="H64" i="86"/>
  <c r="I66" i="94"/>
  <c r="I65" i="95" s="1"/>
  <c r="K42" i="86"/>
  <c r="L44" i="94"/>
  <c r="L43" i="95" s="1"/>
  <c r="M66" i="86"/>
  <c r="N68" i="94"/>
  <c r="N67" i="95" s="1"/>
  <c r="M34" i="86"/>
  <c r="N36" i="94"/>
  <c r="N35" i="95" s="1"/>
  <c r="Z77" i="86"/>
  <c r="AA79" i="94"/>
  <c r="AA78" i="95" s="1"/>
  <c r="AB55" i="86"/>
  <c r="AC57" i="94"/>
  <c r="AC56" i="95" s="1"/>
  <c r="AF34" i="86"/>
  <c r="AG36" i="94"/>
  <c r="AQ70" i="86"/>
  <c r="AR72" i="94"/>
  <c r="AR71" i="95" s="1"/>
  <c r="K9" i="86"/>
  <c r="L11" i="94"/>
  <c r="L50" i="86"/>
  <c r="M52" i="94"/>
  <c r="M51" i="95" s="1"/>
  <c r="Q18" i="86"/>
  <c r="R20" i="94"/>
  <c r="R19" i="95" s="1"/>
  <c r="AG68" i="86"/>
  <c r="AH70" i="94"/>
  <c r="AH69" i="95" s="1"/>
  <c r="AF47" i="86"/>
  <c r="AG49" i="94"/>
  <c r="Z26" i="86"/>
  <c r="AA28" i="94"/>
  <c r="AA27" i="95" s="1"/>
  <c r="AD33" i="86"/>
  <c r="AE35" i="94"/>
  <c r="AE34" i="95" s="1"/>
  <c r="AK38" i="86"/>
  <c r="AL40" i="94"/>
  <c r="AL39" i="95" s="1"/>
  <c r="AT17" i="86"/>
  <c r="AU19" i="94"/>
  <c r="AU18" i="95" s="1"/>
  <c r="P55" i="86"/>
  <c r="Q57" i="94"/>
  <c r="Q56" i="95" s="1"/>
  <c r="Q73" i="86"/>
  <c r="R75" i="94"/>
  <c r="R74" i="95" s="1"/>
  <c r="L41" i="86"/>
  <c r="M43" i="94"/>
  <c r="M42" i="95" s="1"/>
  <c r="L9" i="86"/>
  <c r="M11" i="94"/>
  <c r="M10" i="95" s="1"/>
  <c r="AA65" i="86"/>
  <c r="AB67" i="94"/>
  <c r="AB66" i="95" s="1"/>
  <c r="AE44" i="86"/>
  <c r="AF46" i="94"/>
  <c r="AF45" i="95" s="1"/>
  <c r="AB22" i="86"/>
  <c r="AC24" i="94"/>
  <c r="AC23" i="95" s="1"/>
  <c r="AQ53" i="86"/>
  <c r="AR55" i="94"/>
  <c r="AR54" i="95" s="1"/>
  <c r="AO11" i="86"/>
  <c r="AP13" i="94"/>
  <c r="AP12" i="95" s="1"/>
  <c r="K29" i="86"/>
  <c r="L31" i="94"/>
  <c r="L30" i="95" s="1"/>
  <c r="Q60" i="86"/>
  <c r="R62" i="94"/>
  <c r="R61" i="95" s="1"/>
  <c r="W72" i="86"/>
  <c r="X74" i="94"/>
  <c r="X73" i="95" s="1"/>
  <c r="AE30" i="86"/>
  <c r="AF32" i="94"/>
  <c r="AF31" i="95" s="1"/>
  <c r="AG8" i="86"/>
  <c r="AH10" i="94"/>
  <c r="AH9" i="95" s="1"/>
  <c r="AT61" i="86"/>
  <c r="AU63" i="94"/>
  <c r="AU62" i="95" s="1"/>
  <c r="AP18" i="86"/>
  <c r="AQ20" i="94"/>
  <c r="AQ19" i="95" s="1"/>
  <c r="M71" i="86"/>
  <c r="N73" i="94"/>
  <c r="N72" i="95" s="1"/>
  <c r="AB37" i="86"/>
  <c r="AC39" i="94"/>
  <c r="AC38" i="95" s="1"/>
  <c r="AF16" i="86"/>
  <c r="AG18" i="94"/>
  <c r="AP71" i="86"/>
  <c r="AQ73" i="94"/>
  <c r="AQ72" i="95" s="1"/>
  <c r="AO50" i="86"/>
  <c r="AP52" i="94"/>
  <c r="AP51" i="95" s="1"/>
  <c r="Q71" i="86"/>
  <c r="R73" i="94"/>
  <c r="R72" i="95" s="1"/>
  <c r="V61" i="86"/>
  <c r="W63" i="94"/>
  <c r="W62" i="95" s="1"/>
  <c r="AG18" i="86"/>
  <c r="AH20" i="94"/>
  <c r="AQ73" i="86"/>
  <c r="AR75" i="94"/>
  <c r="AR74" i="95" s="1"/>
  <c r="AP52" i="86"/>
  <c r="AQ54" i="94"/>
  <c r="AQ53" i="95" s="1"/>
  <c r="AJ31" i="86"/>
  <c r="AK33" i="94"/>
  <c r="AK32" i="95" s="1"/>
  <c r="AL9" i="86"/>
  <c r="AM11" i="94"/>
  <c r="AM10" i="95" s="1"/>
  <c r="F27" i="86"/>
  <c r="G29" i="94"/>
  <c r="G28" i="95" s="1"/>
  <c r="F43" i="86"/>
  <c r="G45" i="94"/>
  <c r="G44" i="95" s="1"/>
  <c r="P38" i="86"/>
  <c r="Q40" i="94"/>
  <c r="Q39" i="95" s="1"/>
  <c r="I54" i="86"/>
  <c r="J56" i="94"/>
  <c r="J55" i="95" s="1"/>
  <c r="AM27" i="86"/>
  <c r="AN29" i="94"/>
  <c r="AN28" i="95" s="1"/>
  <c r="V20" i="86"/>
  <c r="W22" i="94"/>
  <c r="AM36" i="86"/>
  <c r="AN38" i="94"/>
  <c r="AN37" i="95" s="1"/>
  <c r="AM77" i="86"/>
  <c r="AN79" i="94"/>
  <c r="AN78" i="95" s="1"/>
  <c r="S60" i="86"/>
  <c r="T62" i="94"/>
  <c r="T61" i="95" s="1"/>
  <c r="AK69" i="86"/>
  <c r="AL71" i="94"/>
  <c r="AL70" i="95" s="1"/>
  <c r="I62" i="86"/>
  <c r="J64" i="94"/>
  <c r="J63" i="95" s="1"/>
  <c r="AC54" i="86"/>
  <c r="AD56" i="94"/>
  <c r="AD55" i="95" s="1"/>
  <c r="N33" i="86"/>
  <c r="O35" i="94"/>
  <c r="O34" i="95" s="1"/>
  <c r="K31" i="86"/>
  <c r="L33" i="94"/>
  <c r="L32" i="95" s="1"/>
  <c r="AR60" i="86"/>
  <c r="AS62" i="94"/>
  <c r="AS61" i="95" s="1"/>
  <c r="AD65" i="86"/>
  <c r="AE67" i="94"/>
  <c r="AE66" i="95" s="1"/>
  <c r="Q78" i="86"/>
  <c r="R80" i="94"/>
  <c r="R79" i="95" s="1"/>
  <c r="AR61" i="86"/>
  <c r="AS63" i="94"/>
  <c r="AS62" i="95" s="1"/>
  <c r="AC64" i="86"/>
  <c r="AD66" i="94"/>
  <c r="AD65" i="95" s="1"/>
  <c r="M14" i="86"/>
  <c r="N16" i="94"/>
  <c r="N15" i="95" s="1"/>
  <c r="AX64" i="86"/>
  <c r="AY66" i="94"/>
  <c r="AY65" i="95" s="1"/>
  <c r="AO71" i="86"/>
  <c r="AP73" i="94"/>
  <c r="AP72" i="95" s="1"/>
  <c r="Z8" i="86"/>
  <c r="AA10" i="94"/>
  <c r="AA9" i="95" s="1"/>
  <c r="S20" i="86"/>
  <c r="T22" i="94"/>
  <c r="T21" i="95" s="1"/>
  <c r="P47" i="86"/>
  <c r="Q49" i="94"/>
  <c r="Q48" i="95" s="1"/>
  <c r="K12" i="86"/>
  <c r="L14" i="94"/>
  <c r="AH27" i="86"/>
  <c r="AI29" i="94"/>
  <c r="AI28" i="95" s="1"/>
  <c r="S14" i="86"/>
  <c r="T16" i="94"/>
  <c r="T15" i="95" s="1"/>
  <c r="X45" i="86"/>
  <c r="Y47" i="94"/>
  <c r="Y46" i="95" s="1"/>
  <c r="AM17" i="86"/>
  <c r="AN19" i="94"/>
  <c r="AN18" i="95" s="1"/>
  <c r="AL50" i="86"/>
  <c r="AM52" i="94"/>
  <c r="AM51" i="95" s="1"/>
  <c r="AC44" i="86"/>
  <c r="AD46" i="94"/>
  <c r="AD45" i="95" s="1"/>
  <c r="O25" i="86"/>
  <c r="P27" i="94"/>
  <c r="P26" i="95" s="1"/>
  <c r="S71" i="86"/>
  <c r="T73" i="94"/>
  <c r="T72" i="95" s="1"/>
  <c r="X77" i="86"/>
  <c r="Y79" i="94"/>
  <c r="Y78" i="95" s="1"/>
  <c r="AR42" i="86"/>
  <c r="AS44" i="94"/>
  <c r="AS43" i="95" s="1"/>
  <c r="P71" i="86"/>
  <c r="Q73" i="94"/>
  <c r="Q72" i="95" s="1"/>
  <c r="G55" i="86"/>
  <c r="H57" i="94"/>
  <c r="H56" i="95" s="1"/>
  <c r="F37" i="86"/>
  <c r="G39" i="94"/>
  <c r="G38" i="95" s="1"/>
  <c r="F70" i="86"/>
  <c r="G72" i="94"/>
  <c r="G71" i="95" s="1"/>
  <c r="F23" i="86"/>
  <c r="G25" i="94"/>
  <c r="H38" i="86"/>
  <c r="I40" i="94"/>
  <c r="I39" i="95" s="1"/>
  <c r="I77" i="86"/>
  <c r="J79" i="94"/>
  <c r="J78" i="95" s="1"/>
  <c r="I45" i="86"/>
  <c r="J47" i="94"/>
  <c r="J46" i="95" s="1"/>
  <c r="I29" i="86"/>
  <c r="J31" i="94"/>
  <c r="J30" i="95" s="1"/>
  <c r="I5" i="86"/>
  <c r="J7" i="94"/>
  <c r="J6" i="95" s="1"/>
  <c r="AX45" i="86"/>
  <c r="AY47" i="94"/>
  <c r="AY46" i="95" s="1"/>
  <c r="AN61" i="86"/>
  <c r="AO63" i="94"/>
  <c r="AO62" i="95" s="1"/>
  <c r="AR11" i="86"/>
  <c r="AS13" i="94"/>
  <c r="AS12" i="95" s="1"/>
  <c r="AM35" i="86"/>
  <c r="AN37" i="94"/>
  <c r="AN36" i="95" s="1"/>
  <c r="AT78" i="86"/>
  <c r="AU80" i="94"/>
  <c r="AU79" i="95" s="1"/>
  <c r="Y24" i="86"/>
  <c r="Z26" i="94"/>
  <c r="Z25" i="95" s="1"/>
  <c r="AI56" i="86"/>
  <c r="AJ58" i="94"/>
  <c r="AJ57" i="95" s="1"/>
  <c r="AC14" i="86"/>
  <c r="AD16" i="94"/>
  <c r="X38" i="86"/>
  <c r="Y40" i="94"/>
  <c r="Y39" i="95" s="1"/>
  <c r="AH54" i="86"/>
  <c r="AI56" i="94"/>
  <c r="AI55" i="95" s="1"/>
  <c r="X78" i="86"/>
  <c r="Y80" i="94"/>
  <c r="Y79" i="95" s="1"/>
  <c r="AG21" i="79"/>
  <c r="W33" i="86"/>
  <c r="X35" i="94"/>
  <c r="X34" i="95" s="1"/>
  <c r="V52" i="86"/>
  <c r="W54" i="94"/>
  <c r="W53" i="95" s="1"/>
  <c r="AF68" i="86"/>
  <c r="AG70" i="94"/>
  <c r="AB5" i="79"/>
  <c r="T35" i="86"/>
  <c r="U37" i="94"/>
  <c r="U36" i="95" s="1"/>
  <c r="S9" i="86"/>
  <c r="T11" i="94"/>
  <c r="T10" i="95" s="1"/>
  <c r="S41" i="86"/>
  <c r="T43" i="94"/>
  <c r="T42" i="95" s="1"/>
  <c r="M25" i="86"/>
  <c r="N27" i="94"/>
  <c r="N26" i="95" s="1"/>
  <c r="AH5" i="86"/>
  <c r="AI7" i="94"/>
  <c r="AI6" i="95" s="1"/>
  <c r="AF73" i="86"/>
  <c r="AG75" i="94"/>
  <c r="AX14" i="86"/>
  <c r="AY16" i="94"/>
  <c r="AY15" i="95" s="1"/>
  <c r="AS30" i="86"/>
  <c r="AT32" i="94"/>
  <c r="AT31" i="95" s="1"/>
  <c r="AX62" i="86"/>
  <c r="AY64" i="94"/>
  <c r="AY63" i="95" s="1"/>
  <c r="AW12" i="86"/>
  <c r="AX14" i="94"/>
  <c r="AX13" i="95" s="1"/>
  <c r="AR36" i="86"/>
  <c r="AS38" i="94"/>
  <c r="AS37" i="95" s="1"/>
  <c r="AW60" i="86"/>
  <c r="AX62" i="94"/>
  <c r="AX61" i="95" s="1"/>
  <c r="AV11" i="86"/>
  <c r="AW13" i="94"/>
  <c r="AW12" i="95" s="1"/>
  <c r="AQ27" i="86"/>
  <c r="AR29" i="94"/>
  <c r="AR28" i="95" s="1"/>
  <c r="AP46" i="86"/>
  <c r="AQ48" i="94"/>
  <c r="AQ47" i="95" s="1"/>
  <c r="AK70" i="86"/>
  <c r="AL72" i="94"/>
  <c r="AL71" i="95" s="1"/>
  <c r="AI9" i="86"/>
  <c r="AJ11" i="94"/>
  <c r="AJ10" i="95" s="1"/>
  <c r="AD41" i="86"/>
  <c r="AE43" i="94"/>
  <c r="AE42" i="95" s="1"/>
  <c r="AI65" i="86"/>
  <c r="AJ67" i="94"/>
  <c r="AJ66" i="95" s="1"/>
  <c r="AC47" i="86"/>
  <c r="AD49" i="94"/>
  <c r="AD48" i="95" s="1"/>
  <c r="AC4" i="86"/>
  <c r="AD6" i="94"/>
  <c r="AD5" i="95" s="1"/>
  <c r="AF31" i="86"/>
  <c r="AG33" i="94"/>
  <c r="O12" i="86"/>
  <c r="P14" i="94"/>
  <c r="P13" i="95" s="1"/>
  <c r="O52" i="86"/>
  <c r="P54" i="94"/>
  <c r="P53" i="95" s="1"/>
  <c r="N18" i="86"/>
  <c r="O20" i="94"/>
  <c r="O19" i="95" s="1"/>
  <c r="N50" i="86"/>
  <c r="O52" i="94"/>
  <c r="O51" i="95" s="1"/>
  <c r="L34" i="86"/>
  <c r="M36" i="94"/>
  <c r="M35" i="95" s="1"/>
  <c r="S72" i="86"/>
  <c r="T74" i="94"/>
  <c r="T73" i="95" s="1"/>
  <c r="AS23" i="86"/>
  <c r="AT25" i="94"/>
  <c r="AT24" i="95" s="1"/>
  <c r="AX55" i="86"/>
  <c r="AY57" i="94"/>
  <c r="AY56" i="95" s="1"/>
  <c r="AR37" i="86"/>
  <c r="AS39" i="94"/>
  <c r="AS38" i="95" s="1"/>
  <c r="AW61" i="86"/>
  <c r="AX63" i="94"/>
  <c r="AX62" i="95" s="1"/>
  <c r="AU9" i="86"/>
  <c r="AV11" i="94"/>
  <c r="AV10" i="95" s="1"/>
  <c r="AU73" i="86"/>
  <c r="AV75" i="94"/>
  <c r="AV74" i="95" s="1"/>
  <c r="AD26" i="86"/>
  <c r="AE28" i="94"/>
  <c r="AE27" i="95" s="1"/>
  <c r="AD50" i="86"/>
  <c r="AE52" i="94"/>
  <c r="AE51" i="95" s="1"/>
  <c r="X8" i="86"/>
  <c r="Y10" i="94"/>
  <c r="Y9" i="95" s="1"/>
  <c r="AC24" i="86"/>
  <c r="AD26" i="94"/>
  <c r="AD25" i="95" s="1"/>
  <c r="X64" i="86"/>
  <c r="Y66" i="94"/>
  <c r="Y65" i="95" s="1"/>
  <c r="AB23" i="86"/>
  <c r="AC25" i="94"/>
  <c r="AC24" i="95" s="1"/>
  <c r="AA54" i="79"/>
  <c r="O37" i="86"/>
  <c r="P39" i="94"/>
  <c r="P38" i="95" s="1"/>
  <c r="O69" i="86"/>
  <c r="P71" i="94"/>
  <c r="P70" i="95" s="1"/>
  <c r="S27" i="86"/>
  <c r="T29" i="94"/>
  <c r="T28" i="95" s="1"/>
  <c r="M18" i="86"/>
  <c r="N20" i="94"/>
  <c r="N19" i="95" s="1"/>
  <c r="R66" i="86"/>
  <c r="S68" i="94"/>
  <c r="S67" i="95" s="1"/>
  <c r="AR34" i="86"/>
  <c r="AS36" i="94"/>
  <c r="AS35" i="95" s="1"/>
  <c r="T58" i="86"/>
  <c r="U60" i="94"/>
  <c r="U59" i="95" s="1"/>
  <c r="AS8" i="86"/>
  <c r="AT10" i="94"/>
  <c r="AT9" i="95" s="1"/>
  <c r="AX73" i="86"/>
  <c r="AY75" i="94"/>
  <c r="AY74" i="95" s="1"/>
  <c r="AR22" i="86"/>
  <c r="AS24" i="94"/>
  <c r="AS23" i="95" s="1"/>
  <c r="AM46" i="86"/>
  <c r="AN48" i="94"/>
  <c r="AN47" i="95" s="1"/>
  <c r="AR70" i="86"/>
  <c r="AS72" i="94"/>
  <c r="AS71" i="95" s="1"/>
  <c r="AK20" i="86"/>
  <c r="AL22" i="94"/>
  <c r="AL21" i="95" s="1"/>
  <c r="AV41" i="86"/>
  <c r="AW43" i="94"/>
  <c r="AW42" i="95" s="1"/>
  <c r="AK4" i="86"/>
  <c r="AL6" i="94"/>
  <c r="AL5" i="95" s="1"/>
  <c r="AD27" i="86"/>
  <c r="AE29" i="94"/>
  <c r="AE28" i="95" s="1"/>
  <c r="AH9" i="86"/>
  <c r="AI11" i="94"/>
  <c r="AI10" i="95" s="1"/>
  <c r="X33" i="86"/>
  <c r="Y35" i="94"/>
  <c r="Y34" i="95" s="1"/>
  <c r="AC65" i="86"/>
  <c r="AD67" i="94"/>
  <c r="AD66" i="95" s="1"/>
  <c r="AE8" i="86"/>
  <c r="AF10" i="94"/>
  <c r="AF9" i="95" s="1"/>
  <c r="AF29" i="86"/>
  <c r="AG31" i="94"/>
  <c r="AB50" i="86"/>
  <c r="AC52" i="94"/>
  <c r="AC51" i="95" s="1"/>
  <c r="Z72" i="86"/>
  <c r="AA74" i="94"/>
  <c r="AA73" i="95" s="1"/>
  <c r="O38" i="86"/>
  <c r="P40" i="94"/>
  <c r="P39" i="95" s="1"/>
  <c r="O70" i="86"/>
  <c r="P72" i="94"/>
  <c r="P71" i="95" s="1"/>
  <c r="N36" i="86"/>
  <c r="O38" i="94"/>
  <c r="O37" i="95" s="1"/>
  <c r="N68" i="86"/>
  <c r="O70" i="94"/>
  <c r="O69" i="95" s="1"/>
  <c r="AC61" i="86"/>
  <c r="AD63" i="94"/>
  <c r="AD62" i="95" s="1"/>
  <c r="O50" i="86"/>
  <c r="P52" i="94"/>
  <c r="P51" i="95" s="1"/>
  <c r="AS9" i="86"/>
  <c r="AT11" i="94"/>
  <c r="AT10" i="95" s="1"/>
  <c r="AN25" i="86"/>
  <c r="AO27" i="94"/>
  <c r="AO26" i="95" s="1"/>
  <c r="AR31" i="86"/>
  <c r="AS33" i="94"/>
  <c r="AS32" i="95" s="1"/>
  <c r="AW55" i="86"/>
  <c r="AX57" i="94"/>
  <c r="AX56" i="95" s="1"/>
  <c r="AT18" i="86"/>
  <c r="AU20" i="94"/>
  <c r="AU19" i="95" s="1"/>
  <c r="AV48" i="79"/>
  <c r="AR69" i="79"/>
  <c r="AR70" i="94" s="1"/>
  <c r="AR69" i="95" s="1"/>
  <c r="AI20" i="86"/>
  <c r="AJ22" i="94"/>
  <c r="Y52" i="86"/>
  <c r="Z54" i="94"/>
  <c r="Z53" i="95" s="1"/>
  <c r="AI68" i="86"/>
  <c r="AJ70" i="94"/>
  <c r="AJ69" i="95" s="1"/>
  <c r="AC26" i="86"/>
  <c r="AD28" i="94"/>
  <c r="AD27" i="95" s="1"/>
  <c r="X50" i="86"/>
  <c r="Y52" i="94"/>
  <c r="Y51" i="95" s="1"/>
  <c r="AC66" i="86"/>
  <c r="AD68" i="94"/>
  <c r="AD67" i="95" s="1"/>
  <c r="AG37" i="86"/>
  <c r="AH39" i="94"/>
  <c r="AH38" i="95" s="1"/>
  <c r="O23" i="86"/>
  <c r="P25" i="94"/>
  <c r="P24" i="95" s="1"/>
  <c r="O72" i="86"/>
  <c r="P74" i="94"/>
  <c r="P73" i="95" s="1"/>
  <c r="N37" i="86"/>
  <c r="O39" i="94"/>
  <c r="O38" i="95" s="1"/>
  <c r="N69" i="86"/>
  <c r="O71" i="94"/>
  <c r="O70" i="95" s="1"/>
  <c r="P12" i="86"/>
  <c r="Q14" i="94"/>
  <c r="Q13" i="95" s="1"/>
  <c r="AW18" i="86"/>
  <c r="AX20" i="94"/>
  <c r="AX19" i="95" s="1"/>
  <c r="X37" i="86"/>
  <c r="Y39" i="94"/>
  <c r="Y38" i="95" s="1"/>
  <c r="AN18" i="86"/>
  <c r="AO20" i="94"/>
  <c r="AO19" i="95" s="1"/>
  <c r="AX50" i="86"/>
  <c r="AY52" i="94"/>
  <c r="AY51" i="95" s="1"/>
  <c r="AR8" i="86"/>
  <c r="AS10" i="94"/>
  <c r="AS9" i="95" s="1"/>
  <c r="AM24" i="86"/>
  <c r="AN26" i="94"/>
  <c r="AN25" i="95" s="1"/>
  <c r="AR64" i="86"/>
  <c r="AS66" i="94"/>
  <c r="AS65" i="95" s="1"/>
  <c r="AU26" i="86"/>
  <c r="AV28" i="94"/>
  <c r="AV27" i="95" s="1"/>
  <c r="AU50" i="86"/>
  <c r="AV52" i="94"/>
  <c r="AV51" i="95" s="1"/>
  <c r="Y45" i="86"/>
  <c r="Z47" i="94"/>
  <c r="Z46" i="95" s="1"/>
  <c r="AD61" i="86"/>
  <c r="AE63" i="94"/>
  <c r="AE62" i="95" s="1"/>
  <c r="AC11" i="86"/>
  <c r="AD13" i="94"/>
  <c r="AD12" i="95" s="1"/>
  <c r="X35" i="86"/>
  <c r="Y37" i="94"/>
  <c r="Y36" i="95" s="1"/>
  <c r="AG24" i="86"/>
  <c r="AH26" i="94"/>
  <c r="AH25" i="95" s="1"/>
  <c r="AB72" i="86"/>
  <c r="AC74" i="94"/>
  <c r="AC73" i="95" s="1"/>
  <c r="N14" i="86"/>
  <c r="O16" i="94"/>
  <c r="O15" i="95" s="1"/>
  <c r="N46" i="86"/>
  <c r="O48" i="94"/>
  <c r="O47" i="95" s="1"/>
  <c r="N78" i="86"/>
  <c r="O80" i="94"/>
  <c r="O79" i="95" s="1"/>
  <c r="M57" i="79"/>
  <c r="P37" i="86"/>
  <c r="Q39" i="94"/>
  <c r="Q38" i="95" s="1"/>
  <c r="AL61" i="86"/>
  <c r="AM63" i="94"/>
  <c r="AM62" i="95" s="1"/>
  <c r="AH45" i="86"/>
  <c r="AI47" i="94"/>
  <c r="AI46" i="95" s="1"/>
  <c r="S16" i="86"/>
  <c r="T18" i="94"/>
  <c r="T17" i="95" s="1"/>
  <c r="AN19" i="86"/>
  <c r="AO21" i="94"/>
  <c r="AO20" i="95" s="1"/>
  <c r="AX35" i="86"/>
  <c r="AY37" i="94"/>
  <c r="AY36" i="95" s="1"/>
  <c r="AX76" i="86"/>
  <c r="AY78" i="94"/>
  <c r="AY77" i="95" s="1"/>
  <c r="AW25" i="86"/>
  <c r="AX27" i="94"/>
  <c r="AX26" i="95" s="1"/>
  <c r="AM41" i="86"/>
  <c r="AN43" i="94"/>
  <c r="AN42" i="95" s="1"/>
  <c r="AM73" i="86"/>
  <c r="AN75" i="94"/>
  <c r="AN74" i="95" s="1"/>
  <c r="AQ38" i="79"/>
  <c r="AQ58" i="86"/>
  <c r="AR60" i="94"/>
  <c r="AR59" i="95" s="1"/>
  <c r="Y22" i="86"/>
  <c r="Z24" i="94"/>
  <c r="Z23" i="95" s="1"/>
  <c r="AJ47" i="79"/>
  <c r="Y70" i="86"/>
  <c r="Z72" i="94"/>
  <c r="Z71" i="95" s="1"/>
  <c r="AH20" i="86"/>
  <c r="AI22" i="94"/>
  <c r="AH44" i="86"/>
  <c r="AI46" i="94"/>
  <c r="AI45" i="95" s="1"/>
  <c r="AC68" i="86"/>
  <c r="AD70" i="94"/>
  <c r="AD69" i="95" s="1"/>
  <c r="T41" i="86"/>
  <c r="U43" i="94"/>
  <c r="U42" i="95" s="1"/>
  <c r="N31" i="86"/>
  <c r="O33" i="94"/>
  <c r="O32" i="95" s="1"/>
  <c r="N4" i="86"/>
  <c r="O6" i="94"/>
  <c r="O5" i="95" s="1"/>
  <c r="M24" i="86"/>
  <c r="N26" i="94"/>
  <c r="N25" i="95" s="1"/>
  <c r="L31" i="79"/>
  <c r="P78" i="86"/>
  <c r="Q80" i="94"/>
  <c r="Q79" i="95" s="1"/>
  <c r="AC77" i="86"/>
  <c r="AD79" i="94"/>
  <c r="AD78" i="95" s="1"/>
  <c r="AS12" i="86"/>
  <c r="AT14" i="94"/>
  <c r="AT13" i="95" s="1"/>
  <c r="AN44" i="86"/>
  <c r="AO46" i="94"/>
  <c r="AO45" i="95" s="1"/>
  <c r="AW42" i="86"/>
  <c r="AX44" i="94"/>
  <c r="AX43" i="95" s="1"/>
  <c r="AM66" i="86"/>
  <c r="AN68" i="94"/>
  <c r="AN67" i="95" s="1"/>
  <c r="AR30" i="79"/>
  <c r="AU64" i="86"/>
  <c r="AV66" i="94"/>
  <c r="AV65" i="95" s="1"/>
  <c r="AB54" i="86"/>
  <c r="AC56" i="94"/>
  <c r="AC55" i="95" s="1"/>
  <c r="AA14" i="86"/>
  <c r="AB16" i="94"/>
  <c r="F52" i="86"/>
  <c r="G54" i="94"/>
  <c r="G53" i="95" s="1"/>
  <c r="F26" i="86"/>
  <c r="G28" i="94"/>
  <c r="G27" i="95" s="1"/>
  <c r="AT72" i="86"/>
  <c r="AU74" i="94"/>
  <c r="AU73" i="95" s="1"/>
  <c r="K73" i="86"/>
  <c r="L75" i="94"/>
  <c r="G56" i="86"/>
  <c r="H58" i="94"/>
  <c r="H57" i="95" s="1"/>
  <c r="F45" i="86"/>
  <c r="G47" i="94"/>
  <c r="G46" i="95" s="1"/>
  <c r="AT30" i="86"/>
  <c r="AU32" i="94"/>
  <c r="AU31" i="95" s="1"/>
  <c r="AF38" i="86"/>
  <c r="AG40" i="94"/>
  <c r="Q4" i="86"/>
  <c r="R6" i="94"/>
  <c r="R5" i="95" s="1"/>
  <c r="H36" i="86"/>
  <c r="I38" i="94"/>
  <c r="I37" i="95" s="1"/>
  <c r="G25" i="86"/>
  <c r="H27" i="94"/>
  <c r="H26" i="95" s="1"/>
  <c r="F78" i="86"/>
  <c r="G80" i="94"/>
  <c r="G79" i="95" s="1"/>
  <c r="Z33" i="86"/>
  <c r="AA35" i="94"/>
  <c r="AA34" i="95" s="1"/>
  <c r="G29" i="86"/>
  <c r="H31" i="94"/>
  <c r="H30" i="95" s="1"/>
  <c r="AL42" i="86"/>
  <c r="AM44" i="94"/>
  <c r="AM43" i="95" s="1"/>
  <c r="H37" i="86"/>
  <c r="I39" i="94"/>
  <c r="I38" i="95" s="1"/>
  <c r="G26" i="86"/>
  <c r="H28" i="94"/>
  <c r="H27" i="95" s="1"/>
  <c r="F47" i="86"/>
  <c r="G49" i="94"/>
  <c r="G48" i="95" s="1"/>
  <c r="P14" i="86"/>
  <c r="Q16" i="94"/>
  <c r="Q15" i="95" s="1"/>
  <c r="AO54" i="86"/>
  <c r="AP56" i="94"/>
  <c r="AP55" i="95" s="1"/>
  <c r="AF62" i="86"/>
  <c r="AG64" i="94"/>
  <c r="H46" i="86"/>
  <c r="I48" i="94"/>
  <c r="I47" i="95" s="1"/>
  <c r="G35" i="86"/>
  <c r="H37" i="94"/>
  <c r="H36" i="95" s="1"/>
  <c r="F64" i="86"/>
  <c r="G66" i="94"/>
  <c r="G65" i="95" s="1"/>
  <c r="AT24" i="86"/>
  <c r="AU26" i="94"/>
  <c r="AU25" i="95" s="1"/>
  <c r="AE31" i="86"/>
  <c r="AF33" i="94"/>
  <c r="AF32" i="95" s="1"/>
  <c r="R53" i="86"/>
  <c r="S55" i="94"/>
  <c r="S54" i="95" s="1"/>
  <c r="H4" i="86"/>
  <c r="I6" i="94"/>
  <c r="I5" i="95" s="1"/>
  <c r="G68" i="86"/>
  <c r="H70" i="94"/>
  <c r="H69" i="95" s="1"/>
  <c r="G58" i="95"/>
  <c r="M56" i="86"/>
  <c r="N58" i="94"/>
  <c r="N57" i="95" s="1"/>
  <c r="G53" i="86"/>
  <c r="H55" i="94"/>
  <c r="H54" i="95" s="1"/>
  <c r="K26" i="86"/>
  <c r="L28" i="94"/>
  <c r="L27" i="95" s="1"/>
  <c r="R58" i="86"/>
  <c r="S60" i="94"/>
  <c r="S59" i="95" s="1"/>
  <c r="R26" i="86"/>
  <c r="S28" i="94"/>
  <c r="S27" i="95" s="1"/>
  <c r="AG71" i="86"/>
  <c r="AH73" i="94"/>
  <c r="AH72" i="95" s="1"/>
  <c r="AF50" i="86"/>
  <c r="AG52" i="94"/>
  <c r="AE29" i="86"/>
  <c r="AF31" i="94"/>
  <c r="AF30" i="95" s="1"/>
  <c r="AP65" i="86"/>
  <c r="AQ67" i="94"/>
  <c r="AQ66" i="95" s="1"/>
  <c r="AJ44" i="86"/>
  <c r="AK46" i="94"/>
  <c r="AK45" i="95" s="1"/>
  <c r="AL22" i="86"/>
  <c r="AM24" i="94"/>
  <c r="AM23" i="95" s="1"/>
  <c r="Q42" i="86"/>
  <c r="R44" i="94"/>
  <c r="R43" i="95" s="1"/>
  <c r="U42" i="86"/>
  <c r="V44" i="94"/>
  <c r="AB20" i="86"/>
  <c r="AC22" i="94"/>
  <c r="AU54" i="86"/>
  <c r="AV56" i="94"/>
  <c r="AV55" i="95" s="1"/>
  <c r="AJ33" i="86"/>
  <c r="AK35" i="94"/>
  <c r="AK34" i="95" s="1"/>
  <c r="AQ11" i="86"/>
  <c r="AR13" i="94"/>
  <c r="AR12" i="95" s="1"/>
  <c r="Q65" i="86"/>
  <c r="R67" i="94"/>
  <c r="R66" i="95" s="1"/>
  <c r="L33" i="86"/>
  <c r="M35" i="94"/>
  <c r="M34" i="95" s="1"/>
  <c r="T42" i="86"/>
  <c r="U44" i="94"/>
  <c r="U43" i="95" s="1"/>
  <c r="AE60" i="86"/>
  <c r="AF62" i="94"/>
  <c r="AF61" i="95" s="1"/>
  <c r="AG38" i="86"/>
  <c r="AH40" i="94"/>
  <c r="AH39" i="95" s="1"/>
  <c r="AF17" i="86"/>
  <c r="AG19" i="94"/>
  <c r="AL69" i="86"/>
  <c r="AM71" i="94"/>
  <c r="AM70" i="95" s="1"/>
  <c r="AJ27" i="86"/>
  <c r="AK29" i="94"/>
  <c r="AK28" i="95" s="1"/>
  <c r="AQ5" i="86"/>
  <c r="AR7" i="94"/>
  <c r="AR6" i="95" s="1"/>
  <c r="L52" i="86"/>
  <c r="M54" i="94"/>
  <c r="M53" i="95" s="1"/>
  <c r="Q20" i="86"/>
  <c r="R22" i="94"/>
  <c r="R21" i="95" s="1"/>
  <c r="Z46" i="86"/>
  <c r="AA48" i="94"/>
  <c r="AA47" i="95" s="1"/>
  <c r="AB24" i="86"/>
  <c r="AC26" i="94"/>
  <c r="AC25" i="95" s="1"/>
  <c r="AO77" i="86"/>
  <c r="AP79" i="94"/>
  <c r="AP78" i="95" s="1"/>
  <c r="AV55" i="86"/>
  <c r="AW57" i="94"/>
  <c r="AW56" i="95" s="1"/>
  <c r="AP34" i="86"/>
  <c r="AQ36" i="94"/>
  <c r="AQ35" i="95" s="1"/>
  <c r="M31" i="86"/>
  <c r="N33" i="94"/>
  <c r="N32" i="95" s="1"/>
  <c r="AG53" i="86"/>
  <c r="AH55" i="94"/>
  <c r="AH54" i="95" s="1"/>
  <c r="U11" i="86"/>
  <c r="V13" i="94"/>
  <c r="AT66" i="86"/>
  <c r="AU68" i="94"/>
  <c r="AU67" i="95" s="1"/>
  <c r="AQ44" i="86"/>
  <c r="AR46" i="94"/>
  <c r="AR45" i="95" s="1"/>
  <c r="AP23" i="86"/>
  <c r="AQ25" i="94"/>
  <c r="AQ24" i="95" s="1"/>
  <c r="P35" i="86"/>
  <c r="Q37" i="94"/>
  <c r="Q36" i="95" s="1"/>
  <c r="Q31" i="86"/>
  <c r="R33" i="94"/>
  <c r="R32" i="95" s="1"/>
  <c r="AA77" i="86"/>
  <c r="AB79" i="94"/>
  <c r="AB78" i="95" s="1"/>
  <c r="AE56" i="86"/>
  <c r="AF58" i="94"/>
  <c r="AF57" i="95" s="1"/>
  <c r="W34" i="86"/>
  <c r="X36" i="94"/>
  <c r="X35" i="95" s="1"/>
  <c r="AK68" i="86"/>
  <c r="AL70" i="94"/>
  <c r="AL69" i="95" s="1"/>
  <c r="AT47" i="86"/>
  <c r="AU49" i="94"/>
  <c r="AU48" i="95" s="1"/>
  <c r="AQ25" i="86"/>
  <c r="AR27" i="94"/>
  <c r="AR26" i="95" s="1"/>
  <c r="F35" i="86"/>
  <c r="G37" i="94"/>
  <c r="I70" i="86"/>
  <c r="J72" i="94"/>
  <c r="J71" i="95" s="1"/>
  <c r="I14" i="86"/>
  <c r="J16" i="94"/>
  <c r="AM11" i="86"/>
  <c r="AN13" i="94"/>
  <c r="AN12" i="95" s="1"/>
  <c r="AD16" i="86"/>
  <c r="AE18" i="94"/>
  <c r="AG25" i="86"/>
  <c r="AH27" i="94"/>
  <c r="AH26" i="95" s="1"/>
  <c r="R45" i="86"/>
  <c r="S47" i="94"/>
  <c r="S46" i="95" s="1"/>
  <c r="AS62" i="86"/>
  <c r="AT64" i="94"/>
  <c r="AT63" i="95" s="1"/>
  <c r="AD9" i="86"/>
  <c r="AE11" i="94"/>
  <c r="AE10" i="95" s="1"/>
  <c r="AB44" i="86"/>
  <c r="AC46" i="94"/>
  <c r="AC45" i="95" s="1"/>
  <c r="Q30" i="86"/>
  <c r="R32" i="94"/>
  <c r="R31" i="95" s="1"/>
  <c r="AW5" i="86"/>
  <c r="AX7" i="94"/>
  <c r="AX6" i="95" s="1"/>
  <c r="AI26" i="86"/>
  <c r="AJ28" i="94"/>
  <c r="AJ27" i="95" s="1"/>
  <c r="AB71" i="86"/>
  <c r="AC73" i="94"/>
  <c r="AC72" i="95" s="1"/>
  <c r="AM34" i="86"/>
  <c r="AN36" i="94"/>
  <c r="AN35" i="95" s="1"/>
  <c r="AW46" i="86"/>
  <c r="AX48" i="94"/>
  <c r="AX47" i="95" s="1"/>
  <c r="AI43" i="86"/>
  <c r="AJ45" i="94"/>
  <c r="AJ44" i="95" s="1"/>
  <c r="AG50" i="86"/>
  <c r="AH52" i="94"/>
  <c r="AH51" i="95" s="1"/>
  <c r="AX25" i="86"/>
  <c r="AY27" i="94"/>
  <c r="AY26" i="95" s="1"/>
  <c r="AP47" i="86"/>
  <c r="AQ49" i="94"/>
  <c r="AQ48" i="95" s="1"/>
  <c r="X26" i="86"/>
  <c r="Y28" i="94"/>
  <c r="Y27" i="95" s="1"/>
  <c r="T55" i="86"/>
  <c r="U57" i="94"/>
  <c r="U56" i="95" s="1"/>
  <c r="AR18" i="86"/>
  <c r="AS20" i="94"/>
  <c r="AS19" i="95" s="1"/>
  <c r="AS66" i="86"/>
  <c r="AT68" i="94"/>
  <c r="AT67" i="95" s="1"/>
  <c r="AD37" i="86"/>
  <c r="AE39" i="94"/>
  <c r="AE38" i="95" s="1"/>
  <c r="AX52" i="86"/>
  <c r="AY54" i="94"/>
  <c r="AY53" i="95" s="1"/>
  <c r="AS76" i="86"/>
  <c r="AT78" i="94"/>
  <c r="AT77" i="95" s="1"/>
  <c r="AW73" i="86"/>
  <c r="AX75" i="94"/>
  <c r="AX74" i="95" s="1"/>
  <c r="AD70" i="86"/>
  <c r="AE72" i="94"/>
  <c r="AE71" i="95" s="1"/>
  <c r="AA54" i="86"/>
  <c r="AB56" i="94"/>
  <c r="AB55" i="95" s="1"/>
  <c r="M72" i="86"/>
  <c r="N74" i="94"/>
  <c r="N73" i="95" s="1"/>
  <c r="AN12" i="86"/>
  <c r="AO14" i="94"/>
  <c r="AO13" i="95" s="1"/>
  <c r="G61" i="86"/>
  <c r="H63" i="94"/>
  <c r="H62" i="95" s="1"/>
  <c r="F4" i="86"/>
  <c r="G6" i="94"/>
  <c r="G5" i="95" s="1"/>
  <c r="H29" i="86"/>
  <c r="I31" i="94"/>
  <c r="I30" i="95" s="1"/>
  <c r="G46" i="86"/>
  <c r="H48" i="94"/>
  <c r="H47" i="95" s="1"/>
  <c r="I69" i="86"/>
  <c r="J71" i="94"/>
  <c r="J70" i="95" s="1"/>
  <c r="I53" i="86"/>
  <c r="J55" i="94"/>
  <c r="J54" i="95" s="1"/>
  <c r="I37" i="86"/>
  <c r="J39" i="94"/>
  <c r="J38" i="95" s="1"/>
  <c r="I76" i="86"/>
  <c r="J78" i="94"/>
  <c r="J77" i="95" s="1"/>
  <c r="I60" i="86"/>
  <c r="J62" i="94"/>
  <c r="J61" i="95" s="1"/>
  <c r="I44" i="86"/>
  <c r="J46" i="94"/>
  <c r="J45" i="95" s="1"/>
  <c r="I20" i="86"/>
  <c r="J22" i="94"/>
  <c r="AN45" i="86"/>
  <c r="AO47" i="94"/>
  <c r="AO46" i="95" s="1"/>
  <c r="AR35" i="86"/>
  <c r="AS37" i="94"/>
  <c r="AS36" i="95" s="1"/>
  <c r="AK24" i="94"/>
  <c r="AK23" i="95" s="1"/>
  <c r="AI24" i="86"/>
  <c r="AJ26" i="94"/>
  <c r="AJ25" i="95" s="1"/>
  <c r="AH14" i="86"/>
  <c r="AI16" i="94"/>
  <c r="X62" i="86"/>
  <c r="Y64" i="94"/>
  <c r="Y63" i="95" s="1"/>
  <c r="U71" i="86"/>
  <c r="V73" i="94"/>
  <c r="O35" i="86"/>
  <c r="P37" i="94"/>
  <c r="P36" i="95" s="1"/>
  <c r="N41" i="86"/>
  <c r="O43" i="94"/>
  <c r="O42" i="95" s="1"/>
  <c r="AC5" i="86"/>
  <c r="AD7" i="94"/>
  <c r="AD6" i="95" s="1"/>
  <c r="O34" i="86"/>
  <c r="P36" i="94"/>
  <c r="P35" i="95" s="1"/>
  <c r="AN14" i="86"/>
  <c r="AO16" i="94"/>
  <c r="AO15" i="95" s="1"/>
  <c r="AX38" i="86"/>
  <c r="AY40" i="94"/>
  <c r="AY39" i="95" s="1"/>
  <c r="AN62" i="86"/>
  <c r="AO64" i="94"/>
  <c r="AO63" i="95" s="1"/>
  <c r="AW44" i="86"/>
  <c r="AX46" i="94"/>
  <c r="AX45" i="95" s="1"/>
  <c r="AM60" i="86"/>
  <c r="AN62" i="94"/>
  <c r="AN61" i="95" s="1"/>
  <c r="AQ15" i="79"/>
  <c r="AV27" i="86"/>
  <c r="AW29" i="94"/>
  <c r="AW28" i="95" s="1"/>
  <c r="AP54" i="86"/>
  <c r="AQ56" i="94"/>
  <c r="AQ55" i="95" s="1"/>
  <c r="AP70" i="86"/>
  <c r="AQ72" i="94"/>
  <c r="AQ71" i="95" s="1"/>
  <c r="Y17" i="86"/>
  <c r="Z19" i="94"/>
  <c r="Y41" i="86"/>
  <c r="Z43" i="94"/>
  <c r="Z42" i="95" s="1"/>
  <c r="X23" i="86"/>
  <c r="Y25" i="94"/>
  <c r="Y24" i="95" s="1"/>
  <c r="AH47" i="86"/>
  <c r="AI49" i="94"/>
  <c r="AI48" i="95" s="1"/>
  <c r="X4" i="86"/>
  <c r="Y6" i="94"/>
  <c r="Y5" i="95" s="1"/>
  <c r="Z34" i="86"/>
  <c r="AA36" i="94"/>
  <c r="AA35" i="95" s="1"/>
  <c r="AE50" i="86"/>
  <c r="AF52" i="94"/>
  <c r="AF51" i="95" s="1"/>
  <c r="W68" i="86"/>
  <c r="X70" i="94"/>
  <c r="X69" i="95" s="1"/>
  <c r="T20" i="86"/>
  <c r="U22" i="94"/>
  <c r="U21" i="95" s="1"/>
  <c r="T60" i="86"/>
  <c r="U62" i="94"/>
  <c r="U61" i="95" s="1"/>
  <c r="S26" i="86"/>
  <c r="T28" i="94"/>
  <c r="T27" i="95" s="1"/>
  <c r="S58" i="86"/>
  <c r="T60" i="94"/>
  <c r="T59" i="95" s="1"/>
  <c r="Q34" i="86"/>
  <c r="R36" i="94"/>
  <c r="R35" i="95" s="1"/>
  <c r="P17" i="86"/>
  <c r="Q19" i="94"/>
  <c r="Q18" i="95" s="1"/>
  <c r="N72" i="86"/>
  <c r="O74" i="94"/>
  <c r="O73" i="95" s="1"/>
  <c r="AX31" i="86"/>
  <c r="AY33" i="94"/>
  <c r="AY32" i="95" s="1"/>
  <c r="AN55" i="86"/>
  <c r="AO57" i="94"/>
  <c r="AO56" i="95" s="1"/>
  <c r="AW45" i="86"/>
  <c r="AX47" i="94"/>
  <c r="AX46" i="95" s="1"/>
  <c r="AM61" i="86"/>
  <c r="AN63" i="94"/>
  <c r="AN62" i="95" s="1"/>
  <c r="AV14" i="86"/>
  <c r="AW16" i="94"/>
  <c r="AW15" i="95" s="1"/>
  <c r="AQ38" i="86"/>
  <c r="AR40" i="94"/>
  <c r="AR39" i="95" s="1"/>
  <c r="AJ60" i="86"/>
  <c r="AK62" i="94"/>
  <c r="AK61" i="95" s="1"/>
  <c r="AK73" i="86"/>
  <c r="AL75" i="94"/>
  <c r="AL74" i="95" s="1"/>
  <c r="Y34" i="86"/>
  <c r="Z36" i="94"/>
  <c r="Z35" i="95" s="1"/>
  <c r="AI50" i="86"/>
  <c r="AJ52" i="94"/>
  <c r="AJ51" i="95" s="1"/>
  <c r="AC8" i="86"/>
  <c r="AD10" i="94"/>
  <c r="AD9" i="95" s="1"/>
  <c r="AH64" i="86"/>
  <c r="AI66" i="94"/>
  <c r="AI65" i="95" s="1"/>
  <c r="X32" i="79"/>
  <c r="V54" i="79"/>
  <c r="T5" i="86"/>
  <c r="U7" i="94"/>
  <c r="U6" i="95" s="1"/>
  <c r="T45" i="86"/>
  <c r="U47" i="94"/>
  <c r="U46" i="95" s="1"/>
  <c r="O78" i="86"/>
  <c r="P80" i="94"/>
  <c r="P79" i="95" s="1"/>
  <c r="N35" i="86"/>
  <c r="O37" i="94"/>
  <c r="O36" i="95" s="1"/>
  <c r="R18" i="86"/>
  <c r="S20" i="94"/>
  <c r="S19" i="95" s="1"/>
  <c r="R70" i="86"/>
  <c r="S72" i="94"/>
  <c r="S71" i="95" s="1"/>
  <c r="AW34" i="86"/>
  <c r="AX36" i="94"/>
  <c r="AX35" i="95" s="1"/>
  <c r="L25" i="86"/>
  <c r="M27" i="94"/>
  <c r="M26" i="95" s="1"/>
  <c r="AX16" i="86"/>
  <c r="AY18" i="94"/>
  <c r="AY17" i="95" s="1"/>
  <c r="AN73" i="86"/>
  <c r="AO75" i="94"/>
  <c r="AO74" i="95" s="1"/>
  <c r="AW30" i="86"/>
  <c r="AX32" i="94"/>
  <c r="AX31" i="95" s="1"/>
  <c r="AR46" i="86"/>
  <c r="AS48" i="94"/>
  <c r="AS47" i="95" s="1"/>
  <c r="AW70" i="86"/>
  <c r="AX72" i="94"/>
  <c r="AX71" i="95" s="1"/>
  <c r="AP20" i="86"/>
  <c r="AQ22" i="94"/>
  <c r="AQ21" i="95" s="1"/>
  <c r="AP44" i="86"/>
  <c r="AQ46" i="94"/>
  <c r="AQ45" i="95" s="1"/>
  <c r="Y11" i="86"/>
  <c r="Z13" i="94"/>
  <c r="Z12" i="95" s="1"/>
  <c r="AI27" i="86"/>
  <c r="AJ29" i="94"/>
  <c r="AJ28" i="95" s="1"/>
  <c r="X17" i="86"/>
  <c r="Y19" i="94"/>
  <c r="AH33" i="86"/>
  <c r="AI35" i="94"/>
  <c r="AI34" i="95" s="1"/>
  <c r="X65" i="86"/>
  <c r="Y67" i="94"/>
  <c r="Y66" i="95" s="1"/>
  <c r="V17" i="79"/>
  <c r="AG34" i="86"/>
  <c r="AH36" i="94"/>
  <c r="AH35" i="95" s="1"/>
  <c r="AC59" i="79"/>
  <c r="AB57" i="86" s="1"/>
  <c r="AE72" i="86"/>
  <c r="AF74" i="94"/>
  <c r="AF73" i="95" s="1"/>
  <c r="T38" i="86"/>
  <c r="U40" i="94"/>
  <c r="U39" i="95" s="1"/>
  <c r="T70" i="86"/>
  <c r="U72" i="94"/>
  <c r="U71" i="95" s="1"/>
  <c r="S36" i="86"/>
  <c r="T38" i="94"/>
  <c r="T37" i="95" s="1"/>
  <c r="S68" i="86"/>
  <c r="T70" i="94"/>
  <c r="T69" i="95" s="1"/>
  <c r="L55" i="86"/>
  <c r="M57" i="94"/>
  <c r="M56" i="95" s="1"/>
  <c r="AX60" i="86"/>
  <c r="AY62" i="94"/>
  <c r="AY61" i="95" s="1"/>
  <c r="AH61" i="86"/>
  <c r="AI63" i="94"/>
  <c r="AI62" i="95" s="1"/>
  <c r="T50" i="86"/>
  <c r="U52" i="94"/>
  <c r="U51" i="95" s="1"/>
  <c r="AX9" i="86"/>
  <c r="AY11" i="94"/>
  <c r="AY10" i="95" s="1"/>
  <c r="AT34" i="79"/>
  <c r="AX57" i="86"/>
  <c r="AY59" i="94"/>
  <c r="AW31" i="86"/>
  <c r="AX33" i="94"/>
  <c r="AX32" i="95" s="1"/>
  <c r="AM71" i="86"/>
  <c r="AN73" i="94"/>
  <c r="AN72" i="95" s="1"/>
  <c r="AO18" i="86"/>
  <c r="AP20" i="94"/>
  <c r="AP19" i="95" s="1"/>
  <c r="AW69" i="79"/>
  <c r="AW70" i="94" s="1"/>
  <c r="AW69" i="95" s="1"/>
  <c r="AD20" i="86"/>
  <c r="AE22" i="94"/>
  <c r="AD52" i="86"/>
  <c r="AE54" i="94"/>
  <c r="AE53" i="95" s="1"/>
  <c r="Y77" i="86"/>
  <c r="Z79" i="94"/>
  <c r="Z78" i="95" s="1"/>
  <c r="AH26" i="86"/>
  <c r="AI28" i="94"/>
  <c r="AI27" i="95" s="1"/>
  <c r="AH50" i="86"/>
  <c r="AI52" i="94"/>
  <c r="AI51" i="95" s="1"/>
  <c r="W5" i="86"/>
  <c r="X7" i="94"/>
  <c r="X6" i="95" s="1"/>
  <c r="AA24" i="86"/>
  <c r="AB26" i="94"/>
  <c r="AB25" i="95" s="1"/>
  <c r="W69" i="86"/>
  <c r="X71" i="94"/>
  <c r="X70" i="95" s="1"/>
  <c r="T23" i="86"/>
  <c r="U25" i="94"/>
  <c r="U24" i="95" s="1"/>
  <c r="T72" i="86"/>
  <c r="U74" i="94"/>
  <c r="U73" i="95" s="1"/>
  <c r="S37" i="86"/>
  <c r="T39" i="94"/>
  <c r="T38" i="95" s="1"/>
  <c r="S69" i="86"/>
  <c r="T71" i="94"/>
  <c r="T70" i="95" s="1"/>
  <c r="R47" i="86"/>
  <c r="S49" i="94"/>
  <c r="S48" i="95" s="1"/>
  <c r="P44" i="86"/>
  <c r="Q46" i="94"/>
  <c r="Q45" i="95" s="1"/>
  <c r="AV73" i="79"/>
  <c r="AH37" i="86"/>
  <c r="AI39" i="94"/>
  <c r="AI38" i="95" s="1"/>
  <c r="AX26" i="86"/>
  <c r="AY28" i="94"/>
  <c r="AY27" i="95" s="1"/>
  <c r="AN50" i="86"/>
  <c r="AO52" i="94"/>
  <c r="AO51" i="95" s="1"/>
  <c r="AW8" i="86"/>
  <c r="AX10" i="94"/>
  <c r="AX9" i="95" s="1"/>
  <c r="AW64" i="86"/>
  <c r="AX66" i="94"/>
  <c r="AX65" i="95" s="1"/>
  <c r="AT29" i="86"/>
  <c r="AU31" i="94"/>
  <c r="AU30" i="95" s="1"/>
  <c r="AK50" i="86"/>
  <c r="AL52" i="94"/>
  <c r="AL51" i="95" s="1"/>
  <c r="AV71" i="86"/>
  <c r="AW73" i="94"/>
  <c r="AW72" i="95" s="1"/>
  <c r="AI45" i="86"/>
  <c r="AJ47" i="94"/>
  <c r="AJ46" i="95" s="1"/>
  <c r="Y69" i="86"/>
  <c r="Z71" i="94"/>
  <c r="Z70" i="95" s="1"/>
  <c r="AH11" i="86"/>
  <c r="AI13" i="94"/>
  <c r="AI12" i="95" s="1"/>
  <c r="AC35" i="86"/>
  <c r="AD37" i="94"/>
  <c r="AD36" i="95" s="1"/>
  <c r="W8" i="86"/>
  <c r="X10" i="94"/>
  <c r="X9" i="95" s="1"/>
  <c r="W28" i="79"/>
  <c r="U62" i="86"/>
  <c r="V64" i="94"/>
  <c r="O8" i="86"/>
  <c r="P10" i="94"/>
  <c r="P9" i="95" s="1"/>
  <c r="O56" i="86"/>
  <c r="P58" i="94"/>
  <c r="P57" i="95" s="1"/>
  <c r="S22" i="86"/>
  <c r="T24" i="94"/>
  <c r="T23" i="95" s="1"/>
  <c r="S54" i="86"/>
  <c r="T56" i="94"/>
  <c r="T55" i="95" s="1"/>
  <c r="Q12" i="86"/>
  <c r="R14" i="94"/>
  <c r="R13" i="95" s="1"/>
  <c r="P61" i="86"/>
  <c r="Q63" i="94"/>
  <c r="Q62" i="95" s="1"/>
  <c r="Y31" i="86"/>
  <c r="Z33" i="94"/>
  <c r="Z32" i="95" s="1"/>
  <c r="AC45" i="86"/>
  <c r="AD47" i="94"/>
  <c r="AD46" i="95" s="1"/>
  <c r="N16" i="86"/>
  <c r="O18" i="94"/>
  <c r="O17" i="95" s="1"/>
  <c r="AS19" i="86"/>
  <c r="AT21" i="94"/>
  <c r="AT20" i="95" s="1"/>
  <c r="AN43" i="86"/>
  <c r="AO45" i="94"/>
  <c r="AO44" i="95" s="1"/>
  <c r="AN76" i="86"/>
  <c r="AO78" i="94"/>
  <c r="AO77" i="95" s="1"/>
  <c r="AR25" i="86"/>
  <c r="AS27" i="94"/>
  <c r="AS26" i="95" s="1"/>
  <c r="AW57" i="86"/>
  <c r="AX59" i="94"/>
  <c r="AR73" i="86"/>
  <c r="AS75" i="94"/>
  <c r="AS74" i="95" s="1"/>
  <c r="AJ16" i="86"/>
  <c r="AK18" i="94"/>
  <c r="AK17" i="95" s="1"/>
  <c r="AV38" i="79"/>
  <c r="AL62" i="79"/>
  <c r="AI22" i="86"/>
  <c r="AJ24" i="94"/>
  <c r="AJ23" i="95" s="1"/>
  <c r="Y54" i="86"/>
  <c r="Z56" i="94"/>
  <c r="Z55" i="95" s="1"/>
  <c r="AI70" i="86"/>
  <c r="AJ72" i="94"/>
  <c r="AJ71" i="95" s="1"/>
  <c r="AC20" i="86"/>
  <c r="AD22" i="94"/>
  <c r="AC52" i="86"/>
  <c r="AD54" i="94"/>
  <c r="AD53" i="95" s="1"/>
  <c r="AH68" i="86"/>
  <c r="AI70" i="94"/>
  <c r="AI69" i="95" s="1"/>
  <c r="V30" i="86"/>
  <c r="W32" i="94"/>
  <c r="W31" i="95" s="1"/>
  <c r="V70" i="86"/>
  <c r="W72" i="94"/>
  <c r="W71" i="95" s="1"/>
  <c r="O41" i="86"/>
  <c r="P43" i="94"/>
  <c r="P42" i="95" s="1"/>
  <c r="S31" i="86"/>
  <c r="T33" i="94"/>
  <c r="T32" i="95" s="1"/>
  <c r="S4" i="86"/>
  <c r="T6" i="94"/>
  <c r="T5" i="95" s="1"/>
  <c r="R24" i="86"/>
  <c r="S26" i="94"/>
  <c r="S25" i="95" s="1"/>
  <c r="AR26" i="86"/>
  <c r="AS28" i="94"/>
  <c r="AS27" i="95" s="1"/>
  <c r="AH77" i="86"/>
  <c r="AI79" i="94"/>
  <c r="AI78" i="95" s="1"/>
  <c r="O18" i="86"/>
  <c r="P20" i="94"/>
  <c r="P19" i="95" s="1"/>
  <c r="AX12" i="86"/>
  <c r="AY14" i="94"/>
  <c r="AY13" i="95" s="1"/>
  <c r="AS44" i="86"/>
  <c r="AT46" i="94"/>
  <c r="AT45" i="95" s="1"/>
  <c r="AM50" i="86"/>
  <c r="AN52" i="94"/>
  <c r="AN51" i="95" s="1"/>
  <c r="AR66" i="86"/>
  <c r="AS68" i="94"/>
  <c r="AS67" i="95" s="1"/>
  <c r="AK64" i="86"/>
  <c r="AL66" i="94"/>
  <c r="AL65" i="95" s="1"/>
  <c r="W54" i="86"/>
  <c r="X56" i="94"/>
  <c r="X55" i="95" s="1"/>
  <c r="Z25" i="86"/>
  <c r="AA27" i="94"/>
  <c r="AA26" i="95" s="1"/>
  <c r="M44" i="86"/>
  <c r="N46" i="94"/>
  <c r="N45" i="95" s="1"/>
  <c r="H18" i="86"/>
  <c r="I20" i="94"/>
  <c r="G71" i="86"/>
  <c r="H73" i="94"/>
  <c r="H72" i="95" s="1"/>
  <c r="F60" i="86"/>
  <c r="G62" i="94"/>
  <c r="G61" i="95" s="1"/>
  <c r="F66" i="86"/>
  <c r="G68" i="94"/>
  <c r="G67" i="95" s="1"/>
  <c r="M29" i="86"/>
  <c r="N31" i="94"/>
  <c r="N30" i="95" s="1"/>
  <c r="H11" i="86"/>
  <c r="I13" i="94"/>
  <c r="I12" i="95" s="1"/>
  <c r="G64" i="86"/>
  <c r="H66" i="94"/>
  <c r="H65" i="95" s="1"/>
  <c r="F53" i="86"/>
  <c r="G55" i="94"/>
  <c r="G54" i="95" s="1"/>
  <c r="P24" i="86"/>
  <c r="Q26" i="94"/>
  <c r="Q25" i="95" s="1"/>
  <c r="H44" i="86"/>
  <c r="I46" i="94"/>
  <c r="I45" i="95" s="1"/>
  <c r="G33" i="86"/>
  <c r="H35" i="94"/>
  <c r="H34" i="95" s="1"/>
  <c r="F22" i="86"/>
  <c r="G24" i="94"/>
  <c r="G23" i="95" s="1"/>
  <c r="G66" i="86"/>
  <c r="H68" i="94"/>
  <c r="H67" i="95" s="1"/>
  <c r="F24" i="86"/>
  <c r="G26" i="94"/>
  <c r="G25" i="95" s="1"/>
  <c r="U65" i="86"/>
  <c r="V67" i="94"/>
  <c r="G45" i="86"/>
  <c r="H47" i="94"/>
  <c r="H46" i="95" s="1"/>
  <c r="AK53" i="86"/>
  <c r="AL55" i="94"/>
  <c r="AL54" i="95" s="1"/>
  <c r="AF60" i="86"/>
  <c r="AG62" i="94"/>
  <c r="P46" i="86"/>
  <c r="Q48" i="94"/>
  <c r="Q47" i="95" s="1"/>
  <c r="H45" i="86"/>
  <c r="I47" i="94"/>
  <c r="I46" i="95" s="1"/>
  <c r="G34" i="86"/>
  <c r="H36" i="94"/>
  <c r="H35" i="95" s="1"/>
  <c r="F71" i="86"/>
  <c r="G73" i="94"/>
  <c r="G72" i="95" s="1"/>
  <c r="G5" i="86"/>
  <c r="H7" i="94"/>
  <c r="H6" i="95" s="1"/>
  <c r="AQ64" i="86"/>
  <c r="AR66" i="94"/>
  <c r="AR65" i="95" s="1"/>
  <c r="AE73" i="86"/>
  <c r="AF75" i="94"/>
  <c r="AF74" i="95" s="1"/>
  <c r="P64" i="86"/>
  <c r="Q66" i="94"/>
  <c r="Q65" i="95" s="1"/>
  <c r="H54" i="86"/>
  <c r="I56" i="94"/>
  <c r="I55" i="95" s="1"/>
  <c r="G43" i="86"/>
  <c r="H45" i="94"/>
  <c r="H44" i="95" s="1"/>
  <c r="AG43" i="86"/>
  <c r="AH45" i="94"/>
  <c r="AH44" i="95" s="1"/>
  <c r="AV34" i="86"/>
  <c r="AW36" i="94"/>
  <c r="AW35" i="95" s="1"/>
  <c r="AG41" i="86"/>
  <c r="AH43" i="94"/>
  <c r="AH42" i="95" s="1"/>
  <c r="R69" i="86"/>
  <c r="S71" i="94"/>
  <c r="S70" i="95" s="1"/>
  <c r="H23" i="86"/>
  <c r="I25" i="94"/>
  <c r="I24" i="95" s="1"/>
  <c r="G12" i="86"/>
  <c r="H14" i="94"/>
  <c r="H13" i="95" s="1"/>
  <c r="G76" i="86"/>
  <c r="H78" i="94"/>
  <c r="H77" i="95" s="1"/>
  <c r="F65" i="86"/>
  <c r="G67" i="94"/>
  <c r="G66" i="95" s="1"/>
  <c r="P36" i="86"/>
  <c r="Q38" i="94"/>
  <c r="Q37" i="95" s="1"/>
  <c r="P18" i="86"/>
  <c r="Q20" i="94"/>
  <c r="Q19" i="95" s="1"/>
  <c r="M54" i="86"/>
  <c r="N56" i="94"/>
  <c r="N55" i="95" s="1"/>
  <c r="M22" i="86"/>
  <c r="N24" i="94"/>
  <c r="N23" i="95" s="1"/>
  <c r="Z69" i="86"/>
  <c r="AA71" i="94"/>
  <c r="AA70" i="95" s="1"/>
  <c r="AB47" i="86"/>
  <c r="AC49" i="94"/>
  <c r="AC48" i="95" s="1"/>
  <c r="AF26" i="86"/>
  <c r="AG28" i="94"/>
  <c r="AE5" i="86"/>
  <c r="AF7" i="94"/>
  <c r="AF6" i="95" s="1"/>
  <c r="AQ62" i="86"/>
  <c r="AR64" i="94"/>
  <c r="AR63" i="95" s="1"/>
  <c r="AU41" i="86"/>
  <c r="AV43" i="94"/>
  <c r="AV42" i="95" s="1"/>
  <c r="AO20" i="86"/>
  <c r="AP22" i="94"/>
  <c r="AP21" i="95" s="1"/>
  <c r="Q70" i="86"/>
  <c r="R72" i="94"/>
  <c r="R71" i="95" s="1"/>
  <c r="Q38" i="86"/>
  <c r="R40" i="94"/>
  <c r="R39" i="95" s="1"/>
  <c r="AB60" i="86"/>
  <c r="AC62" i="94"/>
  <c r="AC61" i="95" s="1"/>
  <c r="AE18" i="86"/>
  <c r="AF20" i="94"/>
  <c r="AJ73" i="86"/>
  <c r="AK75" i="94"/>
  <c r="AK74" i="95" s="1"/>
  <c r="AP30" i="86"/>
  <c r="AQ32" i="94"/>
  <c r="AQ31" i="95" s="1"/>
  <c r="AT9" i="86"/>
  <c r="AU11" i="94"/>
  <c r="AU10" i="95" s="1"/>
  <c r="P31" i="86"/>
  <c r="Q33" i="94"/>
  <c r="Q32" i="95" s="1"/>
  <c r="L61" i="86"/>
  <c r="M63" i="94"/>
  <c r="M62" i="95" s="1"/>
  <c r="Q29" i="86"/>
  <c r="R31" i="94"/>
  <c r="R30" i="95" s="1"/>
  <c r="AG78" i="86"/>
  <c r="AH80" i="94"/>
  <c r="AH79" i="95" s="1"/>
  <c r="AE36" i="86"/>
  <c r="AF38" i="94"/>
  <c r="AF37" i="95" s="1"/>
  <c r="AG14" i="86"/>
  <c r="AH16" i="94"/>
  <c r="AQ45" i="86"/>
  <c r="AR47" i="94"/>
  <c r="AR46" i="95" s="1"/>
  <c r="AK24" i="86"/>
  <c r="AL26" i="94"/>
  <c r="AL25" i="95" s="1"/>
  <c r="K69" i="86"/>
  <c r="L71" i="94"/>
  <c r="P5" i="86"/>
  <c r="Q7" i="94"/>
  <c r="Q6" i="95" s="1"/>
  <c r="L16" i="86"/>
  <c r="M18" i="94"/>
  <c r="M17" i="95" s="1"/>
  <c r="AG64" i="86"/>
  <c r="AH66" i="94"/>
  <c r="AH65" i="95" s="1"/>
  <c r="V43" i="86"/>
  <c r="W45" i="94"/>
  <c r="W44" i="95" s="1"/>
  <c r="Z22" i="86"/>
  <c r="AA24" i="94"/>
  <c r="AA23" i="95" s="1"/>
  <c r="AO53" i="86"/>
  <c r="AP55" i="94"/>
  <c r="AP54" i="95" s="1"/>
  <c r="AL31" i="86"/>
  <c r="AM33" i="94"/>
  <c r="AM32" i="95" s="1"/>
  <c r="M27" i="86"/>
  <c r="N29" i="94"/>
  <c r="N28" i="95" s="1"/>
  <c r="V72" i="86"/>
  <c r="W74" i="94"/>
  <c r="W73" i="95" s="1"/>
  <c r="AG29" i="86"/>
  <c r="AH31" i="94"/>
  <c r="AH30" i="95" s="1"/>
  <c r="AF8" i="86"/>
  <c r="AG10" i="94"/>
  <c r="AJ42" i="86"/>
  <c r="AK44" i="94"/>
  <c r="AK43" i="95" s="1"/>
  <c r="AQ20" i="86"/>
  <c r="AR22" i="94"/>
  <c r="AR21" i="95" s="1"/>
  <c r="P27" i="86"/>
  <c r="Q29" i="94"/>
  <c r="Q28" i="95" s="1"/>
  <c r="L27" i="86"/>
  <c r="M29" i="94"/>
  <c r="M28" i="95" s="1"/>
  <c r="AF53" i="86"/>
  <c r="AG55" i="94"/>
  <c r="AQ65" i="86"/>
  <c r="AR67" i="94"/>
  <c r="AR66" i="95" s="1"/>
  <c r="AK44" i="86"/>
  <c r="AL46" i="94"/>
  <c r="AL45" i="95" s="1"/>
  <c r="AT23" i="86"/>
  <c r="AU25" i="94"/>
  <c r="AU24" i="95" s="1"/>
  <c r="K54" i="86"/>
  <c r="L56" i="94"/>
  <c r="R9" i="86"/>
  <c r="S11" i="94"/>
  <c r="S10" i="95" s="1"/>
  <c r="H9" i="86"/>
  <c r="I11" i="94"/>
  <c r="I10" i="95" s="1"/>
  <c r="G70" i="86"/>
  <c r="H72" i="94"/>
  <c r="H71" i="95" s="1"/>
  <c r="I38" i="86"/>
  <c r="J40" i="94"/>
  <c r="J39" i="95" s="1"/>
  <c r="AX61" i="86"/>
  <c r="AY63" i="94"/>
  <c r="AY62" i="95" s="1"/>
  <c r="X14" i="86"/>
  <c r="Y16" i="94"/>
  <c r="AG65" i="86"/>
  <c r="AH67" i="94"/>
  <c r="AH66" i="95" s="1"/>
  <c r="X5" i="86"/>
  <c r="Y7" i="94"/>
  <c r="Y6" i="95" s="1"/>
  <c r="U26" i="86"/>
  <c r="V28" i="94"/>
  <c r="S50" i="86"/>
  <c r="T52" i="94"/>
  <c r="T51" i="95" s="1"/>
  <c r="AM37" i="86"/>
  <c r="AN39" i="94"/>
  <c r="AN38" i="95" s="1"/>
  <c r="Y50" i="86"/>
  <c r="Z52" i="94"/>
  <c r="Z51" i="95" s="1"/>
  <c r="T37" i="86"/>
  <c r="U39" i="94"/>
  <c r="U38" i="95" s="1"/>
  <c r="M62" i="86"/>
  <c r="N64" i="94"/>
  <c r="N63" i="95" s="1"/>
  <c r="AM22" i="86"/>
  <c r="AN24" i="94"/>
  <c r="AN23" i="95" s="1"/>
  <c r="AQ41" i="86"/>
  <c r="AR43" i="94"/>
  <c r="AR42" i="95" s="1"/>
  <c r="AC33" i="86"/>
  <c r="AD35" i="94"/>
  <c r="AD34" i="95" s="1"/>
  <c r="T62" i="86"/>
  <c r="U64" i="94"/>
  <c r="U63" i="95" s="1"/>
  <c r="AE76" i="86"/>
  <c r="AF78" i="94"/>
  <c r="AF77" i="95" s="1"/>
  <c r="AR55" i="86"/>
  <c r="AS57" i="94"/>
  <c r="AS56" i="95" s="1"/>
  <c r="AI44" i="86"/>
  <c r="AJ46" i="94"/>
  <c r="AJ45" i="95" s="1"/>
  <c r="AE35" i="86"/>
  <c r="AF37" i="94"/>
  <c r="AF36" i="95" s="1"/>
  <c r="M35" i="86"/>
  <c r="N37" i="94"/>
  <c r="N36" i="95" s="1"/>
  <c r="AW24" i="86"/>
  <c r="AX26" i="94"/>
  <c r="AX25" i="95" s="1"/>
  <c r="S46" i="86"/>
  <c r="T48" i="94"/>
  <c r="T47" i="95" s="1"/>
  <c r="AN11" i="86"/>
  <c r="AO13" i="94"/>
  <c r="AO12" i="95" s="1"/>
  <c r="AW41" i="86"/>
  <c r="AX43" i="94"/>
  <c r="AX42" i="95" s="1"/>
  <c r="AI38" i="86"/>
  <c r="AJ40" i="94"/>
  <c r="AJ39" i="95" s="1"/>
  <c r="AB27" i="86"/>
  <c r="AC29" i="94"/>
  <c r="AC28" i="95" s="1"/>
  <c r="R20" i="86"/>
  <c r="S22" i="94"/>
  <c r="S21" i="95" s="1"/>
  <c r="AW66" i="86"/>
  <c r="AX68" i="94"/>
  <c r="AX67" i="95" s="1"/>
  <c r="Y46" i="86"/>
  <c r="Z48" i="94"/>
  <c r="Z47" i="95" s="1"/>
  <c r="G18" i="86"/>
  <c r="H20" i="94"/>
  <c r="H71" i="86"/>
  <c r="I73" i="94"/>
  <c r="I72" i="95" s="1"/>
  <c r="H17" i="86"/>
  <c r="I19" i="94"/>
  <c r="I61" i="86"/>
  <c r="J63" i="94"/>
  <c r="J62" i="95" s="1"/>
  <c r="I68" i="86"/>
  <c r="J70" i="94"/>
  <c r="J69" i="95" s="1"/>
  <c r="I52" i="86"/>
  <c r="J54" i="94"/>
  <c r="J53" i="95" s="1"/>
  <c r="I36" i="86"/>
  <c r="J38" i="94"/>
  <c r="J37" i="95" s="1"/>
  <c r="I12" i="86"/>
  <c r="J14" i="94"/>
  <c r="J13" i="95" s="1"/>
  <c r="S31" i="79"/>
  <c r="AW11" i="86"/>
  <c r="AX13" i="94"/>
  <c r="AX12" i="95" s="1"/>
  <c r="AL8" i="86"/>
  <c r="AM10" i="94"/>
  <c r="AM9" i="95" s="1"/>
  <c r="AO46" i="86"/>
  <c r="AP48" i="94"/>
  <c r="AP47" i="95" s="1"/>
  <c r="AJ78" i="86"/>
  <c r="AK80" i="94"/>
  <c r="AK79" i="95" s="1"/>
  <c r="AD64" i="86"/>
  <c r="AE66" i="94"/>
  <c r="AE65" i="95" s="1"/>
  <c r="AH38" i="86"/>
  <c r="AI40" i="94"/>
  <c r="AI39" i="95" s="1"/>
  <c r="AC78" i="86"/>
  <c r="AD80" i="94"/>
  <c r="AD79" i="95" s="1"/>
  <c r="AB33" i="86"/>
  <c r="AC35" i="94"/>
  <c r="AC34" i="95" s="1"/>
  <c r="AF52" i="86"/>
  <c r="AG54" i="94"/>
  <c r="N9" i="86"/>
  <c r="O11" i="94"/>
  <c r="O10" i="95" s="1"/>
  <c r="R25" i="86"/>
  <c r="S27" i="94"/>
  <c r="S26" i="95" s="1"/>
  <c r="AM12" i="86"/>
  <c r="AN14" i="94"/>
  <c r="AN13" i="95" s="1"/>
  <c r="I43" i="86"/>
  <c r="J45" i="94"/>
  <c r="J44" i="95" s="1"/>
  <c r="I35" i="86"/>
  <c r="J37" i="94"/>
  <c r="J36" i="95" s="1"/>
  <c r="I27" i="86"/>
  <c r="J29" i="94"/>
  <c r="J28" i="95" s="1"/>
  <c r="I19" i="86"/>
  <c r="J21" i="94"/>
  <c r="I11" i="86"/>
  <c r="J13" i="94"/>
  <c r="J12" i="95" s="1"/>
  <c r="AS29" i="86"/>
  <c r="AT31" i="94"/>
  <c r="AT30" i="95" s="1"/>
  <c r="AS45" i="86"/>
  <c r="AT47" i="94"/>
  <c r="AT46" i="95" s="1"/>
  <c r="AM19" i="86"/>
  <c r="AN21" i="94"/>
  <c r="AN20" i="95" s="1"/>
  <c r="AW35" i="86"/>
  <c r="AX37" i="94"/>
  <c r="AX36" i="95" s="1"/>
  <c r="AT14" i="86"/>
  <c r="AU16" i="94"/>
  <c r="AU15" i="95" s="1"/>
  <c r="AU27" i="86"/>
  <c r="AV29" i="94"/>
  <c r="AV28" i="95" s="1"/>
  <c r="AL56" i="86"/>
  <c r="AM58" i="94"/>
  <c r="AM57" i="95" s="1"/>
  <c r="Y8" i="86"/>
  <c r="Z10" i="94"/>
  <c r="Z9" i="95" s="1"/>
  <c r="AD24" i="86"/>
  <c r="AE26" i="94"/>
  <c r="AE25" i="95" s="1"/>
  <c r="Y64" i="86"/>
  <c r="Z66" i="94"/>
  <c r="Z65" i="95" s="1"/>
  <c r="X22" i="86"/>
  <c r="Y24" i="94"/>
  <c r="Y23" i="95" s="1"/>
  <c r="AC38" i="86"/>
  <c r="AD40" i="94"/>
  <c r="AD39" i="95" s="1"/>
  <c r="AC62" i="86"/>
  <c r="AD64" i="94"/>
  <c r="AD63" i="95" s="1"/>
  <c r="AG33" i="86"/>
  <c r="AH35" i="94"/>
  <c r="AH34" i="95" s="1"/>
  <c r="AA52" i="86"/>
  <c r="AB54" i="94"/>
  <c r="AB53" i="95" s="1"/>
  <c r="Z71" i="86"/>
  <c r="AA73" i="94"/>
  <c r="AA72" i="95" s="1"/>
  <c r="T11" i="86"/>
  <c r="U13" i="94"/>
  <c r="U12" i="95" s="1"/>
  <c r="T43" i="86"/>
  <c r="U45" i="94"/>
  <c r="U44" i="95" s="1"/>
  <c r="S17" i="86"/>
  <c r="T19" i="94"/>
  <c r="T18" i="95" s="1"/>
  <c r="N38" i="79"/>
  <c r="R61" i="86"/>
  <c r="S63" i="94"/>
  <c r="S62" i="95" s="1"/>
  <c r="AN68" i="86"/>
  <c r="AO70" i="94"/>
  <c r="AO69" i="95" s="1"/>
  <c r="X69" i="86"/>
  <c r="Y71" i="94"/>
  <c r="Y70" i="95" s="1"/>
  <c r="T34" i="86"/>
  <c r="U36" i="94"/>
  <c r="U35" i="95" s="1"/>
  <c r="AS14" i="86"/>
  <c r="AT16" i="94"/>
  <c r="AT15" i="95" s="1"/>
  <c r="AN38" i="86"/>
  <c r="AO40" i="94"/>
  <c r="AO39" i="95" s="1"/>
  <c r="AS70" i="86"/>
  <c r="AT72" i="94"/>
  <c r="AT71" i="95" s="1"/>
  <c r="AR12" i="86"/>
  <c r="AS14" i="94"/>
  <c r="AS13" i="95" s="1"/>
  <c r="AM44" i="86"/>
  <c r="AN46" i="94"/>
  <c r="AN45" i="95" s="1"/>
  <c r="AV15" i="79"/>
  <c r="AL27" i="86"/>
  <c r="AM29" i="94"/>
  <c r="AM28" i="95" s="1"/>
  <c r="AP58" i="79"/>
  <c r="AP59" i="94" s="1"/>
  <c r="AU70" i="86"/>
  <c r="AV72" i="94"/>
  <c r="AV71" i="95" s="1"/>
  <c r="AD17" i="86"/>
  <c r="AE19" i="94"/>
  <c r="AI41" i="86"/>
  <c r="AJ43" i="94"/>
  <c r="AJ42" i="95" s="1"/>
  <c r="AH23" i="86"/>
  <c r="AI25" i="94"/>
  <c r="AI24" i="95" s="1"/>
  <c r="X55" i="86"/>
  <c r="Y57" i="94"/>
  <c r="Y56" i="95" s="1"/>
  <c r="AH4" i="86"/>
  <c r="AI6" i="94"/>
  <c r="AI5" i="95" s="1"/>
  <c r="AB36" i="86"/>
  <c r="AC38" i="94"/>
  <c r="AC37" i="95" s="1"/>
  <c r="AF55" i="86"/>
  <c r="AG57" i="94"/>
  <c r="V71" i="86"/>
  <c r="W73" i="94"/>
  <c r="W72" i="95" s="1"/>
  <c r="O20" i="86"/>
  <c r="P22" i="94"/>
  <c r="P21" i="95" s="1"/>
  <c r="O60" i="86"/>
  <c r="P62" i="94"/>
  <c r="P61" i="95" s="1"/>
  <c r="N26" i="86"/>
  <c r="O28" i="94"/>
  <c r="O27" i="95" s="1"/>
  <c r="N58" i="86"/>
  <c r="O60" i="94"/>
  <c r="O59" i="95" s="1"/>
  <c r="M47" i="79"/>
  <c r="K17" i="86"/>
  <c r="L19" i="94"/>
  <c r="K23" i="86"/>
  <c r="L25" i="94"/>
  <c r="AN31" i="86"/>
  <c r="AO33" i="94"/>
  <c r="AO32" i="95" s="1"/>
  <c r="AN72" i="86"/>
  <c r="AO74" i="94"/>
  <c r="AO73" i="95" s="1"/>
  <c r="AM45" i="86"/>
  <c r="AN47" i="94"/>
  <c r="AN46" i="95" s="1"/>
  <c r="AK17" i="86"/>
  <c r="AL19" i="94"/>
  <c r="AL18" i="95" s="1"/>
  <c r="AV38" i="86"/>
  <c r="AW40" i="94"/>
  <c r="AW39" i="95" s="1"/>
  <c r="AO60" i="86"/>
  <c r="AP62" i="94"/>
  <c r="AP61" i="95" s="1"/>
  <c r="AV78" i="86"/>
  <c r="AW80" i="94"/>
  <c r="AW79" i="95" s="1"/>
  <c r="AD34" i="86"/>
  <c r="AE36" i="94"/>
  <c r="AE35" i="95" s="1"/>
  <c r="Y58" i="86"/>
  <c r="Z60" i="94"/>
  <c r="Z59" i="95" s="1"/>
  <c r="AH8" i="86"/>
  <c r="AI10" i="94"/>
  <c r="AI9" i="95" s="1"/>
  <c r="AC72" i="86"/>
  <c r="AD74" i="94"/>
  <c r="AD73" i="95" s="1"/>
  <c r="AH32" i="79"/>
  <c r="O5" i="86"/>
  <c r="P7" i="94"/>
  <c r="P6" i="95" s="1"/>
  <c r="O45" i="86"/>
  <c r="P47" i="94"/>
  <c r="P46" i="95" s="1"/>
  <c r="T78" i="86"/>
  <c r="U80" i="94"/>
  <c r="U79" i="95" s="1"/>
  <c r="S35" i="86"/>
  <c r="T37" i="94"/>
  <c r="T36" i="95" s="1"/>
  <c r="M26" i="86"/>
  <c r="N28" i="94"/>
  <c r="N27" i="95" s="1"/>
  <c r="M70" i="86"/>
  <c r="N72" i="94"/>
  <c r="N71" i="95" s="1"/>
  <c r="X53" i="86"/>
  <c r="Y55" i="94"/>
  <c r="Y54" i="95" s="1"/>
  <c r="Q25" i="86"/>
  <c r="R27" i="94"/>
  <c r="R26" i="95" s="1"/>
  <c r="AS16" i="86"/>
  <c r="AT18" i="94"/>
  <c r="AT17" i="95" s="1"/>
  <c r="AN56" i="86"/>
  <c r="AO58" i="94"/>
  <c r="AO57" i="95" s="1"/>
  <c r="AS73" i="86"/>
  <c r="AT75" i="94"/>
  <c r="AT74" i="95" s="1"/>
  <c r="AM30" i="86"/>
  <c r="AN32" i="94"/>
  <c r="AN31" i="95" s="1"/>
  <c r="AR54" i="86"/>
  <c r="AS56" i="94"/>
  <c r="AS55" i="95" s="1"/>
  <c r="AM70" i="86"/>
  <c r="AN72" i="94"/>
  <c r="AN71" i="95" s="1"/>
  <c r="AL25" i="86"/>
  <c r="AM27" i="94"/>
  <c r="AM26" i="95" s="1"/>
  <c r="AU52" i="86"/>
  <c r="AV54" i="94"/>
  <c r="AV53" i="95" s="1"/>
  <c r="AD11" i="86"/>
  <c r="AE13" i="94"/>
  <c r="AE12" i="95" s="1"/>
  <c r="Y35" i="86"/>
  <c r="Z37" i="94"/>
  <c r="Z36" i="95" s="1"/>
  <c r="AH17" i="86"/>
  <c r="AI19" i="94"/>
  <c r="AC41" i="86"/>
  <c r="AD43" i="94"/>
  <c r="AD42" i="95" s="1"/>
  <c r="AH65" i="86"/>
  <c r="AI67" i="94"/>
  <c r="AI66" i="95" s="1"/>
  <c r="AF17" i="79"/>
  <c r="W38" i="79"/>
  <c r="X59" i="79"/>
  <c r="W57" i="86" s="1"/>
  <c r="O14" i="86"/>
  <c r="P16" i="94"/>
  <c r="P15" i="95" s="1"/>
  <c r="P47" i="79"/>
  <c r="O4" i="86"/>
  <c r="P6" i="94"/>
  <c r="P5" i="95" s="1"/>
  <c r="N44" i="86"/>
  <c r="O46" i="94"/>
  <c r="O45" i="95" s="1"/>
  <c r="N76" i="86"/>
  <c r="O78" i="94"/>
  <c r="O77" i="95" s="1"/>
  <c r="Q55" i="86"/>
  <c r="R57" i="94"/>
  <c r="R56" i="95" s="1"/>
  <c r="AN60" i="86"/>
  <c r="AO62" i="94"/>
  <c r="AO61" i="95" s="1"/>
  <c r="V21" i="79"/>
  <c r="M38" i="79"/>
  <c r="AN9" i="86"/>
  <c r="AO11" i="94"/>
  <c r="AO10" i="95" s="1"/>
  <c r="AY34" i="79"/>
  <c r="AN65" i="86"/>
  <c r="AO67" i="94"/>
  <c r="AO66" i="95" s="1"/>
  <c r="AM31" i="86"/>
  <c r="AN33" i="94"/>
  <c r="AN32" i="95" s="1"/>
  <c r="AR71" i="86"/>
  <c r="AS73" i="94"/>
  <c r="AS72" i="95" s="1"/>
  <c r="AU23" i="86"/>
  <c r="AV25" i="94"/>
  <c r="AV24" i="95" s="1"/>
  <c r="AQ52" i="86"/>
  <c r="AR54" i="94"/>
  <c r="AR53" i="95" s="1"/>
  <c r="AI36" i="86"/>
  <c r="AJ38" i="94"/>
  <c r="AJ37" i="95" s="1"/>
  <c r="AI52" i="86"/>
  <c r="AJ54" i="94"/>
  <c r="AJ53" i="95" s="1"/>
  <c r="AI77" i="86"/>
  <c r="AJ79" i="94"/>
  <c r="AJ78" i="95" s="1"/>
  <c r="X34" i="86"/>
  <c r="Y36" i="94"/>
  <c r="Y35" i="95" s="1"/>
  <c r="AC50" i="86"/>
  <c r="AD52" i="94"/>
  <c r="AD51" i="95" s="1"/>
  <c r="AB5" i="86"/>
  <c r="AC7" i="94"/>
  <c r="AC6" i="95" s="1"/>
  <c r="AE27" i="86"/>
  <c r="AF29" i="94"/>
  <c r="AF28" i="95" s="1"/>
  <c r="AB69" i="86"/>
  <c r="AC71" i="94"/>
  <c r="AC70" i="95" s="1"/>
  <c r="O31" i="86"/>
  <c r="P33" i="94"/>
  <c r="P32" i="95" s="1"/>
  <c r="N5" i="86"/>
  <c r="O7" i="94"/>
  <c r="O6" i="95" s="1"/>
  <c r="N45" i="86"/>
  <c r="O47" i="94"/>
  <c r="O46" i="95" s="1"/>
  <c r="N77" i="86"/>
  <c r="O79" i="94"/>
  <c r="O78" i="95" s="1"/>
  <c r="R55" i="86"/>
  <c r="S57" i="94"/>
  <c r="S56" i="95" s="1"/>
  <c r="K44" i="86"/>
  <c r="L46" i="94"/>
  <c r="L45" i="95" s="1"/>
  <c r="AL73" i="79"/>
  <c r="U44" i="86"/>
  <c r="V46" i="94"/>
  <c r="AS26" i="86"/>
  <c r="AT28" i="94"/>
  <c r="AT27" i="95" s="1"/>
  <c r="AX58" i="86"/>
  <c r="AY60" i="94"/>
  <c r="AY59" i="95" s="1"/>
  <c r="AM8" i="86"/>
  <c r="AN10" i="94"/>
  <c r="AN9" i="95" s="1"/>
  <c r="AW72" i="86"/>
  <c r="AX74" i="94"/>
  <c r="AX73" i="95" s="1"/>
  <c r="AJ29" i="86"/>
  <c r="AK31" i="94"/>
  <c r="AK30" i="95" s="1"/>
  <c r="AP50" i="86"/>
  <c r="AQ52" i="94"/>
  <c r="AQ51" i="95" s="1"/>
  <c r="AL71" i="86"/>
  <c r="AM73" i="94"/>
  <c r="AM72" i="95" s="1"/>
  <c r="AD29" i="86"/>
  <c r="AE31" i="94"/>
  <c r="AE30" i="95" s="1"/>
  <c r="AD45" i="86"/>
  <c r="AE47" i="94"/>
  <c r="AE46" i="95" s="1"/>
  <c r="AD69" i="86"/>
  <c r="AE71" i="94"/>
  <c r="AE70" i="95" s="1"/>
  <c r="AC19" i="86"/>
  <c r="AD21" i="94"/>
  <c r="AH35" i="86"/>
  <c r="AI37" i="94"/>
  <c r="AI36" i="95" s="1"/>
  <c r="V11" i="86"/>
  <c r="W13" i="94"/>
  <c r="W12" i="95" s="1"/>
  <c r="AG28" i="79"/>
  <c r="AE62" i="86"/>
  <c r="AF64" i="94"/>
  <c r="AF63" i="95" s="1"/>
  <c r="T8" i="86"/>
  <c r="U10" i="94"/>
  <c r="U9" i="95" s="1"/>
  <c r="T56" i="86"/>
  <c r="U58" i="94"/>
  <c r="U57" i="95" s="1"/>
  <c r="N22" i="86"/>
  <c r="O24" i="94"/>
  <c r="O23" i="95" s="1"/>
  <c r="N54" i="86"/>
  <c r="O56" i="94"/>
  <c r="O55" i="95" s="1"/>
  <c r="L12" i="86"/>
  <c r="M14" i="94"/>
  <c r="M13" i="95" s="1"/>
  <c r="L60" i="86"/>
  <c r="M62" i="94"/>
  <c r="M61" i="95" s="1"/>
  <c r="K61" i="86"/>
  <c r="L63" i="94"/>
  <c r="L62" i="95" s="1"/>
  <c r="AD31" i="86"/>
  <c r="AE33" i="94"/>
  <c r="AE32" i="95" s="1"/>
  <c r="U12" i="86"/>
  <c r="V14" i="94"/>
  <c r="S64" i="86"/>
  <c r="T66" i="94"/>
  <c r="T65" i="95" s="1"/>
  <c r="AX19" i="86"/>
  <c r="AY21" i="94"/>
  <c r="AY20" i="95" s="1"/>
  <c r="AS43" i="86"/>
  <c r="AT45" i="94"/>
  <c r="AT44" i="95" s="1"/>
  <c r="AR9" i="86"/>
  <c r="AS11" i="94"/>
  <c r="AS10" i="95" s="1"/>
  <c r="AM25" i="86"/>
  <c r="AN27" i="94"/>
  <c r="AN26" i="95" s="1"/>
  <c r="AU5" i="86"/>
  <c r="AV7" i="94"/>
  <c r="AV6" i="95" s="1"/>
  <c r="AO16" i="86"/>
  <c r="AP18" i="94"/>
  <c r="AP17" i="95" s="1"/>
  <c r="AQ62" i="79"/>
  <c r="AK77" i="86"/>
  <c r="AL79" i="94"/>
  <c r="AL78" i="95" s="1"/>
  <c r="Y30" i="86"/>
  <c r="Z32" i="94"/>
  <c r="Z31" i="95" s="1"/>
  <c r="AD54" i="86"/>
  <c r="AE56" i="94"/>
  <c r="AE55" i="95" s="1"/>
  <c r="AD4" i="86"/>
  <c r="AE6" i="94"/>
  <c r="AE5" i="95" s="1"/>
  <c r="X20" i="86"/>
  <c r="Y22" i="94"/>
  <c r="AH52" i="86"/>
  <c r="AI54" i="94"/>
  <c r="AI53" i="95" s="1"/>
  <c r="X76" i="86"/>
  <c r="Y78" i="94"/>
  <c r="Y77" i="95" s="1"/>
  <c r="W35" i="86"/>
  <c r="X37" i="94"/>
  <c r="X36" i="95" s="1"/>
  <c r="T9" i="86"/>
  <c r="U11" i="94"/>
  <c r="U10" i="95" s="1"/>
  <c r="N47" i="86"/>
  <c r="O49" i="94"/>
  <c r="O48" i="95" s="1"/>
  <c r="N9" i="79"/>
  <c r="S49" i="79"/>
  <c r="S50" i="94" s="1"/>
  <c r="S49" i="95" s="1"/>
  <c r="K38" i="86"/>
  <c r="L40" i="94"/>
  <c r="L39" i="95" s="1"/>
  <c r="AW26" i="86"/>
  <c r="AX28" i="94"/>
  <c r="AX27" i="95" s="1"/>
  <c r="T18" i="86"/>
  <c r="U20" i="94"/>
  <c r="U19" i="95" s="1"/>
  <c r="AN20" i="86"/>
  <c r="AO22" i="94"/>
  <c r="AO21" i="95" s="1"/>
  <c r="AX44" i="86"/>
  <c r="AY46" i="94"/>
  <c r="AY45" i="95" s="1"/>
  <c r="AR50" i="86"/>
  <c r="AS52" i="94"/>
  <c r="AS51" i="95" s="1"/>
  <c r="AQ9" i="79"/>
  <c r="AT35" i="86"/>
  <c r="AU37" i="94"/>
  <c r="AU36" i="95" s="1"/>
  <c r="AP64" i="86"/>
  <c r="AQ66" i="94"/>
  <c r="AQ65" i="95" s="1"/>
  <c r="AG54" i="86"/>
  <c r="AH56" i="94"/>
  <c r="AH55" i="95" s="1"/>
  <c r="H26" i="86"/>
  <c r="I28" i="94"/>
  <c r="I27" i="95" s="1"/>
  <c r="G4" i="86"/>
  <c r="H6" i="94"/>
  <c r="H5" i="95" s="1"/>
  <c r="H19" i="86"/>
  <c r="I21" i="94"/>
  <c r="G8" i="86"/>
  <c r="H10" i="94"/>
  <c r="H9" i="95" s="1"/>
  <c r="G72" i="86"/>
  <c r="H74" i="94"/>
  <c r="H73" i="95" s="1"/>
  <c r="F61" i="86"/>
  <c r="G63" i="94"/>
  <c r="G62" i="95" s="1"/>
  <c r="H52" i="86"/>
  <c r="I54" i="94"/>
  <c r="I53" i="95" s="1"/>
  <c r="G41" i="86"/>
  <c r="H43" i="94"/>
  <c r="H42" i="95" s="1"/>
  <c r="F30" i="86"/>
  <c r="G32" i="94"/>
  <c r="G31" i="95" s="1"/>
  <c r="G77" i="86"/>
  <c r="H79" i="94"/>
  <c r="H78" i="95" s="1"/>
  <c r="H53" i="86"/>
  <c r="I55" i="94"/>
  <c r="I54" i="95" s="1"/>
  <c r="G42" i="86"/>
  <c r="H44" i="94"/>
  <c r="H43" i="95" s="1"/>
  <c r="G69" i="86"/>
  <c r="H71" i="94"/>
  <c r="H70" i="95" s="1"/>
  <c r="H62" i="86"/>
  <c r="I64" i="94"/>
  <c r="I63" i="95" s="1"/>
  <c r="H31" i="86"/>
  <c r="I33" i="94"/>
  <c r="I32" i="95" s="1"/>
  <c r="G20" i="86"/>
  <c r="H22" i="94"/>
  <c r="F9" i="86"/>
  <c r="G11" i="94"/>
  <c r="G10" i="95" s="1"/>
  <c r="F73" i="86"/>
  <c r="G75" i="94"/>
  <c r="G74" i="95" s="1"/>
  <c r="F42" i="86"/>
  <c r="G44" i="94"/>
  <c r="G43" i="95" s="1"/>
  <c r="H25" i="86"/>
  <c r="I27" i="94"/>
  <c r="I26" i="95" s="1"/>
  <c r="G38" i="86"/>
  <c r="H40" i="94"/>
  <c r="H39" i="95" s="1"/>
  <c r="H73" i="86"/>
  <c r="I75" i="94"/>
  <c r="I74" i="95" s="1"/>
  <c r="AO70" i="86"/>
  <c r="AP72" i="94"/>
  <c r="AP71" i="95" s="1"/>
  <c r="AH78" i="86"/>
  <c r="AI80" i="94"/>
  <c r="AI79" i="95" s="1"/>
  <c r="O76" i="86"/>
  <c r="P78" i="94"/>
  <c r="P77" i="95" s="1"/>
  <c r="AF33" i="86"/>
  <c r="AG35" i="94"/>
  <c r="AM76" i="86"/>
  <c r="AN78" i="94"/>
  <c r="AN77" i="95" s="1"/>
  <c r="X47" i="86"/>
  <c r="Y49" i="94"/>
  <c r="Y48" i="95" s="1"/>
  <c r="T52" i="86"/>
  <c r="U54" i="94"/>
  <c r="U53" i="95" s="1"/>
  <c r="AS55" i="86"/>
  <c r="AT57" i="94"/>
  <c r="AT56" i="95" s="1"/>
  <c r="AW72" i="94"/>
  <c r="AW71" i="95" s="1"/>
  <c r="AG23" i="86"/>
  <c r="AH25" i="94"/>
  <c r="AH24" i="95" s="1"/>
  <c r="N27" i="86"/>
  <c r="O29" i="94"/>
  <c r="O28" i="95" s="1"/>
  <c r="AN8" i="86"/>
  <c r="AO10" i="94"/>
  <c r="AO9" i="95" s="1"/>
  <c r="T30" i="86"/>
  <c r="U32" i="94"/>
  <c r="U31" i="95" s="1"/>
  <c r="X61" i="86"/>
  <c r="Y63" i="94"/>
  <c r="Y62" i="95" s="1"/>
  <c r="AJ18" i="86"/>
  <c r="AK20" i="94"/>
  <c r="AK19" i="95" s="1"/>
  <c r="Y68" i="86"/>
  <c r="Z70" i="94"/>
  <c r="Z69" i="95" s="1"/>
  <c r="AC37" i="86"/>
  <c r="AD39" i="94"/>
  <c r="AD38" i="95" s="1"/>
  <c r="AH12" i="86"/>
  <c r="AI14" i="94"/>
  <c r="AI13" i="95" s="1"/>
  <c r="X68" i="86"/>
  <c r="Y70" i="94"/>
  <c r="Y69" i="95" s="1"/>
  <c r="S23" i="86"/>
  <c r="T25" i="94"/>
  <c r="T24" i="95" s="1"/>
  <c r="K78" i="86"/>
  <c r="L80" i="94"/>
  <c r="AX36" i="86"/>
  <c r="AY38" i="94"/>
  <c r="AY37" i="95" s="1"/>
  <c r="F44" i="86"/>
  <c r="G46" i="94"/>
  <c r="G45" i="95" s="1"/>
  <c r="G17" i="86"/>
  <c r="H19" i="94"/>
  <c r="H72" i="86"/>
  <c r="I74" i="94"/>
  <c r="I73" i="95" s="1"/>
  <c r="G27" i="86"/>
  <c r="H29" i="94"/>
  <c r="H28" i="95" s="1"/>
  <c r="G60" i="86"/>
  <c r="H62" i="94"/>
  <c r="H61" i="95" s="1"/>
  <c r="I66" i="86"/>
  <c r="J68" i="94"/>
  <c r="J67" i="95" s="1"/>
  <c r="I58" i="86"/>
  <c r="J60" i="94"/>
  <c r="J59" i="95" s="1"/>
  <c r="I50" i="86"/>
  <c r="J52" i="94"/>
  <c r="J51" i="95" s="1"/>
  <c r="I42" i="86"/>
  <c r="J44" i="94"/>
  <c r="J43" i="95" s="1"/>
  <c r="I34" i="86"/>
  <c r="J36" i="94"/>
  <c r="J35" i="95" s="1"/>
  <c r="I26" i="86"/>
  <c r="J28" i="94"/>
  <c r="J27" i="95" s="1"/>
  <c r="I18" i="86"/>
  <c r="J20" i="94"/>
  <c r="AB30" i="86"/>
  <c r="AC32" i="94"/>
  <c r="AC31" i="95" s="1"/>
  <c r="AX29" i="86"/>
  <c r="AY31" i="94"/>
  <c r="AY30" i="95" s="1"/>
  <c r="AX53" i="86"/>
  <c r="AY55" i="94"/>
  <c r="AY54" i="95" s="1"/>
  <c r="AN69" i="86"/>
  <c r="AO71" i="94"/>
  <c r="AO70" i="95" s="1"/>
  <c r="AR19" i="86"/>
  <c r="AS21" i="94"/>
  <c r="AS20" i="95" s="1"/>
  <c r="AM43" i="86"/>
  <c r="AN45" i="94"/>
  <c r="AN44" i="95" s="1"/>
  <c r="AQ16" i="86"/>
  <c r="AR18" i="94"/>
  <c r="AR17" i="95" s="1"/>
  <c r="AO30" i="86"/>
  <c r="AP32" i="94"/>
  <c r="AP31" i="95" s="1"/>
  <c r="AO62" i="86"/>
  <c r="AP64" i="94"/>
  <c r="AP63" i="95" s="1"/>
  <c r="AI8" i="86"/>
  <c r="AJ10" i="94"/>
  <c r="AJ9" i="95" s="1"/>
  <c r="AI64" i="86"/>
  <c r="AJ66" i="94"/>
  <c r="AJ65" i="95" s="1"/>
  <c r="AC22" i="86"/>
  <c r="AD24" i="94"/>
  <c r="AD23" i="95" s="1"/>
  <c r="AC46" i="86"/>
  <c r="AD48" i="94"/>
  <c r="AD47" i="95" s="1"/>
  <c r="AH62" i="86"/>
  <c r="AI64" i="94"/>
  <c r="AI63" i="95" s="1"/>
  <c r="Z23" i="86"/>
  <c r="AA25" i="94"/>
  <c r="AA24" i="95" s="1"/>
  <c r="AA36" i="86"/>
  <c r="AB38" i="94"/>
  <c r="AB37" i="95" s="1"/>
  <c r="AC59" i="94"/>
  <c r="AE71" i="86"/>
  <c r="AF73" i="94"/>
  <c r="AF72" i="95" s="1"/>
  <c r="O11" i="86"/>
  <c r="P13" i="94"/>
  <c r="P12" i="95" s="1"/>
  <c r="O43" i="86"/>
  <c r="P45" i="94"/>
  <c r="P44" i="95" s="1"/>
  <c r="N17" i="86"/>
  <c r="O19" i="94"/>
  <c r="O18" i="95" s="1"/>
  <c r="N57" i="86"/>
  <c r="O59" i="94"/>
  <c r="AC69" i="86"/>
  <c r="AD71" i="94"/>
  <c r="AD70" i="95" s="1"/>
  <c r="S24" i="86"/>
  <c r="T26" i="94"/>
  <c r="T25" i="95" s="1"/>
  <c r="AN22" i="86"/>
  <c r="AO24" i="94"/>
  <c r="AO23" i="95" s="1"/>
  <c r="AS38" i="86"/>
  <c r="AT40" i="94"/>
  <c r="AT39" i="95" s="1"/>
  <c r="AX70" i="86"/>
  <c r="AY72" i="94"/>
  <c r="AY71" i="95" s="1"/>
  <c r="AM20" i="86"/>
  <c r="AN22" i="94"/>
  <c r="AN21" i="95" s="1"/>
  <c r="AR44" i="86"/>
  <c r="AS46" i="94"/>
  <c r="AS45" i="95" s="1"/>
  <c r="AO33" i="86"/>
  <c r="AP35" i="94"/>
  <c r="AP34" i="95" s="1"/>
  <c r="AU58" i="79"/>
  <c r="AU59" i="94" s="1"/>
  <c r="AV79" i="79"/>
  <c r="AI17" i="86"/>
  <c r="AJ19" i="94"/>
  <c r="AC23" i="86"/>
  <c r="AD25" i="94"/>
  <c r="AD24" i="95" s="1"/>
  <c r="AH55" i="86"/>
  <c r="AI57" i="94"/>
  <c r="AI56" i="95" s="1"/>
  <c r="AG12" i="86"/>
  <c r="AH14" i="94"/>
  <c r="AH13" i="95" s="1"/>
  <c r="W36" i="86"/>
  <c r="X38" i="94"/>
  <c r="X37" i="95" s="1"/>
  <c r="Z58" i="86"/>
  <c r="AA60" i="94"/>
  <c r="AA59" i="95" s="1"/>
  <c r="AG76" i="86"/>
  <c r="AH78" i="94"/>
  <c r="AH77" i="95" s="1"/>
  <c r="T36" i="86"/>
  <c r="U38" i="94"/>
  <c r="U37" i="95" s="1"/>
  <c r="T68" i="86"/>
  <c r="U70" i="94"/>
  <c r="U69" i="95" s="1"/>
  <c r="S34" i="86"/>
  <c r="T36" i="94"/>
  <c r="T35" i="95" s="1"/>
  <c r="S66" i="86"/>
  <c r="T68" i="94"/>
  <c r="T67" i="95" s="1"/>
  <c r="P41" i="86"/>
  <c r="Q43" i="94"/>
  <c r="Q42" i="95" s="1"/>
  <c r="P23" i="86"/>
  <c r="Q25" i="94"/>
  <c r="Q24" i="95" s="1"/>
  <c r="AS31" i="86"/>
  <c r="AT33" i="94"/>
  <c r="AT32" i="95" s="1"/>
  <c r="AS72" i="86"/>
  <c r="AT74" i="94"/>
  <c r="AT73" i="95" s="1"/>
  <c r="AM29" i="86"/>
  <c r="AN31" i="94"/>
  <c r="AN30" i="95" s="1"/>
  <c r="AR45" i="86"/>
  <c r="AS47" i="94"/>
  <c r="AS46" i="95" s="1"/>
  <c r="AP17" i="86"/>
  <c r="AQ19" i="94"/>
  <c r="AQ18" i="95" s="1"/>
  <c r="AL38" i="86"/>
  <c r="AM40" i="94"/>
  <c r="AM39" i="95" s="1"/>
  <c r="AT60" i="86"/>
  <c r="AU62" i="94"/>
  <c r="AU61" i="95" s="1"/>
  <c r="Y18" i="86"/>
  <c r="Z20" i="94"/>
  <c r="AI34" i="86"/>
  <c r="AJ36" i="94"/>
  <c r="AJ35" i="95" s="1"/>
  <c r="AI58" i="86"/>
  <c r="AJ60" i="94"/>
  <c r="AJ59" i="95" s="1"/>
  <c r="X16" i="86"/>
  <c r="Y18" i="94"/>
  <c r="X72" i="86"/>
  <c r="Y74" i="94"/>
  <c r="Y73" i="95" s="1"/>
  <c r="W55" i="86"/>
  <c r="X57" i="94"/>
  <c r="X56" i="95" s="1"/>
  <c r="T53" i="86"/>
  <c r="U55" i="94"/>
  <c r="U54" i="95" s="1"/>
  <c r="N11" i="86"/>
  <c r="O13" i="94"/>
  <c r="O12" i="95" s="1"/>
  <c r="N43" i="86"/>
  <c r="O45" i="94"/>
  <c r="O44" i="95" s="1"/>
  <c r="R34" i="86"/>
  <c r="S36" i="94"/>
  <c r="S35" i="95" s="1"/>
  <c r="R78" i="86"/>
  <c r="S80" i="94"/>
  <c r="S79" i="95" s="1"/>
  <c r="AH53" i="86"/>
  <c r="AI55" i="94"/>
  <c r="AI54" i="95" s="1"/>
  <c r="AN16" i="86"/>
  <c r="AO18" i="94"/>
  <c r="AO17" i="95" s="1"/>
  <c r="AS56" i="86"/>
  <c r="AT58" i="94"/>
  <c r="AT57" i="95" s="1"/>
  <c r="AW14" i="86"/>
  <c r="AX16" i="94"/>
  <c r="AX15" i="95" s="1"/>
  <c r="AR30" i="86"/>
  <c r="AS32" i="94"/>
  <c r="AS31" i="95" s="1"/>
  <c r="AW54" i="86"/>
  <c r="AX56" i="94"/>
  <c r="AX55" i="95" s="1"/>
  <c r="AM78" i="86"/>
  <c r="AN80" i="94"/>
  <c r="AN79" i="95" s="1"/>
  <c r="AI11" i="86"/>
  <c r="AJ13" i="94"/>
  <c r="AJ12" i="95" s="1"/>
  <c r="AD35" i="86"/>
  <c r="AE37" i="94"/>
  <c r="AE36" i="95" s="1"/>
  <c r="Y76" i="86"/>
  <c r="Z78" i="94"/>
  <c r="Z77" i="95" s="1"/>
  <c r="AC17" i="86"/>
  <c r="AD19" i="94"/>
  <c r="X41" i="86"/>
  <c r="Y43" i="94"/>
  <c r="Y42" i="95" s="1"/>
  <c r="X73" i="86"/>
  <c r="Y75" i="94"/>
  <c r="Y74" i="95" s="1"/>
  <c r="AB38" i="79"/>
  <c r="T14" i="86"/>
  <c r="U16" i="94"/>
  <c r="U15" i="95" s="1"/>
  <c r="T4" i="86"/>
  <c r="U6" i="94"/>
  <c r="U5" i="95" s="1"/>
  <c r="S44" i="86"/>
  <c r="T46" i="94"/>
  <c r="T45" i="95" s="1"/>
  <c r="S76" i="86"/>
  <c r="T78" i="94"/>
  <c r="T77" i="95" s="1"/>
  <c r="R68" i="79"/>
  <c r="R69" i="94" s="1"/>
  <c r="AS60" i="86"/>
  <c r="AT62" i="94"/>
  <c r="AT61" i="95" s="1"/>
  <c r="AF21" i="79"/>
  <c r="AS17" i="86"/>
  <c r="AT19" i="94"/>
  <c r="AT18" i="95" s="1"/>
  <c r="AS65" i="86"/>
  <c r="AT67" i="94"/>
  <c r="AT66" i="95" s="1"/>
  <c r="AR47" i="86"/>
  <c r="AS49" i="94"/>
  <c r="AS48" i="95" s="1"/>
  <c r="AW71" i="86"/>
  <c r="AX73" i="94"/>
  <c r="AX72" i="95" s="1"/>
  <c r="AP27" i="79"/>
  <c r="AO58" i="86"/>
  <c r="AP60" i="94"/>
  <c r="AP59" i="95" s="1"/>
  <c r="AK71" i="86"/>
  <c r="AL73" i="94"/>
  <c r="AL72" i="95" s="1"/>
  <c r="Y36" i="86"/>
  <c r="Z38" i="94"/>
  <c r="Z37" i="95" s="1"/>
  <c r="AD60" i="86"/>
  <c r="AE62" i="94"/>
  <c r="AE61" i="95" s="1"/>
  <c r="AD77" i="86"/>
  <c r="AE79" i="94"/>
  <c r="AE78" i="95" s="1"/>
  <c r="AH34" i="86"/>
  <c r="AI36" i="94"/>
  <c r="AI35" i="95" s="1"/>
  <c r="X58" i="86"/>
  <c r="Y60" i="94"/>
  <c r="Y59" i="95" s="1"/>
  <c r="AG5" i="86"/>
  <c r="AH7" i="94"/>
  <c r="AH6" i="95" s="1"/>
  <c r="U27" i="86"/>
  <c r="V29" i="94"/>
  <c r="AG69" i="86"/>
  <c r="AH71" i="94"/>
  <c r="AH70" i="95" s="1"/>
  <c r="T31" i="86"/>
  <c r="U33" i="94"/>
  <c r="U32" i="95" s="1"/>
  <c r="S5" i="86"/>
  <c r="T7" i="94"/>
  <c r="T6" i="95" s="1"/>
  <c r="S45" i="86"/>
  <c r="T47" i="94"/>
  <c r="T46" i="95" s="1"/>
  <c r="S77" i="86"/>
  <c r="T79" i="94"/>
  <c r="T78" i="95" s="1"/>
  <c r="M55" i="86"/>
  <c r="N57" i="94"/>
  <c r="N56" i="95" s="1"/>
  <c r="K60" i="86"/>
  <c r="L62" i="94"/>
  <c r="W67" i="94"/>
  <c r="W66" i="95" s="1"/>
  <c r="AN26" i="86"/>
  <c r="AO28" i="94"/>
  <c r="AO27" i="95" s="1"/>
  <c r="AN58" i="86"/>
  <c r="AO60" i="94"/>
  <c r="AO59" i="95" s="1"/>
  <c r="AR16" i="86"/>
  <c r="AS18" i="94"/>
  <c r="AS17" i="95" s="1"/>
  <c r="AM72" i="86"/>
  <c r="AN74" i="94"/>
  <c r="AN73" i="95" s="1"/>
  <c r="AO29" i="86"/>
  <c r="AP31" i="94"/>
  <c r="AP30" i="95" s="1"/>
  <c r="AJ53" i="86"/>
  <c r="AK55" i="94"/>
  <c r="AK54" i="95" s="1"/>
  <c r="AQ71" i="86"/>
  <c r="AR73" i="94"/>
  <c r="AR72" i="95" s="1"/>
  <c r="Y29" i="86"/>
  <c r="Z31" i="94"/>
  <c r="Z30" i="95" s="1"/>
  <c r="Y53" i="86"/>
  <c r="Z55" i="94"/>
  <c r="Z54" i="95" s="1"/>
  <c r="AI69" i="86"/>
  <c r="AJ71" i="94"/>
  <c r="AJ70" i="95" s="1"/>
  <c r="X19" i="86"/>
  <c r="Y21" i="94"/>
  <c r="AC43" i="86"/>
  <c r="AD45" i="94"/>
  <c r="AD44" i="95" s="1"/>
  <c r="Z62" i="86"/>
  <c r="AA64" i="94"/>
  <c r="AA63" i="95" s="1"/>
  <c r="O16" i="86"/>
  <c r="P18" i="94"/>
  <c r="P17" i="95" s="1"/>
  <c r="O64" i="86"/>
  <c r="P66" i="94"/>
  <c r="P65" i="95" s="1"/>
  <c r="S30" i="86"/>
  <c r="T32" i="94"/>
  <c r="T31" i="95" s="1"/>
  <c r="S62" i="86"/>
  <c r="T64" i="94"/>
  <c r="T63" i="95" s="1"/>
  <c r="Q16" i="86"/>
  <c r="R18" i="94"/>
  <c r="R17" i="95" s="1"/>
  <c r="L68" i="86"/>
  <c r="M70" i="94"/>
  <c r="M69" i="95" s="1"/>
  <c r="AI31" i="86"/>
  <c r="AJ33" i="94"/>
  <c r="AJ32" i="95" s="1"/>
  <c r="AE12" i="86"/>
  <c r="AF14" i="94"/>
  <c r="AF13" i="95" s="1"/>
  <c r="N64" i="86"/>
  <c r="O66" i="94"/>
  <c r="O65" i="95" s="1"/>
  <c r="AS27" i="86"/>
  <c r="AT29" i="94"/>
  <c r="AT28" i="95" s="1"/>
  <c r="AX43" i="86"/>
  <c r="AY45" i="94"/>
  <c r="AY44" i="95" s="1"/>
  <c r="AW9" i="86"/>
  <c r="AX11" i="94"/>
  <c r="AX10" i="95" s="1"/>
  <c r="AR33" i="86"/>
  <c r="AS35" i="94"/>
  <c r="AS34" i="95" s="1"/>
  <c r="AS58" i="95"/>
  <c r="AJ8" i="86"/>
  <c r="AK10" i="94"/>
  <c r="AK9" i="95" s="1"/>
  <c r="AT16" i="86"/>
  <c r="AU18" i="94"/>
  <c r="AU17" i="95" s="1"/>
  <c r="AP45" i="86"/>
  <c r="AQ47" i="94"/>
  <c r="AQ46" i="95" s="1"/>
  <c r="AP77" i="86"/>
  <c r="AQ79" i="94"/>
  <c r="AQ78" i="95" s="1"/>
  <c r="AD30" i="86"/>
  <c r="AE32" i="94"/>
  <c r="AE31" i="95" s="1"/>
  <c r="AI54" i="86"/>
  <c r="AJ56" i="94"/>
  <c r="AJ55" i="95" s="1"/>
  <c r="Y4" i="86"/>
  <c r="Z6" i="94"/>
  <c r="Z5" i="95" s="1"/>
  <c r="AC36" i="86"/>
  <c r="AD38" i="94"/>
  <c r="AD37" i="95" s="1"/>
  <c r="X52" i="86"/>
  <c r="Y54" i="94"/>
  <c r="Y53" i="95" s="1"/>
  <c r="AC76" i="86"/>
  <c r="AD78" i="94"/>
  <c r="AD77" i="95" s="1"/>
  <c r="AG35" i="86"/>
  <c r="AH37" i="94"/>
  <c r="AH36" i="95" s="1"/>
  <c r="O9" i="86"/>
  <c r="P11" i="94"/>
  <c r="P10" i="95" s="1"/>
  <c r="P58" i="95"/>
  <c r="S47" i="86"/>
  <c r="T49" i="94"/>
  <c r="T48" i="95" s="1"/>
  <c r="R60" i="86"/>
  <c r="S62" i="94"/>
  <c r="S61" i="95" s="1"/>
  <c r="K62" i="86"/>
  <c r="L64" i="94"/>
  <c r="AM26" i="86"/>
  <c r="AN28" i="94"/>
  <c r="AN27" i="95" s="1"/>
  <c r="AB42" i="79"/>
  <c r="S8" i="86"/>
  <c r="T10" i="94"/>
  <c r="T9" i="95" s="1"/>
  <c r="AS20" i="86"/>
  <c r="AT22" i="94"/>
  <c r="AT21" i="95" s="1"/>
  <c r="AS77" i="86"/>
  <c r="AT79" i="94"/>
  <c r="AT78" i="95" s="1"/>
  <c r="AW50" i="86"/>
  <c r="AX52" i="94"/>
  <c r="AX51" i="95" s="1"/>
  <c r="AV9" i="79"/>
  <c r="AJ35" i="86"/>
  <c r="AK37" i="94"/>
  <c r="AK36" i="95" s="1"/>
  <c r="AM79" i="94"/>
  <c r="AM78" i="95" s="1"/>
  <c r="O66" i="86"/>
  <c r="P68" i="94"/>
  <c r="P67" i="95" s="1"/>
  <c r="AP27" i="86"/>
  <c r="AQ29" i="94"/>
  <c r="AQ28" i="95" s="1"/>
  <c r="AF46" i="86"/>
  <c r="AG48" i="94"/>
  <c r="M76" i="86"/>
  <c r="N78" i="94"/>
  <c r="N77" i="95" s="1"/>
  <c r="H34" i="86"/>
  <c r="I36" i="94"/>
  <c r="I35" i="95" s="1"/>
  <c r="G23" i="86"/>
  <c r="H25" i="94"/>
  <c r="H24" i="95" s="1"/>
  <c r="F12" i="86"/>
  <c r="G14" i="94"/>
  <c r="G13" i="95" s="1"/>
  <c r="F76" i="86"/>
  <c r="G78" i="94"/>
  <c r="G77" i="95" s="1"/>
  <c r="AV18" i="86"/>
  <c r="AW20" i="94"/>
  <c r="AW19" i="95" s="1"/>
  <c r="AF36" i="86"/>
  <c r="AG38" i="94"/>
  <c r="M61" i="86"/>
  <c r="N63" i="94"/>
  <c r="N62" i="95" s="1"/>
  <c r="H27" i="86"/>
  <c r="I29" i="94"/>
  <c r="I28" i="95" s="1"/>
  <c r="G16" i="86"/>
  <c r="H18" i="94"/>
  <c r="F5" i="86"/>
  <c r="G7" i="94"/>
  <c r="G6" i="95" s="1"/>
  <c r="AJ62" i="86"/>
  <c r="AK64" i="94"/>
  <c r="AK63" i="95" s="1"/>
  <c r="AF70" i="86"/>
  <c r="AG72" i="94"/>
  <c r="P60" i="86"/>
  <c r="Q62" i="94"/>
  <c r="Q61" i="95" s="1"/>
  <c r="H60" i="86"/>
  <c r="I62" i="94"/>
  <c r="I61" i="95" s="1"/>
  <c r="F38" i="86"/>
  <c r="G40" i="94"/>
  <c r="G39" i="95" s="1"/>
  <c r="F31" i="86"/>
  <c r="G33" i="94"/>
  <c r="G32" i="95" s="1"/>
  <c r="F72" i="86"/>
  <c r="G74" i="94"/>
  <c r="G73" i="95" s="1"/>
  <c r="K52" i="86"/>
  <c r="L54" i="94"/>
  <c r="L53" i="95" s="1"/>
  <c r="F34" i="86"/>
  <c r="G36" i="94"/>
  <c r="G35" i="95" s="1"/>
  <c r="R17" i="86"/>
  <c r="S19" i="94"/>
  <c r="S18" i="95" s="1"/>
  <c r="H61" i="86"/>
  <c r="I63" i="94"/>
  <c r="I62" i="95" s="1"/>
  <c r="G50" i="86"/>
  <c r="H52" i="94"/>
  <c r="H51" i="95" s="1"/>
  <c r="F56" i="86"/>
  <c r="G58" i="94"/>
  <c r="G57" i="95" s="1"/>
  <c r="F50" i="86"/>
  <c r="G52" i="94"/>
  <c r="G51" i="95" s="1"/>
  <c r="Z9" i="86"/>
  <c r="AA11" i="94"/>
  <c r="AA10" i="95" s="1"/>
  <c r="M36" i="86"/>
  <c r="N38" i="94"/>
  <c r="N37" i="95" s="1"/>
  <c r="H70" i="86"/>
  <c r="I72" i="94"/>
  <c r="I71" i="95" s="1"/>
  <c r="R72" i="86"/>
  <c r="S74" i="94"/>
  <c r="S73" i="95" s="1"/>
  <c r="AJ56" i="86"/>
  <c r="AK58" i="94"/>
  <c r="AK57" i="95" s="1"/>
  <c r="AJ14" i="86"/>
  <c r="AK16" i="94"/>
  <c r="AK15" i="95" s="1"/>
  <c r="H8" i="86"/>
  <c r="I10" i="94"/>
  <c r="I9" i="95" s="1"/>
  <c r="K66" i="86"/>
  <c r="L68" i="94"/>
  <c r="L67" i="95" s="1"/>
  <c r="M78" i="86"/>
  <c r="N80" i="94"/>
  <c r="N79" i="95" s="1"/>
  <c r="M46" i="86"/>
  <c r="N48" i="94"/>
  <c r="N47" i="95" s="1"/>
  <c r="R14" i="86"/>
  <c r="S16" i="94"/>
  <c r="S15" i="95" s="1"/>
  <c r="AF42" i="86"/>
  <c r="AG44" i="94"/>
  <c r="AQ78" i="86"/>
  <c r="AR80" i="94"/>
  <c r="AR79" i="95" s="1"/>
  <c r="AJ36" i="86"/>
  <c r="AK38" i="94"/>
  <c r="AK37" i="95" s="1"/>
  <c r="AL14" i="86"/>
  <c r="AM16" i="94"/>
  <c r="AM15" i="95" s="1"/>
  <c r="K33" i="86"/>
  <c r="L35" i="94"/>
  <c r="Q62" i="86"/>
  <c r="R64" i="94"/>
  <c r="R63" i="95" s="1"/>
  <c r="L30" i="86"/>
  <c r="M32" i="94"/>
  <c r="M31" i="95" s="1"/>
  <c r="W76" i="86"/>
  <c r="X78" i="94"/>
  <c r="X77" i="95" s="1"/>
  <c r="AA55" i="86"/>
  <c r="AB57" i="94"/>
  <c r="AB56" i="95" s="1"/>
  <c r="AE34" i="86"/>
  <c r="AF36" i="94"/>
  <c r="AF35" i="95" s="1"/>
  <c r="W12" i="86"/>
  <c r="X14" i="94"/>
  <c r="X13" i="95" s="1"/>
  <c r="AK46" i="86"/>
  <c r="AL48" i="94"/>
  <c r="AL47" i="95" s="1"/>
  <c r="AO25" i="86"/>
  <c r="AP27" i="94"/>
  <c r="AP26" i="95" s="1"/>
  <c r="AS46" i="86"/>
  <c r="AT48" i="94"/>
  <c r="AT47" i="95" s="1"/>
  <c r="L53" i="86"/>
  <c r="M55" i="94"/>
  <c r="M54" i="95" s="1"/>
  <c r="AA73" i="86"/>
  <c r="AB75" i="94"/>
  <c r="AB74" i="95" s="1"/>
  <c r="Z52" i="86"/>
  <c r="AA54" i="94"/>
  <c r="AA53" i="95" s="1"/>
  <c r="AG30" i="86"/>
  <c r="AH32" i="94"/>
  <c r="AH31" i="95" s="1"/>
  <c r="AF9" i="86"/>
  <c r="AG11" i="94"/>
  <c r="AV61" i="86"/>
  <c r="AW63" i="94"/>
  <c r="AW62" i="95" s="1"/>
  <c r="AO19" i="86"/>
  <c r="AP21" i="94"/>
  <c r="AP20" i="95" s="1"/>
  <c r="P53" i="86"/>
  <c r="Q55" i="94"/>
  <c r="Q54" i="95" s="1"/>
  <c r="Q72" i="86"/>
  <c r="R74" i="94"/>
  <c r="R73" i="95" s="1"/>
  <c r="Q8" i="86"/>
  <c r="R10" i="94"/>
  <c r="R9" i="95" s="1"/>
  <c r="AE38" i="86"/>
  <c r="AF40" i="94"/>
  <c r="AF39" i="95" s="1"/>
  <c r="AG16" i="86"/>
  <c r="AH18" i="94"/>
  <c r="AV47" i="86"/>
  <c r="AW49" i="94"/>
  <c r="AW48" i="95" s="1"/>
  <c r="AP26" i="86"/>
  <c r="AQ28" i="94"/>
  <c r="AQ27" i="95" s="1"/>
  <c r="AO5" i="86"/>
  <c r="AP7" i="94"/>
  <c r="AP6" i="95" s="1"/>
  <c r="M19" i="86"/>
  <c r="N21" i="94"/>
  <c r="N20" i="95" s="1"/>
  <c r="AG45" i="86"/>
  <c r="AH47" i="94"/>
  <c r="AH46" i="95" s="1"/>
  <c r="AF24" i="86"/>
  <c r="AG26" i="94"/>
  <c r="AQ4" i="86"/>
  <c r="AR6" i="94"/>
  <c r="AR5" i="95" s="1"/>
  <c r="AJ58" i="86"/>
  <c r="AK60" i="94"/>
  <c r="AK59" i="95" s="1"/>
  <c r="AQ36" i="86"/>
  <c r="AR38" i="94"/>
  <c r="AR37" i="95" s="1"/>
  <c r="P11" i="86"/>
  <c r="Q13" i="94"/>
  <c r="Q12" i="95" s="1"/>
  <c r="Q19" i="86"/>
  <c r="R21" i="94"/>
  <c r="R20" i="95" s="1"/>
  <c r="AF69" i="86"/>
  <c r="AG71" i="94"/>
  <c r="AG26" i="86"/>
  <c r="AH28" i="94"/>
  <c r="AH27" i="95" s="1"/>
  <c r="AF5" i="86"/>
  <c r="AG7" i="94"/>
  <c r="AK60" i="86"/>
  <c r="AL62" i="94"/>
  <c r="AL61" i="95" s="1"/>
  <c r="AV17" i="86"/>
  <c r="AW19" i="94"/>
  <c r="AW18" i="95" s="1"/>
  <c r="G14" i="86"/>
  <c r="H16" i="94"/>
  <c r="H33" i="86"/>
  <c r="I35" i="94"/>
  <c r="I34" i="95" s="1"/>
  <c r="H41" i="86"/>
  <c r="I43" i="94"/>
  <c r="I42" i="95" s="1"/>
  <c r="AL58" i="86"/>
  <c r="AM60" i="94"/>
  <c r="AM59" i="95" s="1"/>
  <c r="R73" i="86"/>
  <c r="S75" i="94"/>
  <c r="S74" i="95" s="1"/>
  <c r="G62" i="86"/>
  <c r="H64" i="94"/>
  <c r="H63" i="95" s="1"/>
  <c r="I22" i="86"/>
  <c r="J24" i="94"/>
  <c r="J23" i="95" s="1"/>
  <c r="AK43" i="86"/>
  <c r="AL45" i="94"/>
  <c r="AL44" i="95" s="1"/>
  <c r="O27" i="86"/>
  <c r="P29" i="94"/>
  <c r="P28" i="95" s="1"/>
  <c r="AD66" i="86"/>
  <c r="AE68" i="94"/>
  <c r="AE67" i="95" s="1"/>
  <c r="I41" i="86"/>
  <c r="J43" i="94"/>
  <c r="J42" i="95" s="1"/>
  <c r="AN5" i="86"/>
  <c r="AO7" i="94"/>
  <c r="AO6" i="95" s="1"/>
  <c r="AH22" i="86"/>
  <c r="AI24" i="94"/>
  <c r="AI23" i="95" s="1"/>
  <c r="AF12" i="86"/>
  <c r="AG14" i="94"/>
  <c r="W45" i="79"/>
  <c r="W77" i="79"/>
  <c r="S25" i="86"/>
  <c r="T27" i="94"/>
  <c r="T26" i="95" s="1"/>
  <c r="AH69" i="86"/>
  <c r="AI71" i="94"/>
  <c r="AI70" i="95" s="1"/>
  <c r="AN70" i="86"/>
  <c r="AO72" i="94"/>
  <c r="AO71" i="95" s="1"/>
  <c r="AO17" i="86"/>
  <c r="AP19" i="94"/>
  <c r="AP18" i="95" s="1"/>
  <c r="AL79" i="79"/>
  <c r="Y25" i="86"/>
  <c r="Z27" i="94"/>
  <c r="Z26" i="95" s="1"/>
  <c r="X31" i="86"/>
  <c r="Y33" i="94"/>
  <c r="Y32" i="95" s="1"/>
  <c r="U58" i="86"/>
  <c r="V60" i="94"/>
  <c r="O36" i="86"/>
  <c r="P38" i="94"/>
  <c r="P37" i="95" s="1"/>
  <c r="N66" i="86"/>
  <c r="O68" i="94"/>
  <c r="O67" i="95" s="1"/>
  <c r="K4" i="86"/>
  <c r="L6" i="94"/>
  <c r="L5" i="95" s="1"/>
  <c r="AR29" i="86"/>
  <c r="AS31" i="94"/>
  <c r="AS30" i="95" s="1"/>
  <c r="AU17" i="86"/>
  <c r="AV19" i="94"/>
  <c r="AV18" i="95" s="1"/>
  <c r="AD18" i="86"/>
  <c r="AE20" i="94"/>
  <c r="AC16" i="86"/>
  <c r="AD18" i="94"/>
  <c r="S11" i="86"/>
  <c r="T13" i="94"/>
  <c r="T12" i="95" s="1"/>
  <c r="S43" i="86"/>
  <c r="T45" i="94"/>
  <c r="T44" i="95" s="1"/>
  <c r="M50" i="86"/>
  <c r="N52" i="94"/>
  <c r="N51" i="95" s="1"/>
  <c r="Q35" i="79"/>
  <c r="AC53" i="86"/>
  <c r="AD55" i="94"/>
  <c r="AD54" i="95" s="1"/>
  <c r="AX24" i="86"/>
  <c r="AY26" i="94"/>
  <c r="AY25" i="95" s="1"/>
  <c r="AX56" i="86"/>
  <c r="AY58" i="94"/>
  <c r="AY57" i="95" s="1"/>
  <c r="AW38" i="86"/>
  <c r="AX40" i="94"/>
  <c r="AX39" i="95" s="1"/>
  <c r="AM54" i="86"/>
  <c r="AN56" i="94"/>
  <c r="AN55" i="95" s="1"/>
  <c r="AR78" i="86"/>
  <c r="AS80" i="94"/>
  <c r="AS79" i="95" s="1"/>
  <c r="AQ33" i="86"/>
  <c r="AR35" i="94"/>
  <c r="AR34" i="95" s="1"/>
  <c r="AV65" i="86"/>
  <c r="AW67" i="94"/>
  <c r="AW66" i="95" s="1"/>
  <c r="Y19" i="86"/>
  <c r="Z21" i="94"/>
  <c r="AI35" i="86"/>
  <c r="AJ37" i="94"/>
  <c r="AJ36" i="95" s="1"/>
  <c r="AD76" i="86"/>
  <c r="AE78" i="94"/>
  <c r="AE77" i="95" s="1"/>
  <c r="X25" i="86"/>
  <c r="Y27" i="94"/>
  <c r="Y26" i="95" s="1"/>
  <c r="AH41" i="86"/>
  <c r="AI43" i="94"/>
  <c r="AI42" i="95" s="1"/>
  <c r="AC73" i="86"/>
  <c r="AD75" i="94"/>
  <c r="AD74" i="95" s="1"/>
  <c r="AF61" i="86"/>
  <c r="AG63" i="94"/>
  <c r="O22" i="86"/>
  <c r="P24" i="94"/>
  <c r="P23" i="95" s="1"/>
  <c r="O54" i="86"/>
  <c r="P56" i="94"/>
  <c r="P55" i="95" s="1"/>
  <c r="N12" i="86"/>
  <c r="O14" i="94"/>
  <c r="O13" i="95" s="1"/>
  <c r="N52" i="86"/>
  <c r="O54" i="94"/>
  <c r="O53" i="95" s="1"/>
  <c r="L19" i="86"/>
  <c r="M21" i="94"/>
  <c r="M20" i="95" s="1"/>
  <c r="M70" i="79"/>
  <c r="L67" i="86" s="1"/>
  <c r="AX17" i="86"/>
  <c r="AY19" i="94"/>
  <c r="AY18" i="95" s="1"/>
  <c r="AS41" i="86"/>
  <c r="AT43" i="94"/>
  <c r="AT42" i="95" s="1"/>
  <c r="AX65" i="86"/>
  <c r="AY67" i="94"/>
  <c r="AY66" i="95" s="1"/>
  <c r="AW47" i="86"/>
  <c r="AX49" i="94"/>
  <c r="AX48" i="95" s="1"/>
  <c r="AR4" i="86"/>
  <c r="AS6" i="94"/>
  <c r="AS5" i="95" s="1"/>
  <c r="AU27" i="79"/>
  <c r="AQ60" i="86"/>
  <c r="AR62" i="94"/>
  <c r="AR61" i="95" s="1"/>
  <c r="Y12" i="86"/>
  <c r="Z14" i="94"/>
  <c r="Z13" i="95" s="1"/>
  <c r="AD36" i="86"/>
  <c r="AE38" i="94"/>
  <c r="AE37" i="95" s="1"/>
  <c r="Y60" i="86"/>
  <c r="Z62" i="94"/>
  <c r="Z61" i="95" s="1"/>
  <c r="X18" i="86"/>
  <c r="Y20" i="94"/>
  <c r="AC34" i="86"/>
  <c r="AD36" i="94"/>
  <c r="AD35" i="95" s="1"/>
  <c r="AC58" i="86"/>
  <c r="AD60" i="94"/>
  <c r="AD59" i="95" s="1"/>
  <c r="Z11" i="86"/>
  <c r="AA13" i="94"/>
  <c r="AA12" i="95" s="1"/>
  <c r="Z27" i="86"/>
  <c r="AA29" i="94"/>
  <c r="AA28" i="95" s="1"/>
  <c r="AG57" i="79"/>
  <c r="AA72" i="86"/>
  <c r="AB74" i="94"/>
  <c r="AB73" i="95" s="1"/>
  <c r="O47" i="86"/>
  <c r="P49" i="94"/>
  <c r="P48" i="95" s="1"/>
  <c r="N53" i="86"/>
  <c r="O55" i="94"/>
  <c r="O54" i="95" s="1"/>
  <c r="R23" i="86"/>
  <c r="S25" i="94"/>
  <c r="S24" i="95" s="1"/>
  <c r="N68" i="79"/>
  <c r="N69" i="94" s="1"/>
  <c r="K76" i="86"/>
  <c r="L78" i="94"/>
  <c r="Y55" i="86"/>
  <c r="Z57" i="94"/>
  <c r="Z56" i="95" s="1"/>
  <c r="M6" i="79"/>
  <c r="AS34" i="86"/>
  <c r="AT36" i="94"/>
  <c r="AT35" i="95" s="1"/>
  <c r="AS58" i="86"/>
  <c r="AT60" i="94"/>
  <c r="AT59" i="95" s="1"/>
  <c r="AW16" i="86"/>
  <c r="AX18" i="94"/>
  <c r="AX17" i="95" s="1"/>
  <c r="AM56" i="86"/>
  <c r="AN58" i="94"/>
  <c r="AN57" i="95" s="1"/>
  <c r="AR72" i="86"/>
  <c r="AS74" i="94"/>
  <c r="AS73" i="95" s="1"/>
  <c r="AP38" i="79"/>
  <c r="AQ59" i="79"/>
  <c r="Y5" i="86"/>
  <c r="Z7" i="94"/>
  <c r="Z6" i="95" s="1"/>
  <c r="AI29" i="86"/>
  <c r="AJ31" i="94"/>
  <c r="AJ30" i="95" s="1"/>
  <c r="AI53" i="86"/>
  <c r="AJ55" i="94"/>
  <c r="AJ54" i="95" s="1"/>
  <c r="AI78" i="86"/>
  <c r="AJ80" i="94"/>
  <c r="AJ79" i="95" s="1"/>
  <c r="AH19" i="86"/>
  <c r="AI21" i="94"/>
  <c r="X43" i="86"/>
  <c r="Y45" i="94"/>
  <c r="Y44" i="95" s="1"/>
  <c r="W16" i="86"/>
  <c r="X18" i="94"/>
  <c r="U30" i="86"/>
  <c r="V32" i="94"/>
  <c r="T16" i="86"/>
  <c r="U18" i="94"/>
  <c r="U17" i="95" s="1"/>
  <c r="T64" i="86"/>
  <c r="U66" i="94"/>
  <c r="U65" i="95" s="1"/>
  <c r="N30" i="86"/>
  <c r="O32" i="94"/>
  <c r="O31" i="95" s="1"/>
  <c r="N62" i="86"/>
  <c r="O64" i="94"/>
  <c r="O63" i="95" s="1"/>
  <c r="M25" i="79"/>
  <c r="Q76" i="86"/>
  <c r="R78" i="94"/>
  <c r="R77" i="95" s="1"/>
  <c r="AD72" i="86"/>
  <c r="AE74" i="94"/>
  <c r="AE73" i="95" s="1"/>
  <c r="Z12" i="86"/>
  <c r="AA14" i="94"/>
  <c r="AA13" i="95" s="1"/>
  <c r="Q53" i="86"/>
  <c r="R55" i="94"/>
  <c r="R54" i="95" s="1"/>
  <c r="AX27" i="86"/>
  <c r="AY29" i="94"/>
  <c r="AY28" i="95" s="1"/>
  <c r="AY68" i="95"/>
  <c r="AM9" i="86"/>
  <c r="AN11" i="94"/>
  <c r="AN10" i="95" s="1"/>
  <c r="AW33" i="86"/>
  <c r="AX35" i="94"/>
  <c r="AX34" i="95" s="1"/>
  <c r="AW65" i="86"/>
  <c r="AX67" i="94"/>
  <c r="AX66" i="95" s="1"/>
  <c r="AO8" i="86"/>
  <c r="AP10" i="94"/>
  <c r="AP9" i="95" s="1"/>
  <c r="AJ24" i="86"/>
  <c r="AK26" i="94"/>
  <c r="AK25" i="95" s="1"/>
  <c r="AU45" i="86"/>
  <c r="AV47" i="94"/>
  <c r="AV46" i="95" s="1"/>
  <c r="AT64" i="86"/>
  <c r="AU66" i="94"/>
  <c r="AU65" i="95" s="1"/>
  <c r="AD14" i="86"/>
  <c r="AE16" i="94"/>
  <c r="AI30" i="86"/>
  <c r="AJ32" i="94"/>
  <c r="AJ31" i="95" s="1"/>
  <c r="AD62" i="86"/>
  <c r="AE64" i="94"/>
  <c r="AE63" i="95" s="1"/>
  <c r="AI4" i="86"/>
  <c r="AJ6" i="94"/>
  <c r="AJ5" i="95" s="1"/>
  <c r="X36" i="86"/>
  <c r="Y38" i="94"/>
  <c r="Y37" i="95" s="1"/>
  <c r="X60" i="86"/>
  <c r="Y62" i="94"/>
  <c r="Y61" i="95" s="1"/>
  <c r="AH76" i="86"/>
  <c r="AI78" i="94"/>
  <c r="AI77" i="95" s="1"/>
  <c r="AB35" i="86"/>
  <c r="AC37" i="94"/>
  <c r="AC36" i="95" s="1"/>
  <c r="T17" i="86"/>
  <c r="U19" i="94"/>
  <c r="U18" i="95" s="1"/>
  <c r="T65" i="86"/>
  <c r="U67" i="94"/>
  <c r="U66" i="95" s="1"/>
  <c r="N55" i="86"/>
  <c r="O57" i="94"/>
  <c r="O56" i="95" s="1"/>
  <c r="N13" i="79"/>
  <c r="M60" i="86"/>
  <c r="N62" i="94"/>
  <c r="N61" i="95" s="1"/>
  <c r="P62" i="86"/>
  <c r="Q64" i="94"/>
  <c r="Q63" i="95" s="1"/>
  <c r="X29" i="86"/>
  <c r="Y31" i="94"/>
  <c r="Y30" i="95" s="1"/>
  <c r="W42" i="79"/>
  <c r="N8" i="86"/>
  <c r="O10" i="94"/>
  <c r="O9" i="95" s="1"/>
  <c r="AX20" i="86"/>
  <c r="AY22" i="94"/>
  <c r="AY21" i="95" s="1"/>
  <c r="AX77" i="86"/>
  <c r="AY79" i="94"/>
  <c r="AY78" i="95" s="1"/>
  <c r="AW58" i="86"/>
  <c r="AX60" i="94"/>
  <c r="AX59" i="95" s="1"/>
  <c r="AT43" i="86"/>
  <c r="AU45" i="94"/>
  <c r="AU44" i="95" s="1"/>
  <c r="AQ77" i="86"/>
  <c r="AR79" i="94"/>
  <c r="AR78" i="95" s="1"/>
  <c r="T66" i="86"/>
  <c r="U68" i="94"/>
  <c r="U67" i="95" s="1"/>
  <c r="AT38" i="86"/>
  <c r="AU40" i="94"/>
  <c r="AU39" i="95" s="1"/>
  <c r="P20" i="86"/>
  <c r="Q22" i="94"/>
  <c r="Q21" i="95" s="1"/>
  <c r="H42" i="86"/>
  <c r="I44" i="94"/>
  <c r="I43" i="95" s="1"/>
  <c r="G31" i="86"/>
  <c r="H33" i="94"/>
  <c r="H32" i="95" s="1"/>
  <c r="P68" i="86"/>
  <c r="Q70" i="94"/>
  <c r="Q69" i="95" s="1"/>
  <c r="AP29" i="86"/>
  <c r="AQ31" i="94"/>
  <c r="AQ30" i="95" s="1"/>
  <c r="U47" i="86"/>
  <c r="V49" i="94"/>
  <c r="R77" i="86"/>
  <c r="S79" i="94"/>
  <c r="S78" i="95" s="1"/>
  <c r="H35" i="86"/>
  <c r="I37" i="94"/>
  <c r="I36" i="95" s="1"/>
  <c r="G24" i="86"/>
  <c r="H26" i="94"/>
  <c r="H25" i="95" s="1"/>
  <c r="G14" i="95"/>
  <c r="F77" i="86"/>
  <c r="G79" i="94"/>
  <c r="G78" i="95" s="1"/>
  <c r="AL72" i="86"/>
  <c r="AM74" i="94"/>
  <c r="AM73" i="95" s="1"/>
  <c r="M16" i="86"/>
  <c r="N18" i="94"/>
  <c r="N17" i="95" s="1"/>
  <c r="H68" i="86"/>
  <c r="I70" i="94"/>
  <c r="I69" i="95" s="1"/>
  <c r="G57" i="86"/>
  <c r="H59" i="94"/>
  <c r="F46" i="86"/>
  <c r="G48" i="94"/>
  <c r="G47" i="95" s="1"/>
  <c r="AQ24" i="86"/>
  <c r="AR26" i="94"/>
  <c r="AR25" i="95" s="1"/>
  <c r="H16" i="86"/>
  <c r="I18" i="94"/>
  <c r="R33" i="86"/>
  <c r="S35" i="94"/>
  <c r="S34" i="95" s="1"/>
  <c r="H5" i="86"/>
  <c r="I7" i="94"/>
  <c r="I6" i="95" s="1"/>
  <c r="H69" i="86"/>
  <c r="I71" i="94"/>
  <c r="I70" i="95" s="1"/>
  <c r="G58" i="86"/>
  <c r="H60" i="94"/>
  <c r="AG11" i="86"/>
  <c r="AH13" i="94"/>
  <c r="AH12" i="95" s="1"/>
  <c r="AP11" i="86"/>
  <c r="AQ13" i="94"/>
  <c r="AQ12" i="95" s="1"/>
  <c r="W19" i="86"/>
  <c r="X21" i="94"/>
  <c r="M52" i="86"/>
  <c r="N54" i="94"/>
  <c r="N53" i="95" s="1"/>
  <c r="H14" i="86"/>
  <c r="I16" i="94"/>
  <c r="H78" i="86"/>
  <c r="I80" i="94"/>
  <c r="I79" i="95" s="1"/>
  <c r="G37" i="86"/>
  <c r="H39" i="94"/>
  <c r="H38" i="95" s="1"/>
  <c r="AQ66" i="86"/>
  <c r="AR68" i="94"/>
  <c r="AR67" i="95" s="1"/>
  <c r="AG73" i="86"/>
  <c r="AH75" i="94"/>
  <c r="AH74" i="95" s="1"/>
  <c r="H47" i="86"/>
  <c r="I49" i="94"/>
  <c r="I48" i="95" s="1"/>
  <c r="G36" i="86"/>
  <c r="H38" i="94"/>
  <c r="H37" i="95" s="1"/>
  <c r="F25" i="86"/>
  <c r="G27" i="94"/>
  <c r="G26" i="95" s="1"/>
  <c r="AQ56" i="86"/>
  <c r="AR58" i="94"/>
  <c r="AR57" i="95" s="1"/>
  <c r="H24" i="86"/>
  <c r="I26" i="94"/>
  <c r="I25" i="95" s="1"/>
  <c r="K58" i="86"/>
  <c r="L60" i="94"/>
  <c r="L59" i="95" s="1"/>
  <c r="M42" i="86"/>
  <c r="N44" i="94"/>
  <c r="N43" i="95" s="1"/>
  <c r="AE61" i="86"/>
  <c r="AF63" i="94"/>
  <c r="AF62" i="95" s="1"/>
  <c r="AA18" i="86"/>
  <c r="AB20" i="94"/>
  <c r="AT76" i="86"/>
  <c r="AU78" i="94"/>
  <c r="AU77" i="95" s="1"/>
  <c r="AL54" i="86"/>
  <c r="AM56" i="94"/>
  <c r="AM55" i="95" s="1"/>
  <c r="AK33" i="86"/>
  <c r="AL35" i="94"/>
  <c r="AL34" i="95" s="1"/>
  <c r="AT12" i="86"/>
  <c r="AU14" i="94"/>
  <c r="AU13" i="95" s="1"/>
  <c r="K25" i="86"/>
  <c r="L27" i="94"/>
  <c r="L26" i="95" s="1"/>
  <c r="L58" i="86"/>
  <c r="M60" i="94"/>
  <c r="M59" i="95" s="1"/>
  <c r="L26" i="86"/>
  <c r="M28" i="94"/>
  <c r="M27" i="95" s="1"/>
  <c r="W52" i="86"/>
  <c r="X54" i="94"/>
  <c r="X53" i="95" s="1"/>
  <c r="AA31" i="86"/>
  <c r="AB33" i="94"/>
  <c r="AB32" i="95" s="1"/>
  <c r="AJ65" i="86"/>
  <c r="AK67" i="94"/>
  <c r="AK66" i="95" s="1"/>
  <c r="AL43" i="86"/>
  <c r="AM45" i="94"/>
  <c r="AM44" i="95" s="1"/>
  <c r="AK22" i="86"/>
  <c r="AL24" i="94"/>
  <c r="AL23" i="95" s="1"/>
  <c r="K71" i="86"/>
  <c r="L73" i="94"/>
  <c r="L17" i="86"/>
  <c r="M19" i="94"/>
  <c r="M18" i="95" s="1"/>
  <c r="AG70" i="86"/>
  <c r="AH72" i="94"/>
  <c r="AH71" i="95" s="1"/>
  <c r="AQ37" i="86"/>
  <c r="AR39" i="94"/>
  <c r="AR38" i="95" s="1"/>
  <c r="AK16" i="86"/>
  <c r="AL18" i="94"/>
  <c r="AL17" i="95" s="1"/>
  <c r="P45" i="86"/>
  <c r="Q47" i="94"/>
  <c r="Q46" i="95" s="1"/>
  <c r="Q68" i="86"/>
  <c r="R70" i="94"/>
  <c r="R69" i="95" s="1"/>
  <c r="L36" i="86"/>
  <c r="M38" i="94"/>
  <c r="M37" i="95" s="1"/>
  <c r="Z78" i="86"/>
  <c r="AA80" i="94"/>
  <c r="AA79" i="95" s="1"/>
  <c r="W56" i="86"/>
  <c r="X58" i="94"/>
  <c r="X57" i="95" s="1"/>
  <c r="AF35" i="86"/>
  <c r="AG37" i="94"/>
  <c r="AE14" i="86"/>
  <c r="AF16" i="94"/>
  <c r="AK66" i="86"/>
  <c r="AL68" i="94"/>
  <c r="AL67" i="95" s="1"/>
  <c r="AO45" i="86"/>
  <c r="AP47" i="94"/>
  <c r="AP46" i="95" s="1"/>
  <c r="AL23" i="86"/>
  <c r="AM25" i="94"/>
  <c r="AM24" i="95" s="1"/>
  <c r="AX42" i="86"/>
  <c r="AY44" i="94"/>
  <c r="AY43" i="95" s="1"/>
  <c r="M47" i="86"/>
  <c r="N49" i="94"/>
  <c r="N48" i="95" s="1"/>
  <c r="AF64" i="86"/>
  <c r="AG66" i="94"/>
  <c r="U43" i="86"/>
  <c r="V45" i="94"/>
  <c r="AQ76" i="86"/>
  <c r="AR78" i="94"/>
  <c r="AR77" i="95" s="1"/>
  <c r="AP55" i="86"/>
  <c r="AQ57" i="94"/>
  <c r="AQ56" i="95" s="1"/>
  <c r="AO34" i="86"/>
  <c r="AP36" i="94"/>
  <c r="AP35" i="95" s="1"/>
  <c r="AQ12" i="86"/>
  <c r="AR14" i="94"/>
  <c r="AR13" i="95" s="1"/>
  <c r="M4" i="86"/>
  <c r="N6" i="94"/>
  <c r="N5" i="95" s="1"/>
  <c r="Q47" i="86"/>
  <c r="R49" i="94"/>
  <c r="R48" i="95" s="1"/>
  <c r="AG66" i="86"/>
  <c r="AH68" i="94"/>
  <c r="AH67" i="95" s="1"/>
  <c r="AF45" i="86"/>
  <c r="AG47" i="94"/>
  <c r="Z24" i="86"/>
  <c r="AA26" i="94"/>
  <c r="AA25" i="95" s="1"/>
  <c r="AP4" i="86"/>
  <c r="AQ6" i="94"/>
  <c r="AQ5" i="95" s="1"/>
  <c r="AP36" i="86"/>
  <c r="AQ38" i="94"/>
  <c r="AQ37" i="95" s="1"/>
  <c r="G78" i="86"/>
  <c r="H80" i="94"/>
  <c r="H79" i="95" s="1"/>
  <c r="G22" i="86"/>
  <c r="H24" i="94"/>
  <c r="H23" i="95" s="1"/>
  <c r="G30" i="86"/>
  <c r="H32" i="94"/>
  <c r="H31" i="95" s="1"/>
  <c r="AE55" i="86"/>
  <c r="AF57" i="94"/>
  <c r="AF56" i="95" s="1"/>
  <c r="H65" i="86"/>
  <c r="I67" i="94"/>
  <c r="I66" i="95" s="1"/>
  <c r="I46" i="86"/>
  <c r="J48" i="94"/>
  <c r="J47" i="95" s="1"/>
  <c r="AS37" i="86"/>
  <c r="AT39" i="94"/>
  <c r="AT38" i="95" s="1"/>
  <c r="AD56" i="86"/>
  <c r="AE58" i="94"/>
  <c r="AE57" i="95" s="1"/>
  <c r="W6" i="94"/>
  <c r="W5" i="95" s="1"/>
  <c r="K72" i="86"/>
  <c r="L74" i="94"/>
  <c r="AN4" i="86"/>
  <c r="AO6" i="94"/>
  <c r="AO5" i="95" s="1"/>
  <c r="T12" i="86"/>
  <c r="U14" i="94"/>
  <c r="U13" i="95" s="1"/>
  <c r="AA9" i="86"/>
  <c r="AB11" i="94"/>
  <c r="AB10" i="95" s="1"/>
  <c r="AE45" i="86"/>
  <c r="AF47" i="94"/>
  <c r="AF46" i="95" s="1"/>
  <c r="AU20" i="86"/>
  <c r="AV22" i="94"/>
  <c r="AV21" i="95" s="1"/>
  <c r="AC9" i="86"/>
  <c r="AD11" i="94"/>
  <c r="AD10" i="95" s="1"/>
  <c r="U72" i="86"/>
  <c r="V74" i="94"/>
  <c r="P43" i="86"/>
  <c r="Q45" i="94"/>
  <c r="Q44" i="95" s="1"/>
  <c r="AM23" i="86"/>
  <c r="AN25" i="94"/>
  <c r="AN24" i="95" s="1"/>
  <c r="Y20" i="86"/>
  <c r="Z22" i="94"/>
  <c r="AH66" i="86"/>
  <c r="AI68" i="94"/>
  <c r="AI67" i="95" s="1"/>
  <c r="S61" i="86"/>
  <c r="T63" i="94"/>
  <c r="T62" i="95" s="1"/>
  <c r="AS50" i="86"/>
  <c r="AT52" i="94"/>
  <c r="AT51" i="95" s="1"/>
  <c r="AJ45" i="86"/>
  <c r="AI61" i="86"/>
  <c r="AJ63" i="94"/>
  <c r="AJ62" i="95" s="1"/>
  <c r="AA19" i="86"/>
  <c r="AB21" i="94"/>
  <c r="S78" i="86"/>
  <c r="T80" i="94"/>
  <c r="T79" i="95" s="1"/>
  <c r="AS35" i="86"/>
  <c r="AT37" i="94"/>
  <c r="AT36" i="95" s="1"/>
  <c r="AD22" i="86"/>
  <c r="AE24" i="94"/>
  <c r="AE23" i="95" s="1"/>
  <c r="H66" i="86"/>
  <c r="I68" i="94"/>
  <c r="I67" i="95" s="1"/>
  <c r="I73" i="86"/>
  <c r="J75" i="94"/>
  <c r="J74" i="95" s="1"/>
  <c r="I65" i="86"/>
  <c r="J67" i="94"/>
  <c r="J66" i="95" s="1"/>
  <c r="I25" i="86"/>
  <c r="J27" i="94"/>
  <c r="J26" i="95" s="1"/>
  <c r="I9" i="86"/>
  <c r="J11" i="94"/>
  <c r="J10" i="95" s="1"/>
  <c r="AN53" i="86"/>
  <c r="AO55" i="94"/>
  <c r="AO54" i="95" s="1"/>
  <c r="AR43" i="86"/>
  <c r="AS45" i="94"/>
  <c r="AS44" i="95" s="1"/>
  <c r="X46" i="86"/>
  <c r="Y48" i="94"/>
  <c r="Y47" i="95" s="1"/>
  <c r="T19" i="86"/>
  <c r="U21" i="94"/>
  <c r="U20" i="95" s="1"/>
  <c r="S65" i="86"/>
  <c r="T67" i="94"/>
  <c r="T66" i="95" s="1"/>
  <c r="P16" i="86"/>
  <c r="Q18" i="94"/>
  <c r="Q17" i="95" s="1"/>
  <c r="AX22" i="86"/>
  <c r="AY24" i="94"/>
  <c r="AY23" i="95" s="1"/>
  <c r="AW20" i="86"/>
  <c r="AX22" i="94"/>
  <c r="AX21" i="95" s="1"/>
  <c r="AM68" i="86"/>
  <c r="AN70" i="94"/>
  <c r="AN69" i="95" s="1"/>
  <c r="AC55" i="86"/>
  <c r="AD57" i="94"/>
  <c r="AD56" i="95" s="1"/>
  <c r="AG36" i="86"/>
  <c r="AH38" i="94"/>
  <c r="AH37" i="95" s="1"/>
  <c r="W4" i="86"/>
  <c r="X6" i="94"/>
  <c r="X5" i="95" s="1"/>
  <c r="O68" i="86"/>
  <c r="P70" i="94"/>
  <c r="P69" i="95" s="1"/>
  <c r="N34" i="86"/>
  <c r="O36" i="94"/>
  <c r="O35" i="95" s="1"/>
  <c r="K41" i="86"/>
  <c r="L43" i="94"/>
  <c r="L42" i="95" s="1"/>
  <c r="AX47" i="86"/>
  <c r="AY49" i="94"/>
  <c r="AY48" i="95" s="1"/>
  <c r="AX72" i="86"/>
  <c r="AY74" i="94"/>
  <c r="AY73" i="95" s="1"/>
  <c r="AW53" i="86"/>
  <c r="AX55" i="94"/>
  <c r="AX54" i="95" s="1"/>
  <c r="AM69" i="86"/>
  <c r="AN71" i="94"/>
  <c r="AN70" i="95" s="1"/>
  <c r="AR47" i="79"/>
  <c r="AK69" i="79"/>
  <c r="AK70" i="94" s="1"/>
  <c r="AK69" i="95" s="1"/>
  <c r="AD42" i="86"/>
  <c r="AE44" i="94"/>
  <c r="AE43" i="95" s="1"/>
  <c r="AD58" i="86"/>
  <c r="AE60" i="94"/>
  <c r="AE59" i="95" s="1"/>
  <c r="X56" i="86"/>
  <c r="Y58" i="94"/>
  <c r="Y57" i="95" s="1"/>
  <c r="AH72" i="86"/>
  <c r="AI74" i="94"/>
  <c r="AI73" i="95" s="1"/>
  <c r="V42" i="86"/>
  <c r="W44" i="94"/>
  <c r="W43" i="95" s="1"/>
  <c r="V66" i="86"/>
  <c r="W68" i="94"/>
  <c r="W67" i="95" s="1"/>
  <c r="O53" i="86"/>
  <c r="P55" i="94"/>
  <c r="P54" i="95" s="1"/>
  <c r="AM14" i="86"/>
  <c r="AN16" i="94"/>
  <c r="AN15" i="95" s="1"/>
  <c r="I72" i="86"/>
  <c r="J74" i="94"/>
  <c r="J73" i="95" s="1"/>
  <c r="I64" i="86"/>
  <c r="J66" i="94"/>
  <c r="J65" i="95" s="1"/>
  <c r="I56" i="86"/>
  <c r="J58" i="94"/>
  <c r="J57" i="95" s="1"/>
  <c r="I24" i="86"/>
  <c r="J26" i="94"/>
  <c r="J25" i="95" s="1"/>
  <c r="I16" i="86"/>
  <c r="J18" i="94"/>
  <c r="I8" i="86"/>
  <c r="J10" i="94"/>
  <c r="J9" i="95" s="1"/>
  <c r="AS5" i="86"/>
  <c r="AT7" i="94"/>
  <c r="AT6" i="95" s="1"/>
  <c r="AX37" i="86"/>
  <c r="AY39" i="94"/>
  <c r="AY38" i="95" s="1"/>
  <c r="AS53" i="86"/>
  <c r="AT55" i="94"/>
  <c r="AT54" i="95" s="1"/>
  <c r="AX78" i="86"/>
  <c r="AY80" i="94"/>
  <c r="AY79" i="95" s="1"/>
  <c r="AR27" i="86"/>
  <c r="AS29" i="94"/>
  <c r="AS28" i="95" s="1"/>
  <c r="AW43" i="86"/>
  <c r="AX45" i="94"/>
  <c r="AX44" i="95" s="1"/>
  <c r="AL16" i="86"/>
  <c r="AM18" i="94"/>
  <c r="AM17" i="95" s="1"/>
  <c r="Y16" i="86"/>
  <c r="Z18" i="94"/>
  <c r="Y73" i="86"/>
  <c r="Z75" i="94"/>
  <c r="Z74" i="95" s="1"/>
  <c r="X30" i="86"/>
  <c r="Y32" i="94"/>
  <c r="Y31" i="95" s="1"/>
  <c r="AH46" i="86"/>
  <c r="AI48" i="94"/>
  <c r="AI47" i="95" s="1"/>
  <c r="AC70" i="86"/>
  <c r="AD72" i="94"/>
  <c r="AD71" i="95" s="1"/>
  <c r="AA12" i="86"/>
  <c r="AB14" i="94"/>
  <c r="AB13" i="95" s="1"/>
  <c r="AB25" i="86"/>
  <c r="AC27" i="94"/>
  <c r="AC26" i="95" s="1"/>
  <c r="W65" i="86"/>
  <c r="X67" i="94"/>
  <c r="X66" i="95" s="1"/>
  <c r="O19" i="86"/>
  <c r="P21" i="94"/>
  <c r="P20" i="95" s="1"/>
  <c r="N25" i="86"/>
  <c r="O27" i="94"/>
  <c r="O26" i="95" s="1"/>
  <c r="N65" i="86"/>
  <c r="O67" i="94"/>
  <c r="O66" i="95" s="1"/>
  <c r="R41" i="86"/>
  <c r="S43" i="94"/>
  <c r="S42" i="95" s="1"/>
  <c r="K16" i="86"/>
  <c r="L18" i="94"/>
  <c r="L17" i="95" s="1"/>
  <c r="Y23" i="86"/>
  <c r="Z25" i="94"/>
  <c r="Z24" i="95" s="1"/>
  <c r="V33" i="86"/>
  <c r="W35" i="94"/>
  <c r="W34" i="95" s="1"/>
  <c r="Q9" i="86"/>
  <c r="R11" i="94"/>
  <c r="R10" i="95" s="1"/>
  <c r="AS22" i="86"/>
  <c r="AT24" i="94"/>
  <c r="AT23" i="95" s="1"/>
  <c r="AX54" i="86"/>
  <c r="AY56" i="94"/>
  <c r="AY55" i="95" s="1"/>
  <c r="AX4" i="86"/>
  <c r="AY6" i="94"/>
  <c r="AY5" i="95" s="1"/>
  <c r="AR20" i="86"/>
  <c r="AS22" i="94"/>
  <c r="AS21" i="95" s="1"/>
  <c r="AM52" i="86"/>
  <c r="AN54" i="94"/>
  <c r="AN53" i="95" s="1"/>
  <c r="AR76" i="86"/>
  <c r="AS78" i="94"/>
  <c r="AS77" i="95" s="1"/>
  <c r="AV19" i="86"/>
  <c r="AW21" i="94"/>
  <c r="AW20" i="95" s="1"/>
  <c r="AP62" i="86"/>
  <c r="AQ64" i="94"/>
  <c r="AQ63" i="95" s="1"/>
  <c r="AD25" i="86"/>
  <c r="AE27" i="94"/>
  <c r="AE26" i="95" s="1"/>
  <c r="AC31" i="86"/>
  <c r="AD33" i="94"/>
  <c r="AD32" i="95" s="1"/>
  <c r="X71" i="86"/>
  <c r="Y73" i="94"/>
  <c r="Y72" i="95" s="1"/>
  <c r="AE58" i="86"/>
  <c r="AF60" i="94"/>
  <c r="AF59" i="95" s="1"/>
  <c r="AB4" i="86"/>
  <c r="AC6" i="94"/>
  <c r="AC5" i="95" s="1"/>
  <c r="T44" i="86"/>
  <c r="U46" i="94"/>
  <c r="U45" i="95" s="1"/>
  <c r="T77" i="86"/>
  <c r="U79" i="94"/>
  <c r="U78" i="95" s="1"/>
  <c r="S42" i="86"/>
  <c r="T44" i="94"/>
  <c r="T43" i="95" s="1"/>
  <c r="L66" i="86"/>
  <c r="M68" i="94"/>
  <c r="M67" i="95" s="1"/>
  <c r="P4" i="86"/>
  <c r="Q6" i="94"/>
  <c r="Q5" i="95" s="1"/>
  <c r="AN47" i="86"/>
  <c r="AO49" i="94"/>
  <c r="AO48" i="95" s="1"/>
  <c r="AM5" i="86"/>
  <c r="AN7" i="94"/>
  <c r="AN6" i="95" s="1"/>
  <c r="AW29" i="86"/>
  <c r="AX31" i="94"/>
  <c r="AX30" i="95" s="1"/>
  <c r="AM53" i="86"/>
  <c r="AN55" i="94"/>
  <c r="AN54" i="95" s="1"/>
  <c r="AR77" i="86"/>
  <c r="AS79" i="94"/>
  <c r="AS78" i="95" s="1"/>
  <c r="AI18" i="86"/>
  <c r="AJ20" i="94"/>
  <c r="Y42" i="86"/>
  <c r="Z44" i="94"/>
  <c r="Z43" i="95" s="1"/>
  <c r="Y66" i="86"/>
  <c r="Z68" i="94"/>
  <c r="Z67" i="95" s="1"/>
  <c r="AH16" i="86"/>
  <c r="AI18" i="94"/>
  <c r="AC56" i="86"/>
  <c r="AD58" i="94"/>
  <c r="AD57" i="95" s="1"/>
  <c r="U45" i="86"/>
  <c r="V47" i="94"/>
  <c r="AA66" i="86"/>
  <c r="AB68" i="94"/>
  <c r="AB67" i="95" s="1"/>
  <c r="T29" i="86"/>
  <c r="U31" i="94"/>
  <c r="U30" i="95" s="1"/>
  <c r="T61" i="86"/>
  <c r="U63" i="94"/>
  <c r="U62" i="95" s="1"/>
  <c r="N19" i="86"/>
  <c r="O21" i="94"/>
  <c r="O20" i="95" s="1"/>
  <c r="R50" i="86"/>
  <c r="S52" i="94"/>
  <c r="S51" i="95" s="1"/>
  <c r="AB27" i="94"/>
  <c r="AB26" i="95" s="1"/>
  <c r="K55" i="86"/>
  <c r="L57" i="94"/>
  <c r="L56" i="95" s="1"/>
  <c r="AS24" i="86"/>
  <c r="AT26" i="94"/>
  <c r="AT25" i="95" s="1"/>
  <c r="AN64" i="86"/>
  <c r="AO66" i="94"/>
  <c r="AO65" i="95" s="1"/>
  <c r="AR14" i="86"/>
  <c r="AS16" i="94"/>
  <c r="AS15" i="95" s="1"/>
  <c r="AM38" i="86"/>
  <c r="AN40" i="94"/>
  <c r="AN39" i="95" s="1"/>
  <c r="AR62" i="86"/>
  <c r="AS64" i="94"/>
  <c r="AS63" i="95" s="1"/>
  <c r="AW78" i="86"/>
  <c r="AX80" i="94"/>
  <c r="AX79" i="95" s="1"/>
  <c r="AV33" i="86"/>
  <c r="AW35" i="94"/>
  <c r="AW34" i="95" s="1"/>
  <c r="AD19" i="86"/>
  <c r="AE21" i="94"/>
  <c r="AD43" i="86"/>
  <c r="AE45" i="94"/>
  <c r="AE44" i="95" s="1"/>
  <c r="AI76" i="86"/>
  <c r="AJ78" i="94"/>
  <c r="AJ77" i="95" s="1"/>
  <c r="AH25" i="86"/>
  <c r="AI27" i="94"/>
  <c r="AI26" i="95" s="1"/>
  <c r="AH73" i="86"/>
  <c r="AI75" i="94"/>
  <c r="AI74" i="95" s="1"/>
  <c r="AB26" i="86"/>
  <c r="AC28" i="94"/>
  <c r="AC27" i="95" s="1"/>
  <c r="W42" i="86"/>
  <c r="X44" i="94"/>
  <c r="X43" i="95" s="1"/>
  <c r="AB66" i="86"/>
  <c r="AC68" i="94"/>
  <c r="AC67" i="95" s="1"/>
  <c r="T22" i="86"/>
  <c r="U24" i="94"/>
  <c r="U23" i="95" s="1"/>
  <c r="T54" i="86"/>
  <c r="U56" i="94"/>
  <c r="U55" i="95" s="1"/>
  <c r="S12" i="86"/>
  <c r="T14" i="94"/>
  <c r="T13" i="95" s="1"/>
  <c r="S52" i="86"/>
  <c r="T54" i="94"/>
  <c r="T53" i="95" s="1"/>
  <c r="L23" i="86"/>
  <c r="M25" i="94"/>
  <c r="M24" i="95" s="1"/>
  <c r="K19" i="86"/>
  <c r="L21" i="94"/>
  <c r="L20" i="95" s="1"/>
  <c r="U76" i="86"/>
  <c r="V78" i="94"/>
  <c r="AN17" i="86"/>
  <c r="AO19" i="94"/>
  <c r="AO18" i="95" s="1"/>
  <c r="AX41" i="86"/>
  <c r="AY43" i="94"/>
  <c r="AY42" i="95" s="1"/>
  <c r="AW23" i="86"/>
  <c r="AX25" i="94"/>
  <c r="AX24" i="95" s="1"/>
  <c r="AM47" i="86"/>
  <c r="AN49" i="94"/>
  <c r="AN48" i="95" s="1"/>
  <c r="AW4" i="86"/>
  <c r="AX6" i="94"/>
  <c r="AX5" i="95" s="1"/>
  <c r="AV60" i="86"/>
  <c r="AW62" i="94"/>
  <c r="AW61" i="95" s="1"/>
  <c r="AD12" i="86"/>
  <c r="AE14" i="94"/>
  <c r="AE13" i="95" s="1"/>
  <c r="Y44" i="86"/>
  <c r="Z46" i="94"/>
  <c r="Z45" i="95" s="1"/>
  <c r="AI60" i="86"/>
  <c r="AJ62" i="94"/>
  <c r="AJ61" i="95" s="1"/>
  <c r="AH18" i="86"/>
  <c r="AI20" i="94"/>
  <c r="X42" i="86"/>
  <c r="Y44" i="94"/>
  <c r="Y43" i="95" s="1"/>
  <c r="AH58" i="86"/>
  <c r="AI60" i="94"/>
  <c r="AI59" i="95" s="1"/>
  <c r="T47" i="86"/>
  <c r="U49" i="94"/>
  <c r="U48" i="95" s="1"/>
  <c r="S53" i="86"/>
  <c r="T55" i="94"/>
  <c r="T54" i="95" s="1"/>
  <c r="M23" i="86"/>
  <c r="N25" i="94"/>
  <c r="N24" i="95" s="1"/>
  <c r="P76" i="86"/>
  <c r="Q78" i="94"/>
  <c r="Q77" i="95" s="1"/>
  <c r="AD55" i="86"/>
  <c r="AE57" i="94"/>
  <c r="AE56" i="95" s="1"/>
  <c r="AX34" i="86"/>
  <c r="AY36" i="94"/>
  <c r="AY35" i="95" s="1"/>
  <c r="AX66" i="86"/>
  <c r="AY68" i="94"/>
  <c r="AY67" i="95" s="1"/>
  <c r="AM16" i="86"/>
  <c r="AN18" i="94"/>
  <c r="AN17" i="95" s="1"/>
  <c r="AR56" i="86"/>
  <c r="AS58" i="94"/>
  <c r="AS57" i="95" s="1"/>
  <c r="AT5" i="86"/>
  <c r="AU7" i="94"/>
  <c r="AU6" i="95" s="1"/>
  <c r="AI5" i="86"/>
  <c r="AJ7" i="94"/>
  <c r="AJ6" i="95" s="1"/>
  <c r="Y37" i="86"/>
  <c r="Z39" i="94"/>
  <c r="Z38" i="95" s="1"/>
  <c r="AD53" i="86"/>
  <c r="AE55" i="94"/>
  <c r="AE54" i="95" s="1"/>
  <c r="AD78" i="86"/>
  <c r="AE80" i="94"/>
  <c r="AE79" i="95" s="1"/>
  <c r="AC27" i="86"/>
  <c r="AD29" i="94"/>
  <c r="AD28" i="95" s="1"/>
  <c r="AH43" i="86"/>
  <c r="AI45" i="94"/>
  <c r="AI44" i="95" s="1"/>
  <c r="V19" i="86"/>
  <c r="W21" i="94"/>
  <c r="U46" i="86"/>
  <c r="V48" i="94"/>
  <c r="O24" i="86"/>
  <c r="P26" i="94"/>
  <c r="P25" i="95" s="1"/>
  <c r="T73" i="86"/>
  <c r="U75" i="94"/>
  <c r="U74" i="95" s="1"/>
  <c r="S38" i="86"/>
  <c r="T40" i="94"/>
  <c r="T39" i="95" s="1"/>
  <c r="S70" i="86"/>
  <c r="T72" i="94"/>
  <c r="T71" i="95" s="1"/>
  <c r="L76" i="86"/>
  <c r="M78" i="94"/>
  <c r="M77" i="95" s="1"/>
  <c r="AN52" i="86"/>
  <c r="AO54" i="94"/>
  <c r="AO53" i="95" s="1"/>
  <c r="Y72" i="86"/>
  <c r="Z74" i="94"/>
  <c r="Z73" i="95" s="1"/>
  <c r="AS11" i="86"/>
  <c r="AT13" i="94"/>
  <c r="AT12" i="95" s="1"/>
  <c r="AN27" i="86"/>
  <c r="AO29" i="94"/>
  <c r="AO28" i="95" s="1"/>
  <c r="AR17" i="86"/>
  <c r="AS19" i="94"/>
  <c r="AS18" i="95" s="1"/>
  <c r="AM33" i="86"/>
  <c r="AN35" i="94"/>
  <c r="AN34" i="95" s="1"/>
  <c r="AM65" i="86"/>
  <c r="AN67" i="94"/>
  <c r="AN66" i="95" s="1"/>
  <c r="AT8" i="86"/>
  <c r="AU10" i="94"/>
  <c r="AU9" i="95" s="1"/>
  <c r="AK45" i="86"/>
  <c r="AL47" i="94"/>
  <c r="AL46" i="95" s="1"/>
  <c r="AJ64" i="86"/>
  <c r="AK66" i="94"/>
  <c r="AK65" i="95" s="1"/>
  <c r="Y14" i="86"/>
  <c r="Z16" i="94"/>
  <c r="Y38" i="86"/>
  <c r="Z40" i="94"/>
  <c r="Z39" i="95" s="1"/>
  <c r="Y62" i="86"/>
  <c r="Z64" i="94"/>
  <c r="Z63" i="95" s="1"/>
  <c r="AC12" i="86"/>
  <c r="AD14" i="94"/>
  <c r="AD13" i="95" s="1"/>
  <c r="AH36" i="86"/>
  <c r="AI38" i="94"/>
  <c r="AI37" i="95" s="1"/>
  <c r="AC60" i="86"/>
  <c r="AD62" i="94"/>
  <c r="AD61" i="95" s="1"/>
  <c r="X12" i="79"/>
  <c r="U41" i="86"/>
  <c r="V43" i="94"/>
  <c r="O17" i="86"/>
  <c r="P19" i="94"/>
  <c r="P18" i="95" s="1"/>
  <c r="O65" i="86"/>
  <c r="P67" i="94"/>
  <c r="P66" i="95" s="1"/>
  <c r="S55" i="86"/>
  <c r="T57" i="94"/>
  <c r="T56" i="95" s="1"/>
  <c r="K70" i="86"/>
  <c r="L72" i="94"/>
  <c r="AH29" i="86"/>
  <c r="AI31" i="94"/>
  <c r="AI30" i="95" s="1"/>
  <c r="S56" i="86"/>
  <c r="T58" i="94"/>
  <c r="T57" i="95" s="1"/>
  <c r="AN36" i="86"/>
  <c r="AO38" i="94"/>
  <c r="AO37" i="95" s="1"/>
  <c r="AN77" i="86"/>
  <c r="AO79" i="94"/>
  <c r="AO78" i="95" s="1"/>
  <c r="AM58" i="86"/>
  <c r="AN60" i="94"/>
  <c r="AN59" i="95" s="1"/>
  <c r="AJ43" i="86"/>
  <c r="AK45" i="94"/>
  <c r="AK44" i="95" s="1"/>
  <c r="AD47" i="86"/>
  <c r="AE49" i="94"/>
  <c r="AE48" i="95" s="1"/>
  <c r="H50" i="86"/>
  <c r="I52" i="94"/>
  <c r="I51" i="95" s="1"/>
  <c r="P22" i="86"/>
  <c r="Q24" i="94"/>
  <c r="Q23" i="95" s="1"/>
  <c r="H43" i="86"/>
  <c r="I45" i="94"/>
  <c r="I44" i="95" s="1"/>
  <c r="AP35" i="86"/>
  <c r="AQ37" i="94"/>
  <c r="AQ36" i="95" s="1"/>
  <c r="H12" i="86"/>
  <c r="I14" i="94"/>
  <c r="I13" i="95" s="1"/>
  <c r="H76" i="86"/>
  <c r="I78" i="94"/>
  <c r="I77" i="95" s="1"/>
  <c r="G65" i="86"/>
  <c r="H67" i="94"/>
  <c r="H66" i="95" s="1"/>
  <c r="F54" i="86"/>
  <c r="G56" i="94"/>
  <c r="G55" i="95" s="1"/>
  <c r="F55" i="86"/>
  <c r="G57" i="94"/>
  <c r="G56" i="95" s="1"/>
  <c r="AJ46" i="86"/>
  <c r="AK48" i="94"/>
  <c r="AK47" i="95" s="1"/>
  <c r="AB17" i="86"/>
  <c r="AC19" i="94"/>
  <c r="H77" i="86"/>
  <c r="I79" i="94"/>
  <c r="I78" i="95" s="1"/>
  <c r="AO22" i="86"/>
  <c r="AP24" i="94"/>
  <c r="AP23" i="95" s="1"/>
  <c r="AA30" i="86"/>
  <c r="AB32" i="94"/>
  <c r="AB31" i="95" s="1"/>
  <c r="R68" i="86"/>
  <c r="S70" i="94"/>
  <c r="S69" i="95" s="1"/>
  <c r="H22" i="86"/>
  <c r="I24" i="94"/>
  <c r="I23" i="95" s="1"/>
  <c r="G11" i="86"/>
  <c r="H13" i="94"/>
  <c r="H12" i="95" s="1"/>
  <c r="F8" i="86"/>
  <c r="G10" i="94"/>
  <c r="G9" i="95" s="1"/>
  <c r="AU77" i="86"/>
  <c r="AV79" i="94"/>
  <c r="AV78" i="95" s="1"/>
  <c r="M5" i="86"/>
  <c r="N7" i="94"/>
  <c r="N6" i="95" s="1"/>
  <c r="H55" i="86"/>
  <c r="I57" i="94"/>
  <c r="I56" i="95" s="1"/>
  <c r="G44" i="86"/>
  <c r="H46" i="94"/>
  <c r="H45" i="95" s="1"/>
  <c r="F33" i="86"/>
  <c r="G35" i="94"/>
  <c r="G34" i="95" s="1"/>
  <c r="AO78" i="86"/>
  <c r="AP80" i="94"/>
  <c r="AP79" i="95" s="1"/>
  <c r="K50" i="86"/>
  <c r="L52" i="94"/>
  <c r="L51" i="95" s="1"/>
  <c r="M38" i="86"/>
  <c r="N40" i="94"/>
  <c r="N39" i="95" s="1"/>
  <c r="AF58" i="86"/>
  <c r="AG60" i="94"/>
  <c r="Z37" i="86"/>
  <c r="AA39" i="94"/>
  <c r="AA38" i="95" s="1"/>
  <c r="AP73" i="86"/>
  <c r="AQ75" i="94"/>
  <c r="AQ74" i="95" s="1"/>
  <c r="AJ52" i="86"/>
  <c r="AK54" i="94"/>
  <c r="AK53" i="95" s="1"/>
  <c r="AL30" i="86"/>
  <c r="AM32" i="94"/>
  <c r="AM31" i="95" s="1"/>
  <c r="AK9" i="86"/>
  <c r="AL11" i="94"/>
  <c r="AL10" i="95" s="1"/>
  <c r="Q54" i="86"/>
  <c r="R56" i="94"/>
  <c r="R55" i="95" s="1"/>
  <c r="Q22" i="86"/>
  <c r="R24" i="94"/>
  <c r="R23" i="95" s="1"/>
  <c r="AF71" i="86"/>
  <c r="AG73" i="94"/>
  <c r="U50" i="86"/>
  <c r="V52" i="94"/>
  <c r="AK62" i="86"/>
  <c r="AL64" i="94"/>
  <c r="AL63" i="95" s="1"/>
  <c r="AO41" i="86"/>
  <c r="AP43" i="94"/>
  <c r="AP42" i="95" s="1"/>
  <c r="AL19" i="86"/>
  <c r="AM21" i="94"/>
  <c r="AM20" i="95" s="1"/>
  <c r="Q77" i="86"/>
  <c r="R79" i="94"/>
  <c r="R78" i="95" s="1"/>
  <c r="Q45" i="86"/>
  <c r="R47" i="94"/>
  <c r="R46" i="95" s="1"/>
  <c r="AE68" i="86"/>
  <c r="AF70" i="94"/>
  <c r="AF69" i="95" s="1"/>
  <c r="AG46" i="86"/>
  <c r="AH48" i="94"/>
  <c r="AH47" i="95" s="1"/>
  <c r="V25" i="86"/>
  <c r="W27" i="94"/>
  <c r="W26" i="95" s="1"/>
  <c r="AV77" i="86"/>
  <c r="AW79" i="94"/>
  <c r="AW78" i="95" s="1"/>
  <c r="AP56" i="86"/>
  <c r="AQ58" i="94"/>
  <c r="AQ57" i="95" s="1"/>
  <c r="AO35" i="86"/>
  <c r="AP37" i="94"/>
  <c r="AP36" i="95" s="1"/>
  <c r="Q64" i="86"/>
  <c r="R66" i="94"/>
  <c r="R65" i="95" s="1"/>
  <c r="AE54" i="86"/>
  <c r="AF56" i="94"/>
  <c r="AF55" i="95" s="1"/>
  <c r="AF11" i="86"/>
  <c r="AG13" i="94"/>
  <c r="AP42" i="86"/>
  <c r="AQ44" i="94"/>
  <c r="AQ43" i="95" s="1"/>
  <c r="M43" i="86"/>
  <c r="N45" i="94"/>
  <c r="N44" i="95" s="1"/>
  <c r="M11" i="86"/>
  <c r="N13" i="94"/>
  <c r="N12" i="95" s="1"/>
  <c r="AG61" i="86"/>
  <c r="AH63" i="94"/>
  <c r="AH62" i="95" s="1"/>
  <c r="U19" i="86"/>
  <c r="V21" i="94"/>
  <c r="AV52" i="86"/>
  <c r="AW54" i="94"/>
  <c r="AW53" i="95" s="1"/>
  <c r="AP31" i="86"/>
  <c r="AQ33" i="94"/>
  <c r="AQ32" i="95" s="1"/>
  <c r="L43" i="86"/>
  <c r="M45" i="94"/>
  <c r="M44" i="95" s="1"/>
  <c r="L11" i="86"/>
  <c r="M13" i="94"/>
  <c r="M12" i="95" s="1"/>
  <c r="AE64" i="86"/>
  <c r="AF66" i="94"/>
  <c r="AF65" i="95" s="1"/>
  <c r="AG42" i="86"/>
  <c r="AH44" i="94"/>
  <c r="AH43" i="95" s="1"/>
  <c r="AP76" i="86"/>
  <c r="AQ78" i="94"/>
  <c r="AQ77" i="95" s="1"/>
  <c r="AO55" i="86"/>
  <c r="AP57" i="94"/>
  <c r="AP56" i="95" s="1"/>
  <c r="AL33" i="86"/>
  <c r="AM35" i="94"/>
  <c r="AM34" i="95" s="1"/>
  <c r="AP12" i="86"/>
  <c r="AQ14" i="94"/>
  <c r="AQ13" i="95" s="1"/>
  <c r="G68" i="95"/>
  <c r="F11" i="86"/>
  <c r="G13" i="94"/>
  <c r="G12" i="95" s="1"/>
  <c r="G54" i="86"/>
  <c r="H56" i="94"/>
  <c r="H55" i="95" s="1"/>
  <c r="AP5" i="86"/>
  <c r="AQ7" i="94"/>
  <c r="AQ6" i="95" s="1"/>
  <c r="AH57" i="86"/>
  <c r="AR67" i="86"/>
  <c r="L19" i="79"/>
  <c r="AP43" i="79"/>
  <c r="Q70" i="79"/>
  <c r="AA66" i="79"/>
  <c r="AU57" i="86"/>
  <c r="G67" i="86"/>
  <c r="M71" i="79"/>
  <c r="R62" i="79"/>
  <c r="M39" i="79"/>
  <c r="AU21" i="79"/>
  <c r="W27" i="79"/>
  <c r="AH48" i="79"/>
  <c r="AM66" i="79"/>
  <c r="L6" i="79"/>
  <c r="AM19" i="79"/>
  <c r="X44" i="79"/>
  <c r="AA74" i="79"/>
  <c r="AV25" i="79"/>
  <c r="Q55" i="79"/>
  <c r="N10" i="79"/>
  <c r="AK21" i="79"/>
  <c r="AL42" i="79"/>
  <c r="AC57" i="86"/>
  <c r="M49" i="79"/>
  <c r="M50" i="94" s="1"/>
  <c r="M49" i="95" s="1"/>
  <c r="AB47" i="79"/>
  <c r="G13" i="86"/>
  <c r="H57" i="86"/>
  <c r="AC44" i="79"/>
  <c r="AW65" i="79"/>
  <c r="L25" i="79"/>
  <c r="AA37" i="79"/>
  <c r="AW63" i="79"/>
  <c r="X57" i="86"/>
  <c r="AB58" i="79"/>
  <c r="AB59" i="94" s="1"/>
  <c r="AG31" i="79"/>
  <c r="S53" i="79"/>
  <c r="AM65" i="79"/>
  <c r="AH61" i="79"/>
  <c r="AG58" i="79"/>
  <c r="AG59" i="94" s="1"/>
  <c r="AU54" i="79"/>
  <c r="V10" i="79"/>
  <c r="AM67" i="86"/>
  <c r="AB61" i="79"/>
  <c r="S30" i="79"/>
  <c r="AB54" i="79"/>
  <c r="AP57" i="79"/>
  <c r="AH20" i="79"/>
  <c r="V58" i="79"/>
  <c r="V59" i="94" s="1"/>
  <c r="AK68" i="79"/>
  <c r="AK69" i="94" s="1"/>
  <c r="AM48" i="79"/>
  <c r="V53" i="79"/>
  <c r="AN57" i="86"/>
  <c r="AT43" i="79"/>
  <c r="AY47" i="79"/>
  <c r="X31" i="79"/>
  <c r="AR9" i="79"/>
  <c r="AU63" i="79"/>
  <c r="W37" i="79"/>
  <c r="W69" i="79"/>
  <c r="W74" i="79"/>
  <c r="AV47" i="79"/>
  <c r="AR68" i="79"/>
  <c r="AR69" i="94" s="1"/>
  <c r="AC13" i="79"/>
  <c r="AF27" i="79"/>
  <c r="W56" i="79"/>
  <c r="AC77" i="79"/>
  <c r="M63" i="79"/>
  <c r="Q10" i="79"/>
  <c r="AR15" i="79"/>
  <c r="AQ58" i="79"/>
  <c r="AM71" i="79"/>
  <c r="AB43" i="79"/>
  <c r="V78" i="79"/>
  <c r="S47" i="79"/>
  <c r="Q43" i="79"/>
  <c r="AR18" i="79"/>
  <c r="AU32" i="79"/>
  <c r="AL53" i="79"/>
  <c r="X27" i="79"/>
  <c r="AU59" i="79"/>
  <c r="W25" i="79"/>
  <c r="X38" i="79"/>
  <c r="AA45" i="79"/>
  <c r="AK6" i="79"/>
  <c r="AL27" i="79"/>
  <c r="AR48" i="79"/>
  <c r="AP70" i="79"/>
  <c r="AP71" i="94" s="1"/>
  <c r="AP70" i="95" s="1"/>
  <c r="AC17" i="79"/>
  <c r="AR62" i="79"/>
  <c r="AF53" i="79"/>
  <c r="AP49" i="79"/>
  <c r="AP50" i="94" s="1"/>
  <c r="AP49" i="95" s="1"/>
  <c r="AW59" i="79"/>
  <c r="AF10" i="79"/>
  <c r="W23" i="79"/>
  <c r="W47" i="79"/>
  <c r="AB71" i="79"/>
  <c r="S37" i="79"/>
  <c r="AK12" i="79"/>
  <c r="AM54" i="79"/>
  <c r="AQ57" i="86"/>
  <c r="AG23" i="79"/>
  <c r="AH56" i="79"/>
  <c r="W70" i="79"/>
  <c r="AV72" i="79"/>
  <c r="AA31" i="79"/>
  <c r="X23" i="79"/>
  <c r="F67" i="86"/>
  <c r="AP15" i="79"/>
  <c r="N66" i="79"/>
  <c r="M74" i="79"/>
  <c r="AO47" i="79"/>
  <c r="AK26" i="79"/>
  <c r="AJ34" i="79"/>
  <c r="V35" i="79"/>
  <c r="AC69" i="79"/>
  <c r="W10" i="79"/>
  <c r="AP37" i="79"/>
  <c r="AA14" i="79"/>
  <c r="AA15" i="94" s="1"/>
  <c r="AQ61" i="79"/>
  <c r="AW74" i="79"/>
  <c r="V49" i="79"/>
  <c r="V50" i="94" s="1"/>
  <c r="M72" i="79"/>
  <c r="AU51" i="79"/>
  <c r="W17" i="79"/>
  <c r="X46" i="79"/>
  <c r="S20" i="79"/>
  <c r="AG66" i="79"/>
  <c r="AV19" i="79"/>
  <c r="AK62" i="79"/>
  <c r="AC9" i="79"/>
  <c r="AH73" i="79"/>
  <c r="AR19" i="79"/>
  <c r="AR51" i="79"/>
  <c r="V18" i="79"/>
  <c r="AF42" i="79"/>
  <c r="W79" i="79"/>
  <c r="S77" i="79"/>
  <c r="AU20" i="79"/>
  <c r="AR10" i="79"/>
  <c r="AV61" i="79"/>
  <c r="AM74" i="79"/>
  <c r="AB6" i="79"/>
  <c r="AA49" i="79"/>
  <c r="AA50" i="94" s="1"/>
  <c r="AA49" i="95" s="1"/>
  <c r="AW37" i="79"/>
  <c r="AK51" i="79"/>
  <c r="AW5" i="79"/>
  <c r="AB17" i="79"/>
  <c r="AC46" i="79"/>
  <c r="AP62" i="79"/>
  <c r="V39" i="79"/>
  <c r="M73" i="79"/>
  <c r="AF18" i="79"/>
  <c r="AB79" i="79"/>
  <c r="U34" i="79"/>
  <c r="AK20" i="79"/>
  <c r="F57" i="86"/>
  <c r="N18" i="79"/>
  <c r="M13" i="86" s="1"/>
  <c r="W48" i="79"/>
  <c r="M19" i="79"/>
  <c r="Q34" i="79"/>
  <c r="AU37" i="79"/>
  <c r="AB35" i="79"/>
  <c r="AL28" i="79"/>
  <c r="AQ68" i="79"/>
  <c r="AQ69" i="94" s="1"/>
  <c r="AC10" i="79"/>
  <c r="N74" i="79"/>
  <c r="L57" i="79"/>
  <c r="AK18" i="79"/>
  <c r="AV39" i="79"/>
  <c r="AB48" i="79"/>
  <c r="AM79" i="79"/>
  <c r="W35" i="79"/>
  <c r="AW10" i="79"/>
  <c r="W6" i="79"/>
  <c r="X19" i="79"/>
  <c r="AB62" i="79"/>
  <c r="L12" i="79"/>
  <c r="AM37" i="79"/>
  <c r="AM5" i="79"/>
  <c r="V68" i="79"/>
  <c r="V69" i="94" s="1"/>
  <c r="Q53" i="79"/>
  <c r="AA39" i="79"/>
  <c r="M9" i="79"/>
  <c r="L54" i="79"/>
  <c r="AU57" i="79"/>
  <c r="AV34" i="79"/>
  <c r="AA58" i="79"/>
  <c r="N34" i="79"/>
  <c r="AK39" i="79"/>
  <c r="AW73" i="79"/>
  <c r="AA56" i="79"/>
  <c r="R59" i="79"/>
  <c r="AA55" i="79"/>
  <c r="AU23" i="79"/>
  <c r="AW57" i="79"/>
  <c r="AR73" i="79"/>
  <c r="AA48" i="79"/>
  <c r="AR44" i="79"/>
  <c r="W32" i="79"/>
  <c r="AA51" i="79"/>
  <c r="R27" i="79"/>
  <c r="AQ10" i="79"/>
  <c r="AR55" i="79"/>
  <c r="W19" i="79"/>
  <c r="AA62" i="79"/>
  <c r="S43" i="79"/>
  <c r="AG26" i="79"/>
  <c r="AW58" i="79"/>
  <c r="AW59" i="94" s="1"/>
  <c r="AV77" i="79"/>
  <c r="X67" i="79"/>
  <c r="AV32" i="79"/>
  <c r="AM53" i="79"/>
  <c r="AF20" i="79"/>
  <c r="AF44" i="79"/>
  <c r="S44" i="79"/>
  <c r="AR24" i="79"/>
  <c r="AU46" i="79"/>
  <c r="AQ67" i="79"/>
  <c r="AH57" i="79"/>
  <c r="AM35" i="79"/>
  <c r="AP73" i="79"/>
  <c r="AC12" i="79"/>
  <c r="AC20" i="79"/>
  <c r="AC68" i="79"/>
  <c r="AC69" i="94" s="1"/>
  <c r="S17" i="79"/>
  <c r="N69" i="79"/>
  <c r="AQ17" i="79"/>
  <c r="AV56" i="79"/>
  <c r="AW67" i="79"/>
  <c r="AR31" i="79"/>
  <c r="AV12" i="79"/>
  <c r="AW25" i="79"/>
  <c r="AU47" i="79"/>
  <c r="AH18" i="79"/>
  <c r="AQ23" i="79"/>
  <c r="AU42" i="79"/>
  <c r="AP66" i="79"/>
  <c r="AC53" i="79"/>
  <c r="AB72" i="79"/>
  <c r="M55" i="79"/>
  <c r="Q26" i="79"/>
  <c r="AP13" i="79"/>
  <c r="AK77" i="79"/>
  <c r="V38" i="79"/>
  <c r="AB59" i="79"/>
  <c r="Q51" i="79"/>
  <c r="AC47" i="79"/>
  <c r="AV13" i="79"/>
  <c r="AV37" i="79"/>
  <c r="AV5" i="79"/>
  <c r="AC43" i="79"/>
  <c r="R12" i="79"/>
  <c r="R44" i="79"/>
  <c r="AV57" i="79"/>
  <c r="AK35" i="79"/>
  <c r="AL56" i="79"/>
  <c r="AW77" i="79"/>
  <c r="AC62" i="79"/>
  <c r="L21" i="79"/>
  <c r="L69" i="79"/>
  <c r="AO43" i="79"/>
  <c r="V79" i="79"/>
  <c r="L46" i="79"/>
  <c r="V69" i="79"/>
  <c r="AL6" i="79"/>
  <c r="AM67" i="79"/>
  <c r="W15" i="79"/>
  <c r="AU35" i="79"/>
  <c r="AW31" i="79"/>
  <c r="AL12" i="79"/>
  <c r="AM25" i="79"/>
  <c r="AP39" i="79"/>
  <c r="S6" i="79"/>
  <c r="AV23" i="79"/>
  <c r="AK42" i="79"/>
  <c r="AU66" i="79"/>
  <c r="AH53" i="79"/>
  <c r="AK13" i="79"/>
  <c r="AP77" i="79"/>
  <c r="AF38" i="79"/>
  <c r="W59" i="79"/>
  <c r="V57" i="86" s="1"/>
  <c r="AL13" i="79"/>
  <c r="AL37" i="79"/>
  <c r="AL57" i="79"/>
  <c r="AM77" i="79"/>
  <c r="M46" i="79"/>
  <c r="AV43" i="79"/>
  <c r="AA15" i="79"/>
  <c r="AB36" i="79"/>
  <c r="AF79" i="79"/>
  <c r="AR43" i="79"/>
  <c r="AF66" i="79"/>
  <c r="V74" i="79"/>
  <c r="AW14" i="79"/>
  <c r="AW15" i="94" s="1"/>
  <c r="AW38" i="79"/>
  <c r="V56" i="79"/>
  <c r="N78" i="79"/>
  <c r="M23" i="79"/>
  <c r="AP53" i="79"/>
  <c r="S39" i="79"/>
  <c r="Q59" i="79"/>
  <c r="AC71" i="79"/>
  <c r="AU56" i="79"/>
  <c r="V25" i="79"/>
  <c r="W46" i="79"/>
  <c r="AA65" i="79"/>
  <c r="M48" i="79"/>
  <c r="S5" i="79"/>
  <c r="Q68" i="79"/>
  <c r="AW13" i="79"/>
  <c r="W65" i="79"/>
  <c r="AL43" i="79"/>
  <c r="V15" i="79"/>
  <c r="W36" i="79"/>
  <c r="R37" i="79"/>
  <c r="AV30" i="79"/>
  <c r="L23" i="79"/>
  <c r="AM14" i="79"/>
  <c r="AM15" i="94" s="1"/>
  <c r="AM38" i="79"/>
  <c r="H67" i="86"/>
  <c r="F13" i="86"/>
  <c r="K57" i="86"/>
  <c r="AR49" i="79"/>
  <c r="AR50" i="94" s="1"/>
  <c r="AR49" i="95" s="1"/>
  <c r="V55" i="79"/>
  <c r="AG19" i="79"/>
  <c r="V62" i="79"/>
  <c r="X71" i="79"/>
  <c r="AK56" i="79"/>
  <c r="AL77" i="79"/>
  <c r="AF25" i="79"/>
  <c r="AB46" i="79"/>
  <c r="V65" i="79"/>
  <c r="M14" i="79"/>
  <c r="M15" i="94" s="1"/>
  <c r="AS57" i="86"/>
  <c r="AM13" i="79"/>
  <c r="AA44" i="79"/>
  <c r="AB65" i="79"/>
  <c r="S12" i="79"/>
  <c r="M78" i="79"/>
  <c r="AC57" i="79"/>
  <c r="M65" i="79"/>
  <c r="AL30" i="79"/>
  <c r="AH68" i="79"/>
  <c r="AH69" i="94" s="1"/>
  <c r="R18" i="79"/>
  <c r="Q13" i="86" s="1"/>
  <c r="AC74" i="79"/>
  <c r="AW49" i="79"/>
  <c r="AW50" i="94" s="1"/>
  <c r="AW49" i="95" s="1"/>
  <c r="X74" i="79"/>
  <c r="AW44" i="79"/>
  <c r="AU53" i="79"/>
  <c r="AI57" i="86"/>
  <c r="AE47" i="79"/>
  <c r="W51" i="79"/>
  <c r="AL49" i="79"/>
  <c r="AL50" i="94" s="1"/>
  <c r="AL49" i="95" s="1"/>
  <c r="AW45" i="79"/>
  <c r="AP25" i="79"/>
  <c r="AK31" i="79"/>
  <c r="AA32" i="79"/>
  <c r="AC42" i="79"/>
  <c r="AL55" i="79"/>
  <c r="AP74" i="79"/>
  <c r="V19" i="79"/>
  <c r="M43" i="79"/>
  <c r="Q74" i="79"/>
  <c r="V37" i="79"/>
  <c r="R34" i="79"/>
  <c r="AW23" i="79"/>
  <c r="AQ42" i="79"/>
  <c r="AL66" i="79"/>
  <c r="AB27" i="79"/>
  <c r="AB51" i="79"/>
  <c r="Q27" i="79"/>
  <c r="AQ49" i="79"/>
  <c r="AQ50" i="94" s="1"/>
  <c r="AQ49" i="95" s="1"/>
  <c r="AP48" i="79"/>
  <c r="W54" i="79"/>
  <c r="W78" i="79"/>
  <c r="L28" i="79"/>
  <c r="AM45" i="79"/>
  <c r="AF12" i="79"/>
  <c r="X30" i="79"/>
  <c r="AR32" i="79"/>
  <c r="AM56" i="79"/>
  <c r="AF47" i="79"/>
  <c r="M21" i="79"/>
  <c r="AR35" i="79"/>
  <c r="AK73" i="79"/>
  <c r="W39" i="79"/>
  <c r="S57" i="79"/>
  <c r="AW46" i="79"/>
  <c r="AP28" i="79"/>
  <c r="X79" i="79"/>
  <c r="V32" i="79"/>
  <c r="AF43" i="79"/>
  <c r="AV66" i="79"/>
  <c r="AK48" i="79"/>
  <c r="AL24" i="79"/>
  <c r="AG15" i="79"/>
  <c r="AU55" i="79"/>
  <c r="X42" i="79"/>
  <c r="S14" i="79"/>
  <c r="N54" i="79"/>
  <c r="N70" i="79"/>
  <c r="L65" i="79"/>
  <c r="W18" i="79"/>
  <c r="AK10" i="79"/>
  <c r="AV31" i="79"/>
  <c r="AU74" i="79"/>
  <c r="AA19" i="79"/>
  <c r="M66" i="79"/>
  <c r="AR23" i="79"/>
  <c r="AF70" i="79"/>
  <c r="AQ69" i="79"/>
  <c r="AI67" i="86"/>
  <c r="AG78" i="79"/>
  <c r="H13" i="86"/>
  <c r="AC30" i="79"/>
  <c r="AP14" i="79"/>
  <c r="AP15" i="94" s="1"/>
  <c r="AW32" i="79"/>
  <c r="AR56" i="79"/>
  <c r="V23" i="79"/>
  <c r="R53" i="79"/>
  <c r="L14" i="79"/>
  <c r="L15" i="94" s="1"/>
  <c r="AQ54" i="79"/>
  <c r="V26" i="79"/>
  <c r="AB39" i="79"/>
  <c r="AM46" i="79"/>
  <c r="AU28" i="79"/>
  <c r="AC79" i="79"/>
  <c r="AC35" i="79"/>
  <c r="AW43" i="79"/>
  <c r="AK55" i="79"/>
  <c r="W61" i="79"/>
  <c r="AB18" i="79"/>
  <c r="AP10" i="79"/>
  <c r="AL31" i="79"/>
  <c r="X61" i="79"/>
  <c r="V61" i="79"/>
  <c r="AP45" i="79"/>
  <c r="V30" i="79"/>
  <c r="V70" i="79"/>
  <c r="S55" i="79"/>
  <c r="AP24" i="79"/>
  <c r="AV69" i="79"/>
  <c r="AA57" i="79"/>
  <c r="R28" i="79"/>
  <c r="L36" i="79"/>
  <c r="AC39" i="79"/>
  <c r="AM21" i="79"/>
  <c r="AC54" i="79"/>
  <c r="L37" i="79"/>
  <c r="AU14" i="79"/>
  <c r="AU78" i="79"/>
  <c r="AF23" i="79"/>
  <c r="AC65" i="79"/>
  <c r="AV54" i="79"/>
  <c r="AF26" i="79"/>
  <c r="V34" i="79"/>
  <c r="W63" i="79"/>
  <c r="S45" i="79"/>
  <c r="AW6" i="79"/>
  <c r="AW26" i="79"/>
  <c r="AG68" i="79"/>
  <c r="AK67" i="86"/>
  <c r="X21" i="79"/>
  <c r="AA61" i="79"/>
  <c r="AU45" i="79"/>
  <c r="V6" i="79"/>
  <c r="AA30" i="79"/>
  <c r="AK24" i="79"/>
  <c r="W14" i="79"/>
  <c r="W15" i="94" s="1"/>
  <c r="V57" i="79"/>
  <c r="X39" i="79"/>
  <c r="AW21" i="79"/>
  <c r="W9" i="79"/>
  <c r="X54" i="79"/>
  <c r="X15" i="79"/>
  <c r="AV35" i="79"/>
  <c r="AK78" i="79"/>
  <c r="AG44" i="79"/>
  <c r="X65" i="79"/>
  <c r="AF34" i="79"/>
  <c r="AB63" i="79"/>
  <c r="AR70" i="79"/>
  <c r="M30" i="79"/>
  <c r="AM6" i="79"/>
  <c r="AM12" i="79"/>
  <c r="AU34" i="79"/>
  <c r="AL67" i="86"/>
  <c r="AH21" i="79"/>
  <c r="Q58" i="79"/>
  <c r="AM63" i="79"/>
  <c r="AA6" i="79"/>
  <c r="X48" i="79"/>
  <c r="X72" i="79"/>
  <c r="S23" i="79"/>
  <c r="N59" i="79"/>
  <c r="AV45" i="79"/>
  <c r="AB14" i="79"/>
  <c r="AB15" i="94" s="1"/>
  <c r="M32" i="79"/>
  <c r="AU43" i="79"/>
  <c r="AP67" i="79"/>
  <c r="AB9" i="79"/>
  <c r="AG73" i="79"/>
  <c r="S28" i="79"/>
  <c r="M5" i="79"/>
  <c r="AC15" i="79"/>
  <c r="P43" i="79"/>
  <c r="AL35" i="79"/>
  <c r="X25" i="79"/>
  <c r="AB44" i="79"/>
  <c r="L15" i="79"/>
  <c r="L47" i="79"/>
  <c r="AW70" i="79"/>
  <c r="AQ25" i="79"/>
  <c r="AP68" i="79"/>
  <c r="R57" i="86"/>
  <c r="AL57" i="86"/>
  <c r="AJ57" i="86"/>
  <c r="Y57" i="86"/>
  <c r="AS13" i="86"/>
  <c r="N67" i="86"/>
  <c r="AN13" i="86"/>
  <c r="Y67" i="86"/>
  <c r="AR57" i="86"/>
  <c r="T67" i="86"/>
  <c r="O67" i="86"/>
  <c r="I57" i="86"/>
  <c r="AX13" i="86"/>
  <c r="AW67" i="86"/>
  <c r="AR13" i="86"/>
  <c r="AC13" i="86"/>
  <c r="AS67" i="86"/>
  <c r="T13" i="86"/>
  <c r="O13" i="86"/>
  <c r="AA67" i="86"/>
  <c r="N13" i="86"/>
  <c r="T57" i="86"/>
  <c r="S57" i="86"/>
  <c r="AD57" i="86"/>
  <c r="S67" i="86"/>
  <c r="AD67" i="86"/>
  <c r="S13" i="86"/>
  <c r="AC67" i="86"/>
  <c r="AM57" i="86"/>
  <c r="O57" i="86"/>
  <c r="I13" i="86"/>
  <c r="Y13" i="86"/>
  <c r="AH67" i="86"/>
  <c r="AW13" i="86"/>
  <c r="X13" i="86"/>
  <c r="R67" i="86"/>
  <c r="AI13" i="86"/>
  <c r="X67" i="86"/>
  <c r="AX67" i="86"/>
  <c r="AE57" i="86"/>
  <c r="W67" i="86"/>
  <c r="I67" i="86"/>
  <c r="AM13" i="86"/>
  <c r="L57" i="86"/>
  <c r="AH13" i="86"/>
  <c r="AD13" i="86"/>
  <c r="P13" i="86"/>
  <c r="AN67" i="86"/>
  <c r="C79" i="79"/>
  <c r="D79" i="79" s="1"/>
  <c r="C78" i="79"/>
  <c r="B78" i="79"/>
  <c r="C77" i="79"/>
  <c r="B77" i="79"/>
  <c r="C76" i="79"/>
  <c r="D76" i="79" s="1"/>
  <c r="B76" i="79"/>
  <c r="C75" i="79"/>
  <c r="D75" i="79" s="1"/>
  <c r="B75" i="79"/>
  <c r="C74" i="79"/>
  <c r="D74" i="79" s="1"/>
  <c r="B74" i="79"/>
  <c r="C73" i="79"/>
  <c r="D73" i="79" s="1"/>
  <c r="B73" i="79"/>
  <c r="C72" i="79"/>
  <c r="D72" i="79" s="1"/>
  <c r="B72" i="79"/>
  <c r="C71" i="79"/>
  <c r="B71" i="79"/>
  <c r="C70" i="79"/>
  <c r="D70" i="79" s="1"/>
  <c r="B70" i="79"/>
  <c r="C69" i="79"/>
  <c r="D69" i="79" s="1"/>
  <c r="B69" i="79"/>
  <c r="C68" i="79"/>
  <c r="B68" i="79"/>
  <c r="C67" i="79"/>
  <c r="D67" i="79" s="1"/>
  <c r="B67" i="79"/>
  <c r="C66" i="79"/>
  <c r="D66" i="79" s="1"/>
  <c r="B66" i="79"/>
  <c r="C65" i="79"/>
  <c r="D65" i="79" s="1"/>
  <c r="B65" i="79"/>
  <c r="C64" i="79"/>
  <c r="D64" i="79" s="1"/>
  <c r="B64" i="79"/>
  <c r="C63" i="79"/>
  <c r="D63" i="79" s="1"/>
  <c r="B63" i="79"/>
  <c r="C62" i="79"/>
  <c r="B62" i="79"/>
  <c r="C61" i="79"/>
  <c r="D61" i="79" s="1"/>
  <c r="B61" i="79"/>
  <c r="C60" i="79"/>
  <c r="D60" i="79" s="1"/>
  <c r="B60" i="79"/>
  <c r="C59" i="79"/>
  <c r="D59" i="79" s="1"/>
  <c r="B59" i="79"/>
  <c r="C58" i="79"/>
  <c r="B58" i="79"/>
  <c r="C57" i="79"/>
  <c r="D57" i="79" s="1"/>
  <c r="B57" i="79"/>
  <c r="C56" i="79"/>
  <c r="D56" i="79" s="1"/>
  <c r="B56" i="79"/>
  <c r="C55" i="79"/>
  <c r="D55" i="79" s="1"/>
  <c r="B55" i="79"/>
  <c r="C54" i="79"/>
  <c r="D54" i="79" s="1"/>
  <c r="B54" i="79"/>
  <c r="C53" i="79"/>
  <c r="D53" i="79" s="1"/>
  <c r="B53" i="79"/>
  <c r="C52" i="79"/>
  <c r="B52" i="79"/>
  <c r="C51" i="79"/>
  <c r="B51" i="79"/>
  <c r="C50" i="79"/>
  <c r="D50" i="79" s="1"/>
  <c r="B50" i="79"/>
  <c r="C49" i="79"/>
  <c r="D49" i="79" s="1"/>
  <c r="B49" i="79"/>
  <c r="C48" i="79"/>
  <c r="D48" i="79" s="1"/>
  <c r="B48" i="79"/>
  <c r="C47" i="79"/>
  <c r="B47" i="79"/>
  <c r="C46" i="79"/>
  <c r="D46" i="79" s="1"/>
  <c r="B46" i="79"/>
  <c r="C45" i="79"/>
  <c r="D45" i="79" s="1"/>
  <c r="B45" i="79"/>
  <c r="C44" i="79"/>
  <c r="D44" i="79" s="1"/>
  <c r="B44" i="79"/>
  <c r="C43" i="79"/>
  <c r="D43" i="79" s="1"/>
  <c r="B43" i="79"/>
  <c r="C42" i="79"/>
  <c r="D42" i="79" s="1"/>
  <c r="B42" i="79"/>
  <c r="C41" i="79"/>
  <c r="D41" i="79" s="1"/>
  <c r="B41" i="79"/>
  <c r="C40" i="79"/>
  <c r="D40" i="79" s="1"/>
  <c r="B40" i="79"/>
  <c r="C39" i="79"/>
  <c r="B39" i="79"/>
  <c r="C38" i="79"/>
  <c r="D38" i="79" s="1"/>
  <c r="B38" i="79"/>
  <c r="C37" i="79"/>
  <c r="D37" i="79" s="1"/>
  <c r="B37" i="79"/>
  <c r="C36" i="79"/>
  <c r="D36" i="79" s="1"/>
  <c r="B36" i="79"/>
  <c r="C35" i="79"/>
  <c r="D35" i="79" s="1"/>
  <c r="B35" i="79"/>
  <c r="C34" i="79"/>
  <c r="B34" i="79"/>
  <c r="C33" i="79"/>
  <c r="D33" i="79" s="1"/>
  <c r="B33" i="79"/>
  <c r="C32" i="79"/>
  <c r="B32" i="79"/>
  <c r="C31" i="79"/>
  <c r="D31" i="79" s="1"/>
  <c r="B31" i="79"/>
  <c r="C30" i="79"/>
  <c r="D30" i="79" s="1"/>
  <c r="B30" i="79"/>
  <c r="C29" i="79"/>
  <c r="D29" i="79" s="1"/>
  <c r="B29" i="79"/>
  <c r="C28" i="79"/>
  <c r="D28" i="79" s="1"/>
  <c r="B28" i="79"/>
  <c r="C27" i="79"/>
  <c r="B27" i="79"/>
  <c r="C26" i="79"/>
  <c r="B26" i="79"/>
  <c r="C25" i="79"/>
  <c r="D25" i="79" s="1"/>
  <c r="B25" i="79"/>
  <c r="C24" i="79"/>
  <c r="D24" i="79" s="1"/>
  <c r="B24" i="79"/>
  <c r="C23" i="79"/>
  <c r="B23" i="79"/>
  <c r="C22" i="79"/>
  <c r="D22" i="79" s="1"/>
  <c r="B22" i="79"/>
  <c r="C21" i="79"/>
  <c r="D21" i="79" s="1"/>
  <c r="C20" i="79"/>
  <c r="D20" i="79" s="1"/>
  <c r="B20" i="79"/>
  <c r="C19" i="79"/>
  <c r="D19" i="79" s="1"/>
  <c r="B19" i="79"/>
  <c r="C18" i="79"/>
  <c r="D18" i="79" s="1"/>
  <c r="B18" i="79"/>
  <c r="C17" i="79"/>
  <c r="D17" i="79" s="1"/>
  <c r="B17" i="79"/>
  <c r="C16" i="79"/>
  <c r="D16" i="79" s="1"/>
  <c r="B16" i="79"/>
  <c r="C15" i="79"/>
  <c r="D15" i="79" s="1"/>
  <c r="B15" i="79"/>
  <c r="C14" i="79"/>
  <c r="B14" i="79"/>
  <c r="C13" i="79"/>
  <c r="D13" i="79" s="1"/>
  <c r="B13" i="79"/>
  <c r="C12" i="79"/>
  <c r="B12" i="79"/>
  <c r="C11" i="79"/>
  <c r="D11" i="79" s="1"/>
  <c r="B11" i="79"/>
  <c r="C10" i="79"/>
  <c r="D10" i="79" s="1"/>
  <c r="B10" i="79"/>
  <c r="C9" i="79"/>
  <c r="B9" i="79"/>
  <c r="C8" i="79"/>
  <c r="D8" i="79" s="1"/>
  <c r="B8" i="79"/>
  <c r="C7" i="79"/>
  <c r="D7" i="79" s="1"/>
  <c r="B7" i="79"/>
  <c r="C6" i="79"/>
  <c r="D6" i="79" s="1"/>
  <c r="B6" i="79"/>
  <c r="C5" i="79"/>
  <c r="B5" i="79"/>
  <c r="Q31" i="94" l="1"/>
  <c r="Q30" i="95" s="1"/>
  <c r="AA72" i="94"/>
  <c r="AA71" i="95" s="1"/>
  <c r="AM31" i="94"/>
  <c r="AM30" i="95" s="1"/>
  <c r="AV21" i="94"/>
  <c r="AV20" i="95" s="1"/>
  <c r="AH58" i="95"/>
  <c r="AL37" i="94"/>
  <c r="AL36" i="95" s="1"/>
  <c r="W61" i="86"/>
  <c r="Q35" i="86"/>
  <c r="AQ35" i="94"/>
  <c r="AQ34" i="95" s="1"/>
  <c r="AA44" i="94"/>
  <c r="AA43" i="95" s="1"/>
  <c r="P8" i="86"/>
  <c r="AG67" i="86"/>
  <c r="AF57" i="86"/>
  <c r="AC20" i="94"/>
  <c r="AH24" i="94"/>
  <c r="AH23" i="95" s="1"/>
  <c r="AA21" i="94"/>
  <c r="X48" i="94"/>
  <c r="X47" i="95" s="1"/>
  <c r="AV53" i="86"/>
  <c r="Z35" i="94"/>
  <c r="Z34" i="95" s="1"/>
  <c r="AO31" i="86"/>
  <c r="W14" i="94"/>
  <c r="W13" i="95" s="1"/>
  <c r="R43" i="94"/>
  <c r="R42" i="95" s="1"/>
  <c r="AV58" i="95"/>
  <c r="L39" i="94"/>
  <c r="L38" i="95" s="1"/>
  <c r="AG57" i="86"/>
  <c r="AA70" i="94"/>
  <c r="AA69" i="95" s="1"/>
  <c r="Z68" i="86"/>
  <c r="AW56" i="94"/>
  <c r="AW55" i="95" s="1"/>
  <c r="L79" i="94"/>
  <c r="L78" i="95" s="1"/>
  <c r="AB13" i="94"/>
  <c r="AB12" i="95" s="1"/>
  <c r="V25" i="94"/>
  <c r="V24" i="95" s="1"/>
  <c r="AD58" i="95"/>
  <c r="AV18" i="94"/>
  <c r="AV17" i="95" s="1"/>
  <c r="AG77" i="86"/>
  <c r="AU68" i="95"/>
  <c r="AH11" i="94"/>
  <c r="AH10" i="95" s="1"/>
  <c r="AA68" i="94"/>
  <c r="AA67" i="95" s="1"/>
  <c r="R52" i="94"/>
  <c r="R51" i="95" s="1"/>
  <c r="AQ40" i="94"/>
  <c r="AQ39" i="95" s="1"/>
  <c r="AF79" i="94"/>
  <c r="AF78" i="95" s="1"/>
  <c r="AT67" i="86"/>
  <c r="AR58" i="95"/>
  <c r="AW25" i="94"/>
  <c r="AW24" i="95" s="1"/>
  <c r="AV68" i="94"/>
  <c r="AV67" i="95" s="1"/>
  <c r="AU13" i="86"/>
  <c r="AU13" i="94"/>
  <c r="AU12" i="95" s="1"/>
  <c r="AH64" i="94"/>
  <c r="AH63" i="95" s="1"/>
  <c r="F52" i="79"/>
  <c r="D52" i="79"/>
  <c r="F12" i="79"/>
  <c r="D12" i="79"/>
  <c r="AJ13" i="86"/>
  <c r="F77" i="79"/>
  <c r="D77" i="79"/>
  <c r="F5" i="79"/>
  <c r="D5" i="79"/>
  <c r="F9" i="79"/>
  <c r="D9" i="79"/>
  <c r="F32" i="79"/>
  <c r="D32" i="79"/>
  <c r="F26" i="79"/>
  <c r="D26" i="79"/>
  <c r="F34" i="79"/>
  <c r="D34" i="79"/>
  <c r="F58" i="79"/>
  <c r="D58" i="79"/>
  <c r="F62" i="79"/>
  <c r="D62" i="79"/>
  <c r="F78" i="79"/>
  <c r="D78" i="79"/>
  <c r="AJ67" i="86"/>
  <c r="AA57" i="86"/>
  <c r="F68" i="79"/>
  <c r="D68" i="79"/>
  <c r="F14" i="79"/>
  <c r="D14" i="79"/>
  <c r="F23" i="79"/>
  <c r="D23" i="79"/>
  <c r="F27" i="79"/>
  <c r="D27" i="79"/>
  <c r="F39" i="79"/>
  <c r="D39" i="79"/>
  <c r="F47" i="79"/>
  <c r="D47" i="79"/>
  <c r="F51" i="79"/>
  <c r="D51" i="79"/>
  <c r="F71" i="79"/>
  <c r="D71" i="79"/>
  <c r="AG10" i="95"/>
  <c r="L24" i="95"/>
  <c r="AG63" i="95"/>
  <c r="L18" i="95"/>
  <c r="G24" i="95"/>
  <c r="AG67" i="95"/>
  <c r="AG69" i="95"/>
  <c r="AG43" i="95"/>
  <c r="AG65" i="95"/>
  <c r="AG25" i="95"/>
  <c r="AG27" i="95"/>
  <c r="AG32" i="95"/>
  <c r="L10" i="95"/>
  <c r="L44" i="95"/>
  <c r="AG24" i="95"/>
  <c r="AG38" i="95"/>
  <c r="AO68" i="95"/>
  <c r="V58" i="95"/>
  <c r="AB68" i="95"/>
  <c r="V73" i="95"/>
  <c r="AG47" i="95"/>
  <c r="V66" i="95"/>
  <c r="V43" i="95"/>
  <c r="V9" i="95"/>
  <c r="AG58" i="95"/>
  <c r="AG56" i="95"/>
  <c r="AG9" i="95"/>
  <c r="V12" i="95"/>
  <c r="AG74" i="95"/>
  <c r="AG48" i="95"/>
  <c r="V36" i="95"/>
  <c r="AG42" i="95"/>
  <c r="V31" i="95"/>
  <c r="V59" i="95"/>
  <c r="AG37" i="95"/>
  <c r="AG53" i="95"/>
  <c r="AG61" i="95"/>
  <c r="AG12" i="95"/>
  <c r="V46" i="95"/>
  <c r="AG13" i="95"/>
  <c r="AG70" i="95"/>
  <c r="V45" i="95"/>
  <c r="V72" i="95"/>
  <c r="AG55" i="95"/>
  <c r="V51" i="95"/>
  <c r="V42" i="95"/>
  <c r="V47" i="95"/>
  <c r="V13" i="95"/>
  <c r="AG51" i="95"/>
  <c r="U57" i="86"/>
  <c r="AG46" i="95"/>
  <c r="V44" i="95"/>
  <c r="AG36" i="95"/>
  <c r="I14" i="95"/>
  <c r="H58" i="95"/>
  <c r="AG62" i="95"/>
  <c r="V27" i="95"/>
  <c r="AG39" i="95"/>
  <c r="AG35" i="95"/>
  <c r="AG77" i="95"/>
  <c r="V77" i="95"/>
  <c r="AG72" i="95"/>
  <c r="AG59" i="95"/>
  <c r="V48" i="95"/>
  <c r="AE14" i="95"/>
  <c r="AG71" i="95"/>
  <c r="L63" i="95"/>
  <c r="V28" i="95"/>
  <c r="AG34" i="95"/>
  <c r="V63" i="95"/>
  <c r="AG30" i="95"/>
  <c r="L13" i="86"/>
  <c r="V49" i="95"/>
  <c r="AK68" i="95"/>
  <c r="AG6" i="95"/>
  <c r="AG54" i="95"/>
  <c r="AG79" i="95"/>
  <c r="AL68" i="95"/>
  <c r="L79" i="95"/>
  <c r="L48" i="95"/>
  <c r="L72" i="95"/>
  <c r="L77" i="95"/>
  <c r="L61" i="95"/>
  <c r="L55" i="95"/>
  <c r="L70" i="95"/>
  <c r="L73" i="95"/>
  <c r="H14" i="95"/>
  <c r="L74" i="95"/>
  <c r="L35" i="95"/>
  <c r="L71" i="95"/>
  <c r="G36" i="95"/>
  <c r="J68" i="95"/>
  <c r="Y14" i="95"/>
  <c r="L9" i="95"/>
  <c r="AG5" i="95"/>
  <c r="L34" i="95"/>
  <c r="L13" i="95"/>
  <c r="T58" i="95"/>
  <c r="P68" i="95"/>
  <c r="AJ14" i="95"/>
  <c r="Z14" i="95"/>
  <c r="R68" i="95"/>
  <c r="AP58" i="95"/>
  <c r="AI68" i="95"/>
  <c r="L58" i="95"/>
  <c r="AD14" i="95"/>
  <c r="O58" i="95"/>
  <c r="U58" i="95"/>
  <c r="AM68" i="95"/>
  <c r="J14" i="95"/>
  <c r="Z58" i="95"/>
  <c r="AY14" i="95"/>
  <c r="AI14" i="95"/>
  <c r="X68" i="95"/>
  <c r="O68" i="95"/>
  <c r="H68" i="95"/>
  <c r="AO23" i="86"/>
  <c r="AP25" i="94"/>
  <c r="AP24" i="95" s="1"/>
  <c r="AK23" i="86"/>
  <c r="AL25" i="94"/>
  <c r="AL24" i="95" s="1"/>
  <c r="U64" i="86"/>
  <c r="V66" i="94"/>
  <c r="AK56" i="86"/>
  <c r="AL58" i="94"/>
  <c r="AL57" i="95" s="1"/>
  <c r="AV66" i="86"/>
  <c r="AW68" i="94"/>
  <c r="AW67" i="95" s="1"/>
  <c r="AV9" i="86"/>
  <c r="AW11" i="94"/>
  <c r="AW10" i="95" s="1"/>
  <c r="AO36" i="86"/>
  <c r="AP38" i="94"/>
  <c r="AP37" i="95" s="1"/>
  <c r="AS42" i="86"/>
  <c r="AT44" i="94"/>
  <c r="AT43" i="95" s="1"/>
  <c r="AA56" i="86"/>
  <c r="AB58" i="94"/>
  <c r="AB57" i="95" s="1"/>
  <c r="AU44" i="86"/>
  <c r="AV46" i="94"/>
  <c r="AV45" i="95" s="1"/>
  <c r="AB53" i="86"/>
  <c r="AC55" i="94"/>
  <c r="AC54" i="95" s="1"/>
  <c r="M69" i="86"/>
  <c r="N71" i="94"/>
  <c r="N70" i="95" s="1"/>
  <c r="Q67" i="86"/>
  <c r="AO14" i="86"/>
  <c r="AP16" i="94"/>
  <c r="AP15" i="95" s="1"/>
  <c r="P9" i="86"/>
  <c r="Q11" i="94"/>
  <c r="Q10" i="95" s="1"/>
  <c r="M9" i="86"/>
  <c r="N11" i="94"/>
  <c r="N10" i="95" s="1"/>
  <c r="U67" i="86"/>
  <c r="AO67" i="86"/>
  <c r="AP69" i="94"/>
  <c r="AP68" i="95" s="1"/>
  <c r="O42" i="86"/>
  <c r="P44" i="94"/>
  <c r="P43" i="95" s="1"/>
  <c r="L31" i="86"/>
  <c r="M33" i="94"/>
  <c r="M32" i="95" s="1"/>
  <c r="AL62" i="86"/>
  <c r="AM64" i="94"/>
  <c r="AM63" i="95" s="1"/>
  <c r="AQ67" i="86"/>
  <c r="AR71" i="94"/>
  <c r="AR70" i="95" s="1"/>
  <c r="W53" i="86"/>
  <c r="X55" i="94"/>
  <c r="X54" i="95" s="1"/>
  <c r="U5" i="86"/>
  <c r="V7" i="94"/>
  <c r="R44" i="86"/>
  <c r="S46" i="94"/>
  <c r="S45" i="95" s="1"/>
  <c r="AT13" i="86"/>
  <c r="AU15" i="94"/>
  <c r="AU67" i="86"/>
  <c r="AV70" i="94"/>
  <c r="AT57" i="86"/>
  <c r="AB78" i="86"/>
  <c r="AC80" i="94"/>
  <c r="AC79" i="95" s="1"/>
  <c r="U22" i="86"/>
  <c r="V24" i="94"/>
  <c r="AP67" i="86"/>
  <c r="AQ70" i="94"/>
  <c r="AQ69" i="95" s="1"/>
  <c r="V17" i="86"/>
  <c r="W19" i="94"/>
  <c r="AF14" i="86"/>
  <c r="AG16" i="94"/>
  <c r="AV45" i="86"/>
  <c r="AW47" i="94"/>
  <c r="AW46" i="95" s="1"/>
  <c r="AQ31" i="86"/>
  <c r="AR33" i="94"/>
  <c r="AR32" i="95" s="1"/>
  <c r="AO47" i="86"/>
  <c r="AP49" i="94"/>
  <c r="AP48" i="95" s="1"/>
  <c r="Q33" i="86"/>
  <c r="R35" i="94"/>
  <c r="R34" i="95" s="1"/>
  <c r="Z31" i="86"/>
  <c r="AA33" i="94"/>
  <c r="AA32" i="95" s="1"/>
  <c r="AT52" i="86"/>
  <c r="AU54" i="94"/>
  <c r="AU53" i="95" s="1"/>
  <c r="L64" i="86"/>
  <c r="M66" i="94"/>
  <c r="M65" i="95" s="1"/>
  <c r="AF18" i="86"/>
  <c r="AG20" i="94"/>
  <c r="K22" i="86"/>
  <c r="L24" i="94"/>
  <c r="P67" i="86"/>
  <c r="Q69" i="94"/>
  <c r="P58" i="86"/>
  <c r="Q60" i="94"/>
  <c r="Q59" i="95" s="1"/>
  <c r="U73" i="86"/>
  <c r="V75" i="94"/>
  <c r="AL76" i="86"/>
  <c r="AM78" i="94"/>
  <c r="AM77" i="95" s="1"/>
  <c r="AG52" i="86"/>
  <c r="AH54" i="94"/>
  <c r="AH53" i="95" s="1"/>
  <c r="AV30" i="86"/>
  <c r="AW32" i="94"/>
  <c r="AW31" i="95" s="1"/>
  <c r="U78" i="86"/>
  <c r="V80" i="94"/>
  <c r="AU56" i="86"/>
  <c r="AV58" i="94"/>
  <c r="AV57" i="95" s="1"/>
  <c r="P50" i="86"/>
  <c r="Q52" i="94"/>
  <c r="Q51" i="95" s="1"/>
  <c r="AB52" i="86"/>
  <c r="AC54" i="94"/>
  <c r="AC53" i="95" s="1"/>
  <c r="AQ30" i="86"/>
  <c r="AR32" i="94"/>
  <c r="AR31" i="95" s="1"/>
  <c r="AB11" i="86"/>
  <c r="AC13" i="94"/>
  <c r="AC12" i="95" s="1"/>
  <c r="AE43" i="86"/>
  <c r="AF45" i="94"/>
  <c r="AF44" i="95" s="1"/>
  <c r="R42" i="86"/>
  <c r="S44" i="94"/>
  <c r="S43" i="95" s="1"/>
  <c r="AQ43" i="86"/>
  <c r="AR45" i="94"/>
  <c r="AR44" i="95" s="1"/>
  <c r="AV72" i="86"/>
  <c r="AW74" i="94"/>
  <c r="AW73" i="95" s="1"/>
  <c r="Z38" i="86"/>
  <c r="AA40" i="94"/>
  <c r="AA39" i="95" s="1"/>
  <c r="V5" i="86"/>
  <c r="W7" i="94"/>
  <c r="W6" i="95" s="1"/>
  <c r="M73" i="86"/>
  <c r="N75" i="94"/>
  <c r="N74" i="95" s="1"/>
  <c r="V47" i="86"/>
  <c r="W49" i="94"/>
  <c r="W48" i="95" s="1"/>
  <c r="U38" i="86"/>
  <c r="V40" i="94"/>
  <c r="AA5" i="86"/>
  <c r="AB7" i="94"/>
  <c r="AB6" i="95" s="1"/>
  <c r="U17" i="86"/>
  <c r="V19" i="94"/>
  <c r="R19" i="86"/>
  <c r="S21" i="94"/>
  <c r="S20" i="95" s="1"/>
  <c r="L73" i="86"/>
  <c r="M75" i="94"/>
  <c r="M74" i="95" s="1"/>
  <c r="AG55" i="86"/>
  <c r="AH57" i="94"/>
  <c r="AH56" i="95" s="1"/>
  <c r="V22" i="86"/>
  <c r="W24" i="94"/>
  <c r="W23" i="95" s="1"/>
  <c r="AQ47" i="86"/>
  <c r="AR49" i="94"/>
  <c r="AR48" i="95" s="1"/>
  <c r="AK52" i="86"/>
  <c r="AL54" i="94"/>
  <c r="AL53" i="95" s="1"/>
  <c r="AP57" i="86"/>
  <c r="AQ59" i="94"/>
  <c r="AX46" i="86"/>
  <c r="AY48" i="94"/>
  <c r="AY47" i="95" s="1"/>
  <c r="AO56" i="86"/>
  <c r="AP58" i="94"/>
  <c r="AP57" i="95" s="1"/>
  <c r="AG60" i="86"/>
  <c r="AH62" i="94"/>
  <c r="AH61" i="95" s="1"/>
  <c r="K24" i="86"/>
  <c r="L26" i="94"/>
  <c r="L25" i="95" s="1"/>
  <c r="AK41" i="86"/>
  <c r="AL43" i="94"/>
  <c r="AL42" i="95" s="1"/>
  <c r="K5" i="86"/>
  <c r="L7" i="94"/>
  <c r="AP58" i="86"/>
  <c r="AQ60" i="94"/>
  <c r="AQ59" i="95" s="1"/>
  <c r="AA41" i="86"/>
  <c r="AB43" i="94"/>
  <c r="AB42" i="95" s="1"/>
  <c r="AI58" i="95"/>
  <c r="AX58" i="95"/>
  <c r="AS33" i="86"/>
  <c r="AT35" i="94"/>
  <c r="AT34" i="95" s="1"/>
  <c r="U16" i="86"/>
  <c r="V18" i="94"/>
  <c r="AN14" i="95"/>
  <c r="S58" i="95"/>
  <c r="Z53" i="86"/>
  <c r="AA55" i="94"/>
  <c r="AA54" i="95" s="1"/>
  <c r="AX14" i="95"/>
  <c r="AB62" i="86"/>
  <c r="AC64" i="94"/>
  <c r="AC63" i="95" s="1"/>
  <c r="W77" i="86"/>
  <c r="X79" i="94"/>
  <c r="X78" i="95" s="1"/>
  <c r="AU43" i="86"/>
  <c r="AV45" i="94"/>
  <c r="AV44" i="95" s="1"/>
  <c r="V23" i="86"/>
  <c r="W25" i="94"/>
  <c r="W24" i="95" s="1"/>
  <c r="V8" i="86"/>
  <c r="W10" i="94"/>
  <c r="W9" i="95" s="1"/>
  <c r="AE69" i="86"/>
  <c r="AF71" i="94"/>
  <c r="AF70" i="95" s="1"/>
  <c r="AJ30" i="86"/>
  <c r="AK32" i="94"/>
  <c r="AK31" i="95" s="1"/>
  <c r="R38" i="86"/>
  <c r="S40" i="94"/>
  <c r="S39" i="95" s="1"/>
  <c r="AA58" i="86"/>
  <c r="AB60" i="94"/>
  <c r="AB59" i="95" s="1"/>
  <c r="Z61" i="86"/>
  <c r="AA63" i="94"/>
  <c r="AA62" i="95" s="1"/>
  <c r="AO61" i="86"/>
  <c r="AP63" i="94"/>
  <c r="AP62" i="95" s="1"/>
  <c r="AE9" i="86"/>
  <c r="AF11" i="94"/>
  <c r="AF10" i="95" s="1"/>
  <c r="AA53" i="86"/>
  <c r="AB55" i="94"/>
  <c r="AB54" i="95" s="1"/>
  <c r="AV35" i="86"/>
  <c r="AW37" i="94"/>
  <c r="AW36" i="95" s="1"/>
  <c r="L77" i="86"/>
  <c r="M79" i="94"/>
  <c r="M78" i="95" s="1"/>
  <c r="AK36" i="86"/>
  <c r="AL38" i="94"/>
  <c r="AL37" i="95" s="1"/>
  <c r="AU55" i="86"/>
  <c r="AV57" i="94"/>
  <c r="AV56" i="95" s="1"/>
  <c r="V18" i="86"/>
  <c r="W20" i="94"/>
  <c r="AJ5" i="86"/>
  <c r="AK7" i="94"/>
  <c r="AK6" i="95" s="1"/>
  <c r="AG47" i="86"/>
  <c r="AH49" i="94"/>
  <c r="AH48" i="95" s="1"/>
  <c r="AK78" i="86"/>
  <c r="AL80" i="94"/>
  <c r="AL79" i="95" s="1"/>
  <c r="AA37" i="86"/>
  <c r="AB39" i="94"/>
  <c r="AB38" i="95" s="1"/>
  <c r="AP61" i="86"/>
  <c r="AQ63" i="94"/>
  <c r="AQ62" i="95" s="1"/>
  <c r="AX33" i="86"/>
  <c r="AY35" i="94"/>
  <c r="AY34" i="95" s="1"/>
  <c r="AG31" i="86"/>
  <c r="AH33" i="94"/>
  <c r="AH32" i="95" s="1"/>
  <c r="AK61" i="86"/>
  <c r="AL63" i="94"/>
  <c r="AL62" i="95" s="1"/>
  <c r="AU72" i="86"/>
  <c r="AV74" i="94"/>
  <c r="AV73" i="95" s="1"/>
  <c r="U53" i="86"/>
  <c r="V55" i="94"/>
  <c r="AI46" i="86"/>
  <c r="AJ48" i="94"/>
  <c r="AJ47" i="95" s="1"/>
  <c r="Z35" i="86"/>
  <c r="AA37" i="94"/>
  <c r="AA36" i="95" s="1"/>
  <c r="AK58" i="95"/>
  <c r="V62" i="86"/>
  <c r="W64" i="94"/>
  <c r="W63" i="95" s="1"/>
  <c r="W29" i="86"/>
  <c r="X31" i="94"/>
  <c r="X30" i="95" s="1"/>
  <c r="AT34" i="86"/>
  <c r="AU36" i="94"/>
  <c r="AU35" i="95" s="1"/>
  <c r="AJ38" i="86"/>
  <c r="AK40" i="94"/>
  <c r="AK39" i="95" s="1"/>
  <c r="M65" i="86"/>
  <c r="N67" i="94"/>
  <c r="N66" i="95" s="1"/>
  <c r="AJ20" i="86"/>
  <c r="AK22" i="94"/>
  <c r="AK21" i="95" s="1"/>
  <c r="AU78" i="86"/>
  <c r="AV80" i="94"/>
  <c r="AV79" i="95" s="1"/>
  <c r="AV67" i="86"/>
  <c r="AW71" i="94"/>
  <c r="U33" i="86"/>
  <c r="V35" i="94"/>
  <c r="AV31" i="86"/>
  <c r="AW33" i="94"/>
  <c r="AW32" i="95" s="1"/>
  <c r="P26" i="86"/>
  <c r="Q28" i="94"/>
  <c r="Q27" i="95" s="1"/>
  <c r="AO52" i="86"/>
  <c r="AP54" i="94"/>
  <c r="AP53" i="95" s="1"/>
  <c r="AT41" i="86"/>
  <c r="AU43" i="94"/>
  <c r="AU42" i="95" s="1"/>
  <c r="AQ72" i="86"/>
  <c r="AR74" i="94"/>
  <c r="AR73" i="95" s="1"/>
  <c r="V9" i="86"/>
  <c r="W11" i="94"/>
  <c r="W10" i="95" s="1"/>
  <c r="K46" i="86"/>
  <c r="L48" i="94"/>
  <c r="M58" i="86"/>
  <c r="N60" i="94"/>
  <c r="W64" i="86"/>
  <c r="X66" i="94"/>
  <c r="X65" i="95" s="1"/>
  <c r="AE25" i="86"/>
  <c r="AF27" i="94"/>
  <c r="AF26" i="95" s="1"/>
  <c r="M53" i="86"/>
  <c r="N55" i="94"/>
  <c r="N54" i="95" s="1"/>
  <c r="AL44" i="86"/>
  <c r="AM46" i="94"/>
  <c r="AM45" i="95" s="1"/>
  <c r="AE24" i="86"/>
  <c r="AF26" i="94"/>
  <c r="AF25" i="95" s="1"/>
  <c r="Z64" i="86"/>
  <c r="AA66" i="94"/>
  <c r="AA65" i="95" s="1"/>
  <c r="L22" i="86"/>
  <c r="M24" i="94"/>
  <c r="M23" i="95" s="1"/>
  <c r="AE78" i="86"/>
  <c r="AF80" i="94"/>
  <c r="AF79" i="95" s="1"/>
  <c r="AK12" i="86"/>
  <c r="AL14" i="94"/>
  <c r="AL13" i="95" s="1"/>
  <c r="AU22" i="86"/>
  <c r="AV24" i="94"/>
  <c r="AV23" i="95" s="1"/>
  <c r="V14" i="86"/>
  <c r="W16" i="94"/>
  <c r="K20" i="86"/>
  <c r="L22" i="94"/>
  <c r="L21" i="95" s="1"/>
  <c r="AJ76" i="86"/>
  <c r="AK78" i="94"/>
  <c r="AK77" i="95" s="1"/>
  <c r="AP22" i="86"/>
  <c r="AQ24" i="94"/>
  <c r="AQ23" i="95" s="1"/>
  <c r="AP16" i="86"/>
  <c r="AQ18" i="94"/>
  <c r="AQ17" i="95" s="1"/>
  <c r="AG56" i="86"/>
  <c r="AH58" i="94"/>
  <c r="AH57" i="95" s="1"/>
  <c r="AU31" i="86"/>
  <c r="AV33" i="94"/>
  <c r="AV32" i="95" s="1"/>
  <c r="AQ54" i="86"/>
  <c r="AR56" i="94"/>
  <c r="AR55" i="95" s="1"/>
  <c r="AV56" i="86"/>
  <c r="AW58" i="94"/>
  <c r="AW57" i="95" s="1"/>
  <c r="Z57" i="86"/>
  <c r="AA59" i="94"/>
  <c r="AA58" i="95" s="1"/>
  <c r="AL4" i="86"/>
  <c r="AM6" i="94"/>
  <c r="AM5" i="95" s="1"/>
  <c r="AL78" i="86"/>
  <c r="AM80" i="94"/>
  <c r="AM79" i="95" s="1"/>
  <c r="AK27" i="86"/>
  <c r="AL29" i="94"/>
  <c r="AL28" i="95" s="1"/>
  <c r="AJ19" i="86"/>
  <c r="AK21" i="94"/>
  <c r="AK20" i="95" s="1"/>
  <c r="AA16" i="86"/>
  <c r="AB18" i="94"/>
  <c r="AQ9" i="86"/>
  <c r="AR11" i="94"/>
  <c r="AR10" i="95" s="1"/>
  <c r="AG72" i="86"/>
  <c r="AH74" i="94"/>
  <c r="AH73" i="95" s="1"/>
  <c r="AT50" i="86"/>
  <c r="AU52" i="94"/>
  <c r="AU51" i="95" s="1"/>
  <c r="AB68" i="86"/>
  <c r="AC70" i="94"/>
  <c r="AC69" i="95" s="1"/>
  <c r="AL53" i="86"/>
  <c r="AM55" i="94"/>
  <c r="AM54" i="95" s="1"/>
  <c r="Z44" i="86"/>
  <c r="AA46" i="94"/>
  <c r="AA45" i="95" s="1"/>
  <c r="P42" i="86"/>
  <c r="Q44" i="94"/>
  <c r="Q43" i="95" s="1"/>
  <c r="L62" i="86"/>
  <c r="M64" i="94"/>
  <c r="M63" i="95" s="1"/>
  <c r="V68" i="86"/>
  <c r="W70" i="94"/>
  <c r="U52" i="86"/>
  <c r="V54" i="94"/>
  <c r="AA60" i="86"/>
  <c r="AB62" i="94"/>
  <c r="AB61" i="95" s="1"/>
  <c r="AF30" i="86"/>
  <c r="AG32" i="94"/>
  <c r="P54" i="86"/>
  <c r="Q56" i="94"/>
  <c r="Q55" i="95" s="1"/>
  <c r="V26" i="86"/>
  <c r="W28" i="94"/>
  <c r="W27" i="95" s="1"/>
  <c r="P69" i="86"/>
  <c r="Q71" i="94"/>
  <c r="Q70" i="95" s="1"/>
  <c r="AF56" i="86"/>
  <c r="AG58" i="94"/>
  <c r="V76" i="86"/>
  <c r="W78" i="94"/>
  <c r="W77" i="95" s="1"/>
  <c r="U14" i="95"/>
  <c r="AK72" i="86"/>
  <c r="AL74" i="94"/>
  <c r="AL73" i="95" s="1"/>
  <c r="AU37" i="86"/>
  <c r="AV39" i="94"/>
  <c r="AV38" i="95" s="1"/>
  <c r="W31" i="86"/>
  <c r="X33" i="94"/>
  <c r="X32" i="95" s="1"/>
  <c r="AT14" i="95"/>
  <c r="Q14" i="95"/>
  <c r="T68" i="95"/>
  <c r="AL46" i="86"/>
  <c r="AM48" i="94"/>
  <c r="AM47" i="95" s="1"/>
  <c r="AA76" i="86"/>
  <c r="AB78" i="94"/>
  <c r="AB77" i="95" s="1"/>
  <c r="J58" i="95"/>
  <c r="AB14" i="86"/>
  <c r="AC16" i="94"/>
  <c r="K36" i="86"/>
  <c r="L38" i="94"/>
  <c r="L37" i="95" s="1"/>
  <c r="K64" i="86"/>
  <c r="L66" i="94"/>
  <c r="L65" i="95" s="1"/>
  <c r="AB56" i="86"/>
  <c r="AC58" i="94"/>
  <c r="AC57" i="95" s="1"/>
  <c r="AE65" i="86"/>
  <c r="AF67" i="94"/>
  <c r="AF66" i="95" s="1"/>
  <c r="AO72" i="86"/>
  <c r="AP74" i="94"/>
  <c r="AP73" i="95" s="1"/>
  <c r="AB9" i="86"/>
  <c r="AC11" i="94"/>
  <c r="AC10" i="95" s="1"/>
  <c r="W45" i="86"/>
  <c r="X47" i="94"/>
  <c r="X46" i="95" s="1"/>
  <c r="AQ14" i="86"/>
  <c r="AR16" i="94"/>
  <c r="AO37" i="86"/>
  <c r="AP39" i="94"/>
  <c r="AP38" i="95" s="1"/>
  <c r="O46" i="86"/>
  <c r="P48" i="94"/>
  <c r="P47" i="95" s="1"/>
  <c r="AP14" i="86"/>
  <c r="AQ16" i="94"/>
  <c r="L4" i="86"/>
  <c r="M6" i="94"/>
  <c r="M5" i="95" s="1"/>
  <c r="Z60" i="86"/>
  <c r="AA62" i="94"/>
  <c r="AA61" i="95" s="1"/>
  <c r="AL45" i="86"/>
  <c r="AM47" i="94"/>
  <c r="AM46" i="95" s="1"/>
  <c r="AE11" i="86"/>
  <c r="AF13" i="94"/>
  <c r="AF12" i="95" s="1"/>
  <c r="AA45" i="86"/>
  <c r="AB47" i="94"/>
  <c r="AB46" i="95" s="1"/>
  <c r="AQ42" i="86"/>
  <c r="AR44" i="94"/>
  <c r="AR43" i="95" s="1"/>
  <c r="U37" i="86"/>
  <c r="V39" i="94"/>
  <c r="AL52" i="86"/>
  <c r="AM54" i="94"/>
  <c r="AM53" i="95" s="1"/>
  <c r="V34" i="86"/>
  <c r="W36" i="94"/>
  <c r="W35" i="95" s="1"/>
  <c r="AQ18" i="86"/>
  <c r="AR20" i="94"/>
  <c r="AR19" i="95" s="1"/>
  <c r="AQ17" i="86"/>
  <c r="AR19" i="94"/>
  <c r="AR18" i="95" s="1"/>
  <c r="AB43" i="86"/>
  <c r="AC45" i="94"/>
  <c r="AC44" i="95" s="1"/>
  <c r="W11" i="86"/>
  <c r="X13" i="94"/>
  <c r="X12" i="95" s="1"/>
  <c r="R27" i="86"/>
  <c r="S29" i="94"/>
  <c r="S28" i="95" s="1"/>
  <c r="W38" i="86"/>
  <c r="X40" i="94"/>
  <c r="X39" i="95" s="1"/>
  <c r="W20" i="86"/>
  <c r="X22" i="94"/>
  <c r="AL20" i="86"/>
  <c r="AM22" i="94"/>
  <c r="AM21" i="95" s="1"/>
  <c r="U69" i="86"/>
  <c r="V71" i="94"/>
  <c r="AA17" i="86"/>
  <c r="AB19" i="94"/>
  <c r="AA38" i="86"/>
  <c r="AB40" i="94"/>
  <c r="AB39" i="95" s="1"/>
  <c r="L65" i="86"/>
  <c r="M67" i="94"/>
  <c r="M66" i="95" s="1"/>
  <c r="AU65" i="86"/>
  <c r="AV67" i="94"/>
  <c r="AV66" i="95" s="1"/>
  <c r="AJ72" i="86"/>
  <c r="AK74" i="94"/>
  <c r="AK73" i="95" s="1"/>
  <c r="AA50" i="86"/>
  <c r="AB52" i="94"/>
  <c r="AB51" i="95" s="1"/>
  <c r="L42" i="86"/>
  <c r="M44" i="94"/>
  <c r="M43" i="95" s="1"/>
  <c r="AV44" i="86"/>
  <c r="AW46" i="94"/>
  <c r="AW45" i="95" s="1"/>
  <c r="R11" i="86"/>
  <c r="S13" i="94"/>
  <c r="S12" i="95" s="1"/>
  <c r="V35" i="86"/>
  <c r="W37" i="94"/>
  <c r="W36" i="95" s="1"/>
  <c r="AB42" i="86"/>
  <c r="AC44" i="94"/>
  <c r="AC43" i="95" s="1"/>
  <c r="AQ13" i="86"/>
  <c r="AO57" i="86"/>
  <c r="K14" i="86"/>
  <c r="L16" i="94"/>
  <c r="AF72" i="86"/>
  <c r="AG74" i="94"/>
  <c r="R22" i="86"/>
  <c r="S24" i="94"/>
  <c r="S23" i="95" s="1"/>
  <c r="AT33" i="86"/>
  <c r="AU35" i="94"/>
  <c r="AU34" i="95" s="1"/>
  <c r="AF43" i="86"/>
  <c r="AG45" i="94"/>
  <c r="U56" i="86"/>
  <c r="V58" i="94"/>
  <c r="AU53" i="86"/>
  <c r="AV55" i="94"/>
  <c r="AV54" i="95" s="1"/>
  <c r="AB38" i="86"/>
  <c r="AC40" i="94"/>
  <c r="AC39" i="95" s="1"/>
  <c r="U29" i="86"/>
  <c r="V31" i="94"/>
  <c r="V60" i="86"/>
  <c r="W62" i="94"/>
  <c r="W61" i="95" s="1"/>
  <c r="U25" i="86"/>
  <c r="V27" i="94"/>
  <c r="AB29" i="86"/>
  <c r="AC31" i="94"/>
  <c r="AC30" i="95" s="1"/>
  <c r="Z18" i="86"/>
  <c r="AA20" i="94"/>
  <c r="R13" i="86"/>
  <c r="S15" i="94"/>
  <c r="AE42" i="86"/>
  <c r="AF44" i="94"/>
  <c r="AF43" i="95" s="1"/>
  <c r="AQ34" i="86"/>
  <c r="AR36" i="94"/>
  <c r="AR35" i="95" s="1"/>
  <c r="K27" i="86"/>
  <c r="L29" i="94"/>
  <c r="L28" i="95" s="1"/>
  <c r="AA26" i="86"/>
  <c r="AB28" i="94"/>
  <c r="AB27" i="95" s="1"/>
  <c r="U18" i="86"/>
  <c r="V20" i="94"/>
  <c r="AB73" i="86"/>
  <c r="AC75" i="94"/>
  <c r="AC74" i="95" s="1"/>
  <c r="AA64" i="86"/>
  <c r="AB66" i="94"/>
  <c r="AB65" i="95" s="1"/>
  <c r="AK76" i="86"/>
  <c r="AL78" i="94"/>
  <c r="AL77" i="95" s="1"/>
  <c r="U14" i="86"/>
  <c r="V16" i="94"/>
  <c r="V45" i="86"/>
  <c r="W47" i="94"/>
  <c r="W46" i="95" s="1"/>
  <c r="M77" i="86"/>
  <c r="N79" i="94"/>
  <c r="N78" i="95" s="1"/>
  <c r="AA35" i="86"/>
  <c r="AB37" i="94"/>
  <c r="AB36" i="95" s="1"/>
  <c r="V58" i="86"/>
  <c r="W60" i="94"/>
  <c r="R5" i="86"/>
  <c r="S7" i="94"/>
  <c r="S6" i="95" s="1"/>
  <c r="AL66" i="86"/>
  <c r="AM68" i="94"/>
  <c r="AM67" i="95" s="1"/>
  <c r="AB61" i="86"/>
  <c r="AC63" i="94"/>
  <c r="AC62" i="95" s="1"/>
  <c r="AU4" i="86"/>
  <c r="AV6" i="94"/>
  <c r="AV5" i="95" s="1"/>
  <c r="AO12" i="86"/>
  <c r="AP14" i="94"/>
  <c r="AP13" i="95" s="1"/>
  <c r="AG17" i="86"/>
  <c r="AH19" i="94"/>
  <c r="M68" i="86"/>
  <c r="N70" i="94"/>
  <c r="N69" i="95" s="1"/>
  <c r="AP66" i="86"/>
  <c r="AQ68" i="94"/>
  <c r="AQ67" i="95" s="1"/>
  <c r="W66" i="86"/>
  <c r="X68" i="94"/>
  <c r="X67" i="95" s="1"/>
  <c r="AP9" i="86"/>
  <c r="AQ11" i="94"/>
  <c r="AQ10" i="95" s="1"/>
  <c r="AT22" i="86"/>
  <c r="AU24" i="94"/>
  <c r="AU23" i="95" s="1"/>
  <c r="AU33" i="86"/>
  <c r="AV35" i="94"/>
  <c r="AV34" i="95" s="1"/>
  <c r="AL36" i="86"/>
  <c r="AM38" i="94"/>
  <c r="AM37" i="95" s="1"/>
  <c r="AA47" i="86"/>
  <c r="AB49" i="94"/>
  <c r="AB48" i="95" s="1"/>
  <c r="AA34" i="86"/>
  <c r="AB36" i="94"/>
  <c r="AB35" i="95" s="1"/>
  <c r="T33" i="86"/>
  <c r="U35" i="94"/>
  <c r="U34" i="95" s="1"/>
  <c r="AV4" i="86"/>
  <c r="AW6" i="94"/>
  <c r="AW5" i="95" s="1"/>
  <c r="AT19" i="86"/>
  <c r="AU21" i="94"/>
  <c r="AU20" i="95" s="1"/>
  <c r="AB8" i="86"/>
  <c r="AC10" i="94"/>
  <c r="AC9" i="95" s="1"/>
  <c r="L71" i="86"/>
  <c r="M73" i="94"/>
  <c r="M72" i="95" s="1"/>
  <c r="U34" i="86"/>
  <c r="V36" i="94"/>
  <c r="W22" i="86"/>
  <c r="X24" i="94"/>
  <c r="X23" i="95" s="1"/>
  <c r="AJ11" i="86"/>
  <c r="AK13" i="94"/>
  <c r="AK12" i="95" s="1"/>
  <c r="AE52" i="86"/>
  <c r="AF54" i="94"/>
  <c r="AF53" i="95" s="1"/>
  <c r="W37" i="86"/>
  <c r="X39" i="94"/>
  <c r="X38" i="95" s="1"/>
  <c r="R46" i="86"/>
  <c r="S48" i="94"/>
  <c r="S47" i="95" s="1"/>
  <c r="AB76" i="86"/>
  <c r="AC78" i="94"/>
  <c r="AC77" i="95" s="1"/>
  <c r="V36" i="86"/>
  <c r="W38" i="94"/>
  <c r="W37" i="95" s="1"/>
  <c r="AL47" i="86"/>
  <c r="AM49" i="94"/>
  <c r="AM48" i="95" s="1"/>
  <c r="AU24" i="86"/>
  <c r="AV26" i="94"/>
  <c r="AV25" i="95" s="1"/>
  <c r="AT20" i="86"/>
  <c r="AU22" i="94"/>
  <c r="AU21" i="95" s="1"/>
  <c r="AO42" i="86"/>
  <c r="AP44" i="94"/>
  <c r="AP43" i="95" s="1"/>
  <c r="L5" i="86"/>
  <c r="M7" i="94"/>
  <c r="M6" i="95" s="1"/>
  <c r="V44" i="86"/>
  <c r="W46" i="94"/>
  <c r="W45" i="95" s="1"/>
  <c r="AP8" i="86"/>
  <c r="AQ10" i="94"/>
  <c r="AQ9" i="95" s="1"/>
  <c r="M8" i="86"/>
  <c r="N10" i="94"/>
  <c r="N9" i="95" s="1"/>
  <c r="W58" i="86"/>
  <c r="X60" i="94"/>
  <c r="AU14" i="86"/>
  <c r="AV16" i="94"/>
  <c r="AV15" i="95" s="1"/>
  <c r="I68" i="95"/>
  <c r="AQ29" i="86"/>
  <c r="AR31" i="94"/>
  <c r="AR30" i="95" s="1"/>
  <c r="L56" i="86"/>
  <c r="M58" i="94"/>
  <c r="M57" i="95" s="1"/>
  <c r="AO14" i="95"/>
  <c r="AK58" i="86"/>
  <c r="AL60" i="94"/>
  <c r="AP25" i="86"/>
  <c r="AQ27" i="94"/>
  <c r="AQ26" i="95" s="1"/>
  <c r="Q14" i="86"/>
  <c r="R16" i="94"/>
  <c r="AQ35" i="86"/>
  <c r="AR37" i="94"/>
  <c r="AR36" i="95" s="1"/>
  <c r="U68" i="95"/>
  <c r="AO58" i="95"/>
  <c r="P57" i="86"/>
  <c r="Q59" i="94"/>
  <c r="AK30" i="86"/>
  <c r="AL32" i="94"/>
  <c r="AL31" i="95" s="1"/>
  <c r="U54" i="86"/>
  <c r="V56" i="94"/>
  <c r="AT65" i="86"/>
  <c r="AU67" i="94"/>
  <c r="AU66" i="95" s="1"/>
  <c r="AO65" i="86"/>
  <c r="AP67" i="94"/>
  <c r="AP66" i="95" s="1"/>
  <c r="P52" i="86"/>
  <c r="Q54" i="94"/>
  <c r="Q53" i="95" s="1"/>
  <c r="AQ50" i="86"/>
  <c r="AR52" i="94"/>
  <c r="AR51" i="95" s="1"/>
  <c r="AK26" i="86"/>
  <c r="AL28" i="94"/>
  <c r="AL27" i="95" s="1"/>
  <c r="AL64" i="86"/>
  <c r="AM66" i="94"/>
  <c r="AM65" i="95" s="1"/>
  <c r="K30" i="86"/>
  <c r="L32" i="94"/>
  <c r="AD68" i="95"/>
  <c r="AG20" i="86"/>
  <c r="AH22" i="94"/>
  <c r="AO9" i="86"/>
  <c r="AP11" i="94"/>
  <c r="AP10" i="95" s="1"/>
  <c r="AJ47" i="86"/>
  <c r="AK49" i="94"/>
  <c r="AK48" i="95" s="1"/>
  <c r="P73" i="86"/>
  <c r="Q75" i="94"/>
  <c r="Q74" i="95" s="1"/>
  <c r="Q36" i="86"/>
  <c r="R38" i="94"/>
  <c r="R37" i="95" s="1"/>
  <c r="Q11" i="86"/>
  <c r="R13" i="94"/>
  <c r="R12" i="95" s="1"/>
  <c r="AU60" i="86"/>
  <c r="AV62" i="94"/>
  <c r="AV61" i="95" s="1"/>
  <c r="V73" i="86"/>
  <c r="W75" i="94"/>
  <c r="W74" i="95" s="1"/>
  <c r="R52" i="86"/>
  <c r="S54" i="94"/>
  <c r="S53" i="95" s="1"/>
  <c r="T14" i="95"/>
  <c r="AA43" i="86"/>
  <c r="AB45" i="94"/>
  <c r="AB44" i="95" s="1"/>
  <c r="AA8" i="86"/>
  <c r="AB10" i="94"/>
  <c r="AB9" i="95" s="1"/>
  <c r="W71" i="86"/>
  <c r="X73" i="94"/>
  <c r="X72" i="95" s="1"/>
  <c r="AL11" i="86"/>
  <c r="AM13" i="94"/>
  <c r="AM12" i="95" s="1"/>
  <c r="AJ77" i="86"/>
  <c r="AK79" i="94"/>
  <c r="AK78" i="95" s="1"/>
  <c r="AF67" i="86"/>
  <c r="AG69" i="94"/>
  <c r="AB64" i="86"/>
  <c r="AC66" i="94"/>
  <c r="AC65" i="95" s="1"/>
  <c r="K35" i="86"/>
  <c r="L37" i="94"/>
  <c r="AO44" i="86"/>
  <c r="AP46" i="94"/>
  <c r="AP45" i="95" s="1"/>
  <c r="AJ54" i="86"/>
  <c r="AK56" i="94"/>
  <c r="AK55" i="95" s="1"/>
  <c r="AP53" i="86"/>
  <c r="AQ55" i="94"/>
  <c r="AQ54" i="95" s="1"/>
  <c r="AT73" i="86"/>
  <c r="AU75" i="94"/>
  <c r="AU74" i="95" s="1"/>
  <c r="U31" i="86"/>
  <c r="V33" i="94"/>
  <c r="L20" i="86"/>
  <c r="M22" i="94"/>
  <c r="M21" i="95" s="1"/>
  <c r="V77" i="86"/>
  <c r="W79" i="94"/>
  <c r="W78" i="95" s="1"/>
  <c r="AK65" i="86"/>
  <c r="AL67" i="94"/>
  <c r="AL66" i="95" s="1"/>
  <c r="AO73" i="86"/>
  <c r="AP75" i="94"/>
  <c r="AP74" i="95" s="1"/>
  <c r="V50" i="86"/>
  <c r="W52" i="94"/>
  <c r="W51" i="95" s="1"/>
  <c r="Q17" i="86"/>
  <c r="R19" i="94"/>
  <c r="R18" i="95" s="1"/>
  <c r="Z43" i="86"/>
  <c r="AA45" i="94"/>
  <c r="AA44" i="95" s="1"/>
  <c r="AJ55" i="86"/>
  <c r="AK57" i="94"/>
  <c r="AK56" i="95" s="1"/>
  <c r="AK42" i="86"/>
  <c r="AL44" i="94"/>
  <c r="AL43" i="95" s="1"/>
  <c r="U24" i="86"/>
  <c r="V26" i="94"/>
  <c r="U55" i="86"/>
  <c r="V57" i="94"/>
  <c r="Z14" i="86"/>
  <c r="AA16" i="94"/>
  <c r="AE37" i="86"/>
  <c r="AF39" i="94"/>
  <c r="AF38" i="95" s="1"/>
  <c r="AO38" i="86"/>
  <c r="AP40" i="94"/>
  <c r="AP39" i="95" s="1"/>
  <c r="AK5" i="86"/>
  <c r="AL7" i="94"/>
  <c r="AL6" i="95" s="1"/>
  <c r="AV76" i="86"/>
  <c r="AW78" i="94"/>
  <c r="AW77" i="95" s="1"/>
  <c r="AU36" i="86"/>
  <c r="AV38" i="94"/>
  <c r="AV37" i="95" s="1"/>
  <c r="P25" i="86"/>
  <c r="Q27" i="94"/>
  <c r="Q26" i="95" s="1"/>
  <c r="AT46" i="86"/>
  <c r="AU48" i="94"/>
  <c r="AU47" i="95" s="1"/>
  <c r="R16" i="86"/>
  <c r="S18" i="94"/>
  <c r="S17" i="95" s="1"/>
  <c r="AT45" i="86"/>
  <c r="AU47" i="94"/>
  <c r="AU46" i="95" s="1"/>
  <c r="AU76" i="86"/>
  <c r="AV78" i="94"/>
  <c r="AV77" i="95" s="1"/>
  <c r="Q26" i="86"/>
  <c r="R28" i="94"/>
  <c r="R27" i="95" s="1"/>
  <c r="Z54" i="86"/>
  <c r="AA56" i="94"/>
  <c r="AA55" i="95" s="1"/>
  <c r="AT56" i="86"/>
  <c r="AU58" i="94"/>
  <c r="AU57" i="95" s="1"/>
  <c r="K11" i="86"/>
  <c r="L13" i="94"/>
  <c r="AU38" i="86"/>
  <c r="AV40" i="94"/>
  <c r="AV39" i="95" s="1"/>
  <c r="AT36" i="86"/>
  <c r="AU38" i="94"/>
  <c r="AU37" i="95" s="1"/>
  <c r="AA78" i="86"/>
  <c r="AB80" i="94"/>
  <c r="AB79" i="95" s="1"/>
  <c r="AJ50" i="86"/>
  <c r="AK52" i="94"/>
  <c r="AK51" i="95" s="1"/>
  <c r="R76" i="86"/>
  <c r="S78" i="94"/>
  <c r="S77" i="95" s="1"/>
  <c r="AJ61" i="86"/>
  <c r="AK63" i="94"/>
  <c r="AK62" i="95" s="1"/>
  <c r="AI33" i="86"/>
  <c r="AJ35" i="94"/>
  <c r="AJ34" i="95" s="1"/>
  <c r="Z30" i="86"/>
  <c r="AA32" i="94"/>
  <c r="AA31" i="95" s="1"/>
  <c r="R36" i="86"/>
  <c r="S38" i="94"/>
  <c r="S37" i="95" s="1"/>
  <c r="AQ61" i="86"/>
  <c r="AR63" i="94"/>
  <c r="AR62" i="95" s="1"/>
  <c r="V24" i="86"/>
  <c r="W26" i="94"/>
  <c r="W25" i="95" s="1"/>
  <c r="U77" i="86"/>
  <c r="V79" i="94"/>
  <c r="V55" i="86"/>
  <c r="W57" i="94"/>
  <c r="W56" i="95" s="1"/>
  <c r="AT62" i="86"/>
  <c r="AU64" i="94"/>
  <c r="AU63" i="95" s="1"/>
  <c r="U9" i="86"/>
  <c r="V11" i="94"/>
  <c r="AA46" i="86"/>
  <c r="AB48" i="94"/>
  <c r="AB47" i="95" s="1"/>
  <c r="Z73" i="86"/>
  <c r="AA75" i="94"/>
  <c r="AA74" i="95" s="1"/>
  <c r="L38" i="86"/>
  <c r="M40" i="94"/>
  <c r="M39" i="95" s="1"/>
  <c r="K18" i="86"/>
  <c r="L20" i="94"/>
  <c r="L19" i="95" s="1"/>
  <c r="AE58" i="95"/>
  <c r="AJ58" i="95"/>
  <c r="P14" i="95"/>
  <c r="AO26" i="86"/>
  <c r="AP28" i="94"/>
  <c r="AP27" i="95" s="1"/>
  <c r="L37" i="86"/>
  <c r="M39" i="94"/>
  <c r="M38" i="95" s="1"/>
  <c r="V37" i="86"/>
  <c r="W39" i="94"/>
  <c r="W38" i="95" s="1"/>
  <c r="AJ68" i="95"/>
  <c r="AS14" i="95"/>
  <c r="AB58" i="86"/>
  <c r="AC60" i="94"/>
  <c r="AC59" i="95" s="1"/>
  <c r="AE68" i="95"/>
  <c r="AF20" i="86"/>
  <c r="AG22" i="94"/>
  <c r="M64" i="86"/>
  <c r="N66" i="94"/>
  <c r="N65" i="95" s="1"/>
  <c r="U70" i="86"/>
  <c r="V72" i="94"/>
  <c r="AJ37" i="86"/>
  <c r="AK39" i="94"/>
  <c r="AK38" i="95" s="1"/>
  <c r="Y58" i="95"/>
  <c r="U66" i="86"/>
  <c r="V68" i="94"/>
  <c r="AP24" i="86"/>
  <c r="AQ26" i="94"/>
  <c r="AQ25" i="95" s="1"/>
  <c r="AT44" i="86"/>
  <c r="AU46" i="94"/>
  <c r="AU45" i="95" s="1"/>
  <c r="AQ55" i="86"/>
  <c r="AR57" i="94"/>
  <c r="AR56" i="95" s="1"/>
  <c r="U36" i="86"/>
  <c r="V38" i="94"/>
  <c r="R4" i="86"/>
  <c r="S6" i="94"/>
  <c r="S5" i="95" s="1"/>
  <c r="Q43" i="86"/>
  <c r="R45" i="94"/>
  <c r="R44" i="95" s="1"/>
  <c r="AE19" i="86"/>
  <c r="AF21" i="94"/>
  <c r="M17" i="86"/>
  <c r="N19" i="94"/>
  <c r="N18" i="95" s="1"/>
  <c r="AF22" i="86"/>
  <c r="AG24" i="94"/>
  <c r="AU46" i="86"/>
  <c r="AV48" i="94"/>
  <c r="AV47" i="95" s="1"/>
  <c r="AL65" i="86"/>
  <c r="AM67" i="94"/>
  <c r="AM66" i="95" s="1"/>
  <c r="AV20" i="86"/>
  <c r="AW22" i="94"/>
  <c r="AW21" i="95" s="1"/>
  <c r="AQ22" i="86"/>
  <c r="AR24" i="94"/>
  <c r="AR23" i="95" s="1"/>
  <c r="AO24" i="86"/>
  <c r="AP26" i="94"/>
  <c r="AP25" i="95" s="1"/>
  <c r="AJ41" i="86"/>
  <c r="AK43" i="94"/>
  <c r="AK42" i="95" s="1"/>
  <c r="V16" i="86"/>
  <c r="W18" i="94"/>
  <c r="W24" i="86"/>
  <c r="X26" i="94"/>
  <c r="X25" i="95" s="1"/>
  <c r="AO66" i="86"/>
  <c r="AP68" i="94"/>
  <c r="AP67" i="95" s="1"/>
  <c r="W47" i="86"/>
  <c r="X49" i="94"/>
  <c r="X48" i="95" s="1"/>
  <c r="AL5" i="86"/>
  <c r="AM7" i="94"/>
  <c r="AM6" i="95" s="1"/>
  <c r="AU34" i="86"/>
  <c r="AV36" i="94"/>
  <c r="AV35" i="95" s="1"/>
  <c r="AJ23" i="86"/>
  <c r="AK25" i="94"/>
  <c r="AK24" i="95" s="1"/>
  <c r="AV25" i="86"/>
  <c r="AW27" i="94"/>
  <c r="AW26" i="95" s="1"/>
  <c r="AE22" i="86"/>
  <c r="AF24" i="94"/>
  <c r="AF23" i="95" s="1"/>
  <c r="Q27" i="86"/>
  <c r="R29" i="94"/>
  <c r="R28" i="95" s="1"/>
  <c r="U60" i="86"/>
  <c r="V62" i="94"/>
  <c r="AV42" i="86"/>
  <c r="AW44" i="94"/>
  <c r="AW43" i="95" s="1"/>
  <c r="AF77" i="86"/>
  <c r="AG79" i="94"/>
  <c r="AU30" i="86"/>
  <c r="AV32" i="94"/>
  <c r="AV31" i="95" s="1"/>
  <c r="W41" i="86"/>
  <c r="X43" i="94"/>
  <c r="X42" i="95" s="1"/>
  <c r="W78" i="86"/>
  <c r="X80" i="94"/>
  <c r="X79" i="95" s="1"/>
  <c r="AE46" i="86"/>
  <c r="AF48" i="94"/>
  <c r="AF47" i="95" s="1"/>
  <c r="V53" i="86"/>
  <c r="W55" i="94"/>
  <c r="W54" i="95" s="1"/>
  <c r="AP41" i="86"/>
  <c r="AQ43" i="94"/>
  <c r="AQ42" i="95" s="1"/>
  <c r="AK54" i="86"/>
  <c r="AL56" i="94"/>
  <c r="AL55" i="95" s="1"/>
  <c r="AD46" i="86"/>
  <c r="AE48" i="94"/>
  <c r="AE47" i="95" s="1"/>
  <c r="AH68" i="95"/>
  <c r="AL12" i="86"/>
  <c r="AM14" i="94"/>
  <c r="AM13" i="95" s="1"/>
  <c r="W70" i="86"/>
  <c r="X72" i="94"/>
  <c r="X71" i="95" s="1"/>
  <c r="AL37" i="86"/>
  <c r="AM39" i="94"/>
  <c r="AM38" i="95" s="1"/>
  <c r="V64" i="86"/>
  <c r="W66" i="94"/>
  <c r="W65" i="95" s="1"/>
  <c r="AT55" i="86"/>
  <c r="AU57" i="94"/>
  <c r="AU56" i="95" s="1"/>
  <c r="AV37" i="86"/>
  <c r="AW39" i="94"/>
  <c r="AW38" i="95" s="1"/>
  <c r="AU42" i="86"/>
  <c r="AV44" i="94"/>
  <c r="AV43" i="95" s="1"/>
  <c r="AO76" i="86"/>
  <c r="AP78" i="94"/>
  <c r="AP77" i="95" s="1"/>
  <c r="AL24" i="86"/>
  <c r="AM26" i="94"/>
  <c r="AM25" i="95" s="1"/>
  <c r="U68" i="86"/>
  <c r="V70" i="94"/>
  <c r="AK55" i="86"/>
  <c r="AL57" i="94"/>
  <c r="AL56" i="95" s="1"/>
  <c r="AU12" i="86"/>
  <c r="AV14" i="94"/>
  <c r="AV13" i="95" s="1"/>
  <c r="L54" i="86"/>
  <c r="M56" i="94"/>
  <c r="M55" i="95" s="1"/>
  <c r="AV24" i="86"/>
  <c r="AW26" i="94"/>
  <c r="AW25" i="95" s="1"/>
  <c r="AQ23" i="86"/>
  <c r="AR25" i="94"/>
  <c r="AR24" i="95" s="1"/>
  <c r="Z50" i="86"/>
  <c r="AA52" i="94"/>
  <c r="AA51" i="95" s="1"/>
  <c r="Q58" i="86"/>
  <c r="R60" i="94"/>
  <c r="K53" i="86"/>
  <c r="L55" i="94"/>
  <c r="L54" i="95" s="1"/>
  <c r="AA61" i="86"/>
  <c r="AB63" i="94"/>
  <c r="AB62" i="95" s="1"/>
  <c r="AJ17" i="86"/>
  <c r="AK19" i="94"/>
  <c r="AK18" i="95" s="1"/>
  <c r="P33" i="86"/>
  <c r="Q35" i="94"/>
  <c r="Q34" i="95" s="1"/>
  <c r="AE17" i="86"/>
  <c r="AF19" i="94"/>
  <c r="AV36" i="86"/>
  <c r="AW38" i="94"/>
  <c r="AW37" i="95" s="1"/>
  <c r="V78" i="86"/>
  <c r="W80" i="94"/>
  <c r="W79" i="95" s="1"/>
  <c r="AU18" i="86"/>
  <c r="AV20" i="94"/>
  <c r="AV19" i="95" s="1"/>
  <c r="AV73" i="86"/>
  <c r="AW75" i="94"/>
  <c r="AW74" i="95" s="1"/>
  <c r="AJ25" i="86"/>
  <c r="AK27" i="94"/>
  <c r="AK26" i="95" s="1"/>
  <c r="AU71" i="86"/>
  <c r="AV73" i="94"/>
  <c r="AV72" i="95" s="1"/>
  <c r="AA70" i="86"/>
  <c r="AB72" i="94"/>
  <c r="AB71" i="95" s="1"/>
  <c r="AB16" i="86"/>
  <c r="AC18" i="94"/>
  <c r="AT58" i="86"/>
  <c r="AU60" i="94"/>
  <c r="AU59" i="95" s="1"/>
  <c r="AA42" i="86"/>
  <c r="AB44" i="94"/>
  <c r="AB43" i="95" s="1"/>
  <c r="AE26" i="86"/>
  <c r="AF28" i="94"/>
  <c r="AF27" i="95" s="1"/>
  <c r="AQ8" i="86"/>
  <c r="AR10" i="94"/>
  <c r="AR9" i="95" s="1"/>
  <c r="AT53" i="86"/>
  <c r="AU55" i="94"/>
  <c r="AU54" i="95" s="1"/>
  <c r="AV62" i="86"/>
  <c r="AW64" i="94"/>
  <c r="AW63" i="95" s="1"/>
  <c r="W43" i="86"/>
  <c r="X45" i="94"/>
  <c r="X44" i="95" s="1"/>
  <c r="Q61" i="86"/>
  <c r="R63" i="94"/>
  <c r="R62" i="95" s="1"/>
  <c r="AQ46" i="86"/>
  <c r="AR48" i="94"/>
  <c r="AR47" i="95" s="1"/>
  <c r="AF58" i="95"/>
  <c r="M12" i="86"/>
  <c r="N14" i="94"/>
  <c r="N13" i="95" s="1"/>
  <c r="L24" i="86"/>
  <c r="M26" i="94"/>
  <c r="M25" i="95" s="1"/>
  <c r="O14" i="95"/>
  <c r="AT26" i="86"/>
  <c r="AU28" i="94"/>
  <c r="AU27" i="95" s="1"/>
  <c r="P34" i="86"/>
  <c r="Q36" i="94"/>
  <c r="Q35" i="95" s="1"/>
  <c r="AE20" i="86"/>
  <c r="AF22" i="94"/>
  <c r="M58" i="95"/>
  <c r="AF27" i="86"/>
  <c r="AG29" i="94"/>
  <c r="U20" i="86"/>
  <c r="V22" i="94"/>
  <c r="AE16" i="86"/>
  <c r="AF18" i="94"/>
  <c r="L46" i="86"/>
  <c r="M48" i="94"/>
  <c r="M47" i="95" s="1"/>
  <c r="R30" i="86"/>
  <c r="S32" i="94"/>
  <c r="S31" i="95" s="1"/>
  <c r="V27" i="86"/>
  <c r="W29" i="94"/>
  <c r="W28" i="95" s="1"/>
  <c r="AY58" i="95"/>
  <c r="AT58" i="95"/>
  <c r="AA4" i="86"/>
  <c r="AB6" i="94"/>
  <c r="AB5" i="95" s="1"/>
  <c r="V54" i="86"/>
  <c r="W56" i="94"/>
  <c r="W55" i="95" s="1"/>
  <c r="AV26" i="86"/>
  <c r="AW28" i="94"/>
  <c r="AW27" i="95" s="1"/>
  <c r="AJ71" i="86"/>
  <c r="AK73" i="94"/>
  <c r="AK72" i="95" s="1"/>
  <c r="W44" i="86"/>
  <c r="X46" i="94"/>
  <c r="X45" i="95" s="1"/>
  <c r="AF44" i="86"/>
  <c r="AG46" i="94"/>
  <c r="AA62" i="86"/>
  <c r="AB64" i="94"/>
  <c r="AB63" i="95" s="1"/>
  <c r="AT27" i="86"/>
  <c r="AU29" i="94"/>
  <c r="AU28" i="95" s="1"/>
  <c r="R56" i="86"/>
  <c r="S58" i="94"/>
  <c r="S57" i="95" s="1"/>
  <c r="AV43" i="86"/>
  <c r="AW45" i="94"/>
  <c r="AW44" i="95" s="1"/>
  <c r="AU29" i="86"/>
  <c r="AV31" i="94"/>
  <c r="AV30" i="95" s="1"/>
  <c r="AN42" i="86"/>
  <c r="AO44" i="94"/>
  <c r="AO43" i="95" s="1"/>
  <c r="Z47" i="86"/>
  <c r="AA49" i="94"/>
  <c r="AA48" i="95" s="1"/>
  <c r="AL73" i="86"/>
  <c r="AM75" i="94"/>
  <c r="AM74" i="95" s="1"/>
  <c r="AT31" i="86"/>
  <c r="AU33" i="94"/>
  <c r="AU32" i="95" s="1"/>
  <c r="AV64" i="86"/>
  <c r="AW66" i="94"/>
  <c r="AW65" i="95" s="1"/>
  <c r="L69" i="86"/>
  <c r="M71" i="94"/>
  <c r="M70" i="95" s="1"/>
  <c r="K65" i="86"/>
  <c r="L67" i="94"/>
  <c r="L66" i="95" s="1"/>
  <c r="AK19" i="86"/>
  <c r="AL21" i="94"/>
  <c r="AL20" i="95" s="1"/>
  <c r="AE33" i="86"/>
  <c r="AF35" i="94"/>
  <c r="AF34" i="95" s="1"/>
  <c r="R54" i="86"/>
  <c r="S56" i="94"/>
  <c r="S55" i="95" s="1"/>
  <c r="V38" i="86"/>
  <c r="W40" i="94"/>
  <c r="W39" i="95" s="1"/>
  <c r="W73" i="86"/>
  <c r="X75" i="94"/>
  <c r="X74" i="95" s="1"/>
  <c r="L47" i="86"/>
  <c r="M49" i="94"/>
  <c r="M48" i="95" s="1"/>
  <c r="K68" i="86"/>
  <c r="L70" i="94"/>
  <c r="AL34" i="86"/>
  <c r="AM36" i="94"/>
  <c r="AM35" i="95" s="1"/>
  <c r="M33" i="86"/>
  <c r="N35" i="94"/>
  <c r="N34" i="95" s="1"/>
  <c r="AB45" i="86"/>
  <c r="AC47" i="94"/>
  <c r="AC46" i="95" s="1"/>
  <c r="AV58" i="86"/>
  <c r="AW60" i="94"/>
  <c r="AW59" i="95" s="1"/>
  <c r="R29" i="86"/>
  <c r="S31" i="94"/>
  <c r="S30" i="95" s="1"/>
  <c r="Z65" i="86"/>
  <c r="AA67" i="94"/>
  <c r="AA66" i="95" s="1"/>
  <c r="AO13" i="86"/>
  <c r="K67" i="86"/>
  <c r="AK34" i="86"/>
  <c r="AL36" i="94"/>
  <c r="AL35" i="95" s="1"/>
  <c r="AT42" i="86"/>
  <c r="AU44" i="94"/>
  <c r="AU43" i="95" s="1"/>
  <c r="Z5" i="86"/>
  <c r="AA7" i="94"/>
  <c r="AA6" i="95" s="1"/>
  <c r="L29" i="86"/>
  <c r="M31" i="94"/>
  <c r="M30" i="95" s="1"/>
  <c r="W14" i="86"/>
  <c r="X16" i="94"/>
  <c r="Z29" i="86"/>
  <c r="AA31" i="94"/>
  <c r="AA30" i="95" s="1"/>
  <c r="AV5" i="86"/>
  <c r="AW7" i="94"/>
  <c r="AW6" i="95" s="1"/>
  <c r="AT77" i="86"/>
  <c r="AU79" i="94"/>
  <c r="AU78" i="95" s="1"/>
  <c r="Z56" i="86"/>
  <c r="AA58" i="94"/>
  <c r="AA57" i="95" s="1"/>
  <c r="W60" i="86"/>
  <c r="X62" i="94"/>
  <c r="X61" i="95" s="1"/>
  <c r="AB34" i="86"/>
  <c r="AC36" i="94"/>
  <c r="AC35" i="95" s="1"/>
  <c r="Q52" i="86"/>
  <c r="R54" i="94"/>
  <c r="R53" i="95" s="1"/>
  <c r="AJ9" i="86"/>
  <c r="AK11" i="94"/>
  <c r="AK10" i="95" s="1"/>
  <c r="AT54" i="86"/>
  <c r="AU56" i="94"/>
  <c r="AU55" i="95" s="1"/>
  <c r="AO27" i="86"/>
  <c r="AP29" i="94"/>
  <c r="AP28" i="95" s="1"/>
  <c r="AL55" i="86"/>
  <c r="AM57" i="94"/>
  <c r="AM56" i="95" s="1"/>
  <c r="AV57" i="86"/>
  <c r="AV22" i="86"/>
  <c r="AW24" i="94"/>
  <c r="AW23" i="95" s="1"/>
  <c r="AB41" i="86"/>
  <c r="AC43" i="94"/>
  <c r="AC42" i="95" s="1"/>
  <c r="AK29" i="86"/>
  <c r="AL31" i="94"/>
  <c r="AL30" i="95" s="1"/>
  <c r="U61" i="86"/>
  <c r="V63" i="94"/>
  <c r="AV12" i="86"/>
  <c r="AW14" i="94"/>
  <c r="AW13" i="95" s="1"/>
  <c r="AB70" i="86"/>
  <c r="AC72" i="94"/>
  <c r="AC71" i="95" s="1"/>
  <c r="L45" i="86"/>
  <c r="M47" i="94"/>
  <c r="M46" i="95" s="1"/>
  <c r="AJ12" i="86"/>
  <c r="AK14" i="94"/>
  <c r="AK13" i="95" s="1"/>
  <c r="AK11" i="86"/>
  <c r="AL13" i="94"/>
  <c r="AL12" i="95" s="1"/>
  <c r="K45" i="86"/>
  <c r="L47" i="94"/>
  <c r="AJ34" i="86"/>
  <c r="AK36" i="94"/>
  <c r="AK35" i="95" s="1"/>
  <c r="AB46" i="86"/>
  <c r="AC48" i="94"/>
  <c r="AC47" i="95" s="1"/>
  <c r="AA71" i="86"/>
  <c r="AB73" i="94"/>
  <c r="AB72" i="95" s="1"/>
  <c r="AU11" i="86"/>
  <c r="AV13" i="94"/>
  <c r="AV12" i="95" s="1"/>
  <c r="AB19" i="86"/>
  <c r="AC21" i="94"/>
  <c r="R43" i="86"/>
  <c r="S45" i="94"/>
  <c r="S44" i="95" s="1"/>
  <c r="AF25" i="86"/>
  <c r="AG27" i="94"/>
  <c r="V31" i="86"/>
  <c r="W33" i="94"/>
  <c r="W32" i="95" s="1"/>
  <c r="Z55" i="86"/>
  <c r="AA57" i="94"/>
  <c r="AA56" i="95" s="1"/>
  <c r="L8" i="86"/>
  <c r="M10" i="94"/>
  <c r="M9" i="95" s="1"/>
  <c r="W18" i="86"/>
  <c r="X20" i="94"/>
  <c r="K56" i="86"/>
  <c r="L58" i="94"/>
  <c r="L57" i="95" s="1"/>
  <c r="L18" i="86"/>
  <c r="M20" i="94"/>
  <c r="M19" i="95" s="1"/>
  <c r="L72" i="86"/>
  <c r="M74" i="94"/>
  <c r="M73" i="95" s="1"/>
  <c r="AE41" i="86"/>
  <c r="AF43" i="94"/>
  <c r="AF42" i="95" s="1"/>
  <c r="AF65" i="86"/>
  <c r="AG67" i="94"/>
  <c r="AP60" i="86"/>
  <c r="AQ62" i="94"/>
  <c r="AQ61" i="95" s="1"/>
  <c r="AN46" i="86"/>
  <c r="AO48" i="94"/>
  <c r="AO47" i="95" s="1"/>
  <c r="V69" i="86"/>
  <c r="W71" i="94"/>
  <c r="W70" i="95" s="1"/>
  <c r="V46" i="86"/>
  <c r="W48" i="94"/>
  <c r="W47" i="95" s="1"/>
  <c r="W26" i="86"/>
  <c r="X28" i="94"/>
  <c r="X27" i="95" s="1"/>
  <c r="AL70" i="86"/>
  <c r="AM72" i="94"/>
  <c r="AM71" i="95" s="1"/>
  <c r="AB12" i="86"/>
  <c r="AC14" i="94"/>
  <c r="AC13" i="95" s="1"/>
  <c r="W30" i="86"/>
  <c r="X32" i="94"/>
  <c r="X31" i="95" s="1"/>
  <c r="AG19" i="86"/>
  <c r="AH21" i="94"/>
  <c r="Z36" i="86"/>
  <c r="AA38" i="94"/>
  <c r="AA37" i="95" s="1"/>
  <c r="AL18" i="86"/>
  <c r="AM20" i="94"/>
  <c r="AM19" i="95" s="1"/>
  <c r="L70" i="86"/>
  <c r="M72" i="94"/>
  <c r="M71" i="95" s="1"/>
  <c r="V41" i="86"/>
  <c r="W43" i="94"/>
  <c r="W42" i="95" s="1"/>
  <c r="AU8" i="86"/>
  <c r="AV10" i="94"/>
  <c r="AV9" i="95" s="1"/>
  <c r="AM58" i="95"/>
  <c r="AN58" i="95"/>
  <c r="M37" i="86"/>
  <c r="N39" i="94"/>
  <c r="N38" i="95" s="1"/>
  <c r="Z68" i="95"/>
  <c r="AP37" i="86"/>
  <c r="AQ39" i="94"/>
  <c r="AQ38" i="95" s="1"/>
  <c r="Y68" i="95"/>
  <c r="AU47" i="86"/>
  <c r="AV49" i="94"/>
  <c r="AV48" i="95" s="1"/>
  <c r="AN68" i="95"/>
  <c r="W27" i="86"/>
  <c r="X29" i="94"/>
  <c r="X28" i="95" s="1"/>
  <c r="AA23" i="86"/>
  <c r="AB25" i="94"/>
  <c r="AB24" i="95" s="1"/>
  <c r="AJ70" i="86"/>
  <c r="AK72" i="94"/>
  <c r="AK71" i="95" s="1"/>
  <c r="S68" i="95"/>
  <c r="F31" i="79"/>
  <c r="AE67" i="86"/>
  <c r="AL13" i="86"/>
  <c r="AE13" i="86"/>
  <c r="Z13" i="86"/>
  <c r="AA13" i="86"/>
  <c r="AP13" i="86"/>
  <c r="AB13" i="86"/>
  <c r="K13" i="86"/>
  <c r="V67" i="86"/>
  <c r="AB67" i="86"/>
  <c r="M67" i="86"/>
  <c r="AF13" i="86"/>
  <c r="U13" i="86"/>
  <c r="Q57" i="86"/>
  <c r="V13" i="86"/>
  <c r="W13" i="86"/>
  <c r="AV13" i="86"/>
  <c r="M57" i="86"/>
  <c r="AG13" i="86"/>
  <c r="F35" i="79"/>
  <c r="F54" i="79"/>
  <c r="F76" i="79"/>
  <c r="F63" i="79"/>
  <c r="F64" i="79"/>
  <c r="F6" i="79"/>
  <c r="F46" i="79"/>
  <c r="F56" i="79"/>
  <c r="F75" i="79"/>
  <c r="F22" i="79"/>
  <c r="F53" i="79"/>
  <c r="F43" i="79"/>
  <c r="F50" i="79"/>
  <c r="F15" i="79"/>
  <c r="F33" i="79"/>
  <c r="F8" i="79"/>
  <c r="F7" i="79"/>
  <c r="F20" i="79"/>
  <c r="F16" i="79"/>
  <c r="F40" i="79"/>
  <c r="F13" i="79"/>
  <c r="F24" i="79"/>
  <c r="F30" i="79"/>
  <c r="F18" i="79"/>
  <c r="F10" i="79"/>
  <c r="F11" i="79"/>
  <c r="F28" i="79"/>
  <c r="F38" i="79"/>
  <c r="F42" i="79"/>
  <c r="F48" i="79"/>
  <c r="F37" i="79"/>
  <c r="F41" i="79"/>
  <c r="F25" i="79"/>
  <c r="F29" i="79"/>
  <c r="F45" i="79"/>
  <c r="F44" i="79"/>
  <c r="F57" i="79"/>
  <c r="F55" i="79"/>
  <c r="F66" i="79"/>
  <c r="F74" i="79"/>
  <c r="F67" i="79"/>
  <c r="F65" i="79"/>
  <c r="F69" i="79"/>
  <c r="F73" i="79"/>
  <c r="F72" i="79"/>
  <c r="F79" i="79"/>
  <c r="C79" i="68"/>
  <c r="D79" i="68" s="1"/>
  <c r="C21" i="68"/>
  <c r="D21" i="68" s="1"/>
  <c r="E21" i="75"/>
  <c r="B41" i="68"/>
  <c r="B6" i="68"/>
  <c r="B7" i="68"/>
  <c r="B8" i="68"/>
  <c r="B9" i="68"/>
  <c r="B10" i="68"/>
  <c r="B11" i="68"/>
  <c r="B12" i="68"/>
  <c r="B13" i="68"/>
  <c r="B14" i="68"/>
  <c r="B15" i="68"/>
  <c r="B16" i="68"/>
  <c r="B17" i="68"/>
  <c r="B18" i="68"/>
  <c r="B19" i="68"/>
  <c r="B20" i="68"/>
  <c r="B22" i="68"/>
  <c r="B23" i="68"/>
  <c r="B24" i="68"/>
  <c r="B25" i="68"/>
  <c r="B26" i="68"/>
  <c r="B27" i="68"/>
  <c r="B28" i="68"/>
  <c r="B29" i="68"/>
  <c r="B30" i="68"/>
  <c r="B31" i="68"/>
  <c r="B32" i="68"/>
  <c r="B33" i="68"/>
  <c r="B34" i="68"/>
  <c r="B35" i="68"/>
  <c r="B36" i="68"/>
  <c r="B37" i="68"/>
  <c r="B38" i="68"/>
  <c r="B39" i="68"/>
  <c r="B40" i="68"/>
  <c r="B42" i="68"/>
  <c r="B43" i="68"/>
  <c r="B44" i="68"/>
  <c r="B45" i="68"/>
  <c r="B46" i="68"/>
  <c r="B47" i="68"/>
  <c r="B48" i="68"/>
  <c r="B49" i="68"/>
  <c r="B50" i="68"/>
  <c r="B51" i="68"/>
  <c r="B52" i="68"/>
  <c r="B53" i="68"/>
  <c r="B54" i="68"/>
  <c r="B55" i="68"/>
  <c r="B56" i="68"/>
  <c r="B57" i="68"/>
  <c r="B58" i="68"/>
  <c r="B59" i="68"/>
  <c r="B60" i="68"/>
  <c r="B61" i="68"/>
  <c r="B62" i="68"/>
  <c r="B63" i="68"/>
  <c r="B64" i="68"/>
  <c r="B65" i="68"/>
  <c r="B66" i="68"/>
  <c r="B67" i="68"/>
  <c r="B68" i="68"/>
  <c r="B69" i="68"/>
  <c r="B70" i="68"/>
  <c r="B71" i="68"/>
  <c r="B72" i="68"/>
  <c r="B73" i="68"/>
  <c r="B74" i="68"/>
  <c r="B75" i="68"/>
  <c r="B76" i="68"/>
  <c r="B77" i="68"/>
  <c r="B78" i="68"/>
  <c r="B5" i="68"/>
  <c r="AA68" i="95" l="1"/>
  <c r="Q58" i="95"/>
  <c r="AG23" i="95"/>
  <c r="AG66" i="95"/>
  <c r="AG28" i="95"/>
  <c r="AG26" i="95"/>
  <c r="L23" i="95"/>
  <c r="AG44" i="95"/>
  <c r="N14" i="95"/>
  <c r="V57" i="95"/>
  <c r="AG57" i="95"/>
  <c r="AG31" i="95"/>
  <c r="AB14" i="95"/>
  <c r="V23" i="95"/>
  <c r="V62" i="95"/>
  <c r="V61" i="95"/>
  <c r="V32" i="95"/>
  <c r="AG73" i="95"/>
  <c r="V71" i="95"/>
  <c r="V56" i="95"/>
  <c r="V30" i="95"/>
  <c r="V38" i="95"/>
  <c r="V54" i="95"/>
  <c r="AG78" i="95"/>
  <c r="V78" i="95"/>
  <c r="V25" i="95"/>
  <c r="V55" i="95"/>
  <c r="V35" i="95"/>
  <c r="V70" i="95"/>
  <c r="V6" i="95"/>
  <c r="V65" i="95"/>
  <c r="V79" i="95"/>
  <c r="V74" i="95"/>
  <c r="AG45" i="95"/>
  <c r="V37" i="95"/>
  <c r="V67" i="95"/>
  <c r="V53" i="95"/>
  <c r="N68" i="95"/>
  <c r="V10" i="95"/>
  <c r="AG68" i="95"/>
  <c r="V26" i="95"/>
  <c r="V34" i="95"/>
  <c r="V69" i="95"/>
  <c r="V39" i="95"/>
  <c r="L47" i="95"/>
  <c r="AF14" i="95"/>
  <c r="AF68" i="95"/>
  <c r="L31" i="95"/>
  <c r="L6" i="95"/>
  <c r="L46" i="95"/>
  <c r="L36" i="95"/>
  <c r="L15" i="95"/>
  <c r="AW58" i="95"/>
  <c r="W14" i="95"/>
  <c r="L12" i="95"/>
  <c r="AL14" i="95"/>
  <c r="S14" i="95"/>
  <c r="X14" i="95"/>
  <c r="AB58" i="95"/>
  <c r="AQ68" i="95"/>
  <c r="AC68" i="95"/>
  <c r="AV14" i="95"/>
  <c r="V14" i="95"/>
  <c r="AC14" i="95"/>
  <c r="AR68" i="95"/>
  <c r="AH14" i="95"/>
  <c r="AA14" i="95"/>
  <c r="AP14" i="95"/>
  <c r="W59" i="95"/>
  <c r="W58" i="95"/>
  <c r="AR15" i="95"/>
  <c r="AR14" i="95"/>
  <c r="Q68" i="95"/>
  <c r="AV69" i="95"/>
  <c r="AV68" i="95"/>
  <c r="V68" i="95"/>
  <c r="N59" i="95"/>
  <c r="N58" i="95"/>
  <c r="D20" i="86"/>
  <c r="E21" i="92"/>
  <c r="E22" i="94"/>
  <c r="E21" i="95"/>
  <c r="E21" i="102" s="1"/>
  <c r="AM14" i="95"/>
  <c r="L69" i="95"/>
  <c r="L68" i="95"/>
  <c r="AQ15" i="95"/>
  <c r="AQ14" i="95"/>
  <c r="M68" i="95"/>
  <c r="AU14" i="95"/>
  <c r="L14" i="95"/>
  <c r="AL59" i="95"/>
  <c r="AL58" i="95"/>
  <c r="AK14" i="95"/>
  <c r="AW70" i="95"/>
  <c r="AW68" i="95"/>
  <c r="R59" i="95"/>
  <c r="R58" i="95"/>
  <c r="W69" i="95"/>
  <c r="W68" i="95"/>
  <c r="AU58" i="95"/>
  <c r="AW14" i="95"/>
  <c r="X59" i="95"/>
  <c r="X58" i="95"/>
  <c r="AQ58" i="95"/>
  <c r="AG14" i="95"/>
  <c r="M14" i="95"/>
  <c r="AC58" i="95"/>
  <c r="R15" i="95"/>
  <c r="R14" i="95"/>
  <c r="E21" i="79"/>
  <c r="E21" i="68"/>
  <c r="F79" i="68"/>
  <c r="C6" i="68" l="1"/>
  <c r="D6" i="68" s="1"/>
  <c r="C7" i="68"/>
  <c r="D7" i="68" s="1"/>
  <c r="C8" i="68"/>
  <c r="D8" i="68" s="1"/>
  <c r="C9" i="68"/>
  <c r="D9" i="68" s="1"/>
  <c r="C10" i="68"/>
  <c r="D10" i="68" s="1"/>
  <c r="C11" i="68"/>
  <c r="D11" i="68" s="1"/>
  <c r="C12" i="68"/>
  <c r="D12" i="68" s="1"/>
  <c r="C13" i="68"/>
  <c r="D13" i="68" s="1"/>
  <c r="C15" i="68"/>
  <c r="D15" i="68" s="1"/>
  <c r="C16" i="68"/>
  <c r="D16" i="68" s="1"/>
  <c r="C17" i="68"/>
  <c r="D17" i="68" s="1"/>
  <c r="C18" i="68"/>
  <c r="D18" i="68" s="1"/>
  <c r="C19" i="68"/>
  <c r="D19" i="68" s="1"/>
  <c r="C20" i="68"/>
  <c r="D20" i="68" s="1"/>
  <c r="C22" i="68"/>
  <c r="D22" i="68" s="1"/>
  <c r="C23" i="68"/>
  <c r="D23" i="68" s="1"/>
  <c r="C24" i="68"/>
  <c r="D24" i="68" s="1"/>
  <c r="C25" i="68"/>
  <c r="D25" i="68" s="1"/>
  <c r="C26" i="68"/>
  <c r="D26" i="68" s="1"/>
  <c r="C27" i="68"/>
  <c r="D27" i="68" s="1"/>
  <c r="C28" i="68"/>
  <c r="D28" i="68" s="1"/>
  <c r="C29" i="68"/>
  <c r="D29" i="68" s="1"/>
  <c r="C30" i="68"/>
  <c r="D30" i="68" s="1"/>
  <c r="C31" i="68"/>
  <c r="D31" i="68" s="1"/>
  <c r="C32" i="68"/>
  <c r="D32" i="68" s="1"/>
  <c r="C33" i="68"/>
  <c r="D33" i="68" s="1"/>
  <c r="C34" i="68"/>
  <c r="D34" i="68" s="1"/>
  <c r="C35" i="68"/>
  <c r="D35" i="68" s="1"/>
  <c r="C36" i="68"/>
  <c r="D36" i="68" s="1"/>
  <c r="C37" i="68"/>
  <c r="D37" i="68" s="1"/>
  <c r="C38" i="68"/>
  <c r="D38" i="68" s="1"/>
  <c r="C39" i="68"/>
  <c r="D39" i="68" s="1"/>
  <c r="C40" i="68"/>
  <c r="D40" i="68" s="1"/>
  <c r="C41" i="68"/>
  <c r="D41" i="68" s="1"/>
  <c r="C42" i="68"/>
  <c r="D42" i="68" s="1"/>
  <c r="C43" i="68"/>
  <c r="D43" i="68" s="1"/>
  <c r="C44" i="68"/>
  <c r="D44" i="68" s="1"/>
  <c r="C45" i="68"/>
  <c r="D45" i="68" s="1"/>
  <c r="C46" i="68"/>
  <c r="D46" i="68" s="1"/>
  <c r="C47" i="68"/>
  <c r="D47" i="68" s="1"/>
  <c r="C48" i="68"/>
  <c r="D48" i="68" s="1"/>
  <c r="C49" i="68"/>
  <c r="D49" i="68" s="1"/>
  <c r="C50" i="68"/>
  <c r="D50" i="68" s="1"/>
  <c r="C51" i="68"/>
  <c r="D51" i="68" s="1"/>
  <c r="C52" i="68"/>
  <c r="D52" i="68" s="1"/>
  <c r="C53" i="68"/>
  <c r="D53" i="68" s="1"/>
  <c r="C54" i="68"/>
  <c r="D54" i="68" s="1"/>
  <c r="C55" i="68"/>
  <c r="D55" i="68" s="1"/>
  <c r="C56" i="68"/>
  <c r="D56" i="68" s="1"/>
  <c r="C57" i="68"/>
  <c r="D57" i="68" s="1"/>
  <c r="C58" i="68"/>
  <c r="D58" i="68" s="1"/>
  <c r="C59" i="68"/>
  <c r="D59" i="68" s="1"/>
  <c r="C60" i="68"/>
  <c r="D60" i="68" s="1"/>
  <c r="C61" i="68"/>
  <c r="D61" i="68" s="1"/>
  <c r="C62" i="68"/>
  <c r="D62" i="68" s="1"/>
  <c r="C63" i="68"/>
  <c r="D63" i="68" s="1"/>
  <c r="C64" i="68"/>
  <c r="D64" i="68" s="1"/>
  <c r="C65" i="68"/>
  <c r="D65" i="68" s="1"/>
  <c r="C66" i="68"/>
  <c r="D66" i="68" s="1"/>
  <c r="C67" i="68"/>
  <c r="D67" i="68" s="1"/>
  <c r="C68" i="68"/>
  <c r="D68" i="68" s="1"/>
  <c r="C69" i="68"/>
  <c r="D69" i="68" s="1"/>
  <c r="C70" i="68"/>
  <c r="D70" i="68" s="1"/>
  <c r="C71" i="68"/>
  <c r="D71" i="68" s="1"/>
  <c r="C72" i="68"/>
  <c r="D72" i="68" s="1"/>
  <c r="C73" i="68"/>
  <c r="D73" i="68" s="1"/>
  <c r="C74" i="68"/>
  <c r="D74" i="68" s="1"/>
  <c r="C75" i="68"/>
  <c r="D75" i="68" s="1"/>
  <c r="C76" i="68"/>
  <c r="D76" i="68" s="1"/>
  <c r="C77" i="68"/>
  <c r="D77" i="68" s="1"/>
  <c r="C78" i="68"/>
  <c r="D78" i="68" s="1"/>
  <c r="C5" i="68"/>
  <c r="D5" i="68" s="1"/>
  <c r="E79" i="75"/>
  <c r="E78" i="75"/>
  <c r="E77" i="75"/>
  <c r="E76" i="75"/>
  <c r="E75" i="75"/>
  <c r="E74" i="75"/>
  <c r="E73" i="75"/>
  <c r="E72" i="75"/>
  <c r="E71" i="75"/>
  <c r="E70" i="75"/>
  <c r="E69" i="75"/>
  <c r="E68" i="75"/>
  <c r="E67" i="75"/>
  <c r="E66" i="75"/>
  <c r="E65" i="75"/>
  <c r="E64" i="75"/>
  <c r="E63" i="75"/>
  <c r="E62" i="75"/>
  <c r="E61" i="75"/>
  <c r="E60" i="75"/>
  <c r="E59" i="75"/>
  <c r="E58" i="75"/>
  <c r="E57" i="75"/>
  <c r="E56" i="75"/>
  <c r="E55" i="75"/>
  <c r="E54" i="75"/>
  <c r="E53" i="75"/>
  <c r="E52" i="75"/>
  <c r="E51" i="75"/>
  <c r="E50" i="75"/>
  <c r="E49" i="75"/>
  <c r="E48" i="75"/>
  <c r="E47" i="75"/>
  <c r="E46" i="75"/>
  <c r="E45" i="75"/>
  <c r="E44" i="75"/>
  <c r="E43" i="75"/>
  <c r="E42" i="75"/>
  <c r="E41" i="75"/>
  <c r="E40" i="75"/>
  <c r="E39" i="75"/>
  <c r="E38" i="75"/>
  <c r="E37" i="75"/>
  <c r="E36" i="75"/>
  <c r="E35" i="75"/>
  <c r="E34" i="75"/>
  <c r="E33" i="75"/>
  <c r="E32" i="75"/>
  <c r="E31" i="75"/>
  <c r="E30" i="75"/>
  <c r="E29" i="75"/>
  <c r="E28" i="75"/>
  <c r="E27" i="75"/>
  <c r="E26" i="75"/>
  <c r="E25" i="75"/>
  <c r="E24" i="75"/>
  <c r="E23" i="75"/>
  <c r="E22" i="75"/>
  <c r="E20" i="75"/>
  <c r="E19" i="75"/>
  <c r="E18" i="75"/>
  <c r="E17" i="75"/>
  <c r="E16" i="75"/>
  <c r="E15" i="75"/>
  <c r="E14" i="75"/>
  <c r="E13" i="75"/>
  <c r="E12" i="75"/>
  <c r="E11" i="75"/>
  <c r="E10" i="75"/>
  <c r="E9" i="75"/>
  <c r="E8" i="75"/>
  <c r="E7" i="75"/>
  <c r="E6" i="75"/>
  <c r="V5" i="75"/>
  <c r="E5" i="75"/>
  <c r="D31" i="86" l="1"/>
  <c r="E32" i="95"/>
  <c r="E32" i="102" s="1"/>
  <c r="E32" i="92"/>
  <c r="E33" i="94"/>
  <c r="D18" i="86"/>
  <c r="E19" i="92"/>
  <c r="E19" i="95"/>
  <c r="E19" i="102" s="1"/>
  <c r="E20" i="94"/>
  <c r="D43" i="86"/>
  <c r="E44" i="92"/>
  <c r="E44" i="95"/>
  <c r="E44" i="102" s="1"/>
  <c r="E45" i="94"/>
  <c r="D59" i="86"/>
  <c r="E60" i="95"/>
  <c r="E60" i="102" s="1"/>
  <c r="E61" i="94"/>
  <c r="E60" i="92"/>
  <c r="D39" i="86"/>
  <c r="E40" i="92"/>
  <c r="E41" i="94"/>
  <c r="E40" i="95"/>
  <c r="E40" i="102" s="1"/>
  <c r="D7" i="86"/>
  <c r="E8" i="95"/>
  <c r="E8" i="102" s="1"/>
  <c r="E8" i="92"/>
  <c r="E9" i="94"/>
  <c r="D11" i="86"/>
  <c r="E12" i="95"/>
  <c r="E12" i="102" s="1"/>
  <c r="E12" i="92"/>
  <c r="E13" i="94"/>
  <c r="D15" i="86"/>
  <c r="E16" i="95"/>
  <c r="E16" i="102" s="1"/>
  <c r="E16" i="92"/>
  <c r="E17" i="94"/>
  <c r="D19" i="86"/>
  <c r="E21" i="94"/>
  <c r="E20" i="95"/>
  <c r="E20" i="102" s="1"/>
  <c r="E20" i="92"/>
  <c r="D24" i="86"/>
  <c r="E26" i="94"/>
  <c r="E25" i="95"/>
  <c r="E25" i="102" s="1"/>
  <c r="E25" i="92"/>
  <c r="D28" i="86"/>
  <c r="E30" i="94"/>
  <c r="E29" i="92"/>
  <c r="E29" i="95"/>
  <c r="E29" i="102" s="1"/>
  <c r="D32" i="86"/>
  <c r="E33" i="92"/>
  <c r="E34" i="94"/>
  <c r="E33" i="95"/>
  <c r="E33" i="102" s="1"/>
  <c r="D36" i="86"/>
  <c r="E38" i="94"/>
  <c r="E37" i="92"/>
  <c r="E37" i="95"/>
  <c r="E37" i="102" s="1"/>
  <c r="D40" i="86"/>
  <c r="E42" i="94"/>
  <c r="E41" i="92"/>
  <c r="E41" i="95"/>
  <c r="E41" i="102" s="1"/>
  <c r="D44" i="86"/>
  <c r="E46" i="94"/>
  <c r="E45" i="92"/>
  <c r="E45" i="95"/>
  <c r="E45" i="102" s="1"/>
  <c r="D48" i="86"/>
  <c r="E50" i="94"/>
  <c r="E49" i="95"/>
  <c r="E49" i="102" s="1"/>
  <c r="E49" i="92"/>
  <c r="D52" i="86"/>
  <c r="E54" i="94"/>
  <c r="E53" i="92"/>
  <c r="E53" i="95"/>
  <c r="E53" i="102" s="1"/>
  <c r="D56" i="86"/>
  <c r="E58" i="94"/>
  <c r="E57" i="92"/>
  <c r="E57" i="95"/>
  <c r="E57" i="102" s="1"/>
  <c r="D60" i="86"/>
  <c r="E61" i="92"/>
  <c r="E61" i="95"/>
  <c r="E61" i="102" s="1"/>
  <c r="E62" i="94"/>
  <c r="D64" i="86"/>
  <c r="E65" i="92"/>
  <c r="E66" i="94"/>
  <c r="E65" i="95"/>
  <c r="E65" i="102" s="1"/>
  <c r="D68" i="86"/>
  <c r="E70" i="94"/>
  <c r="E69" i="92"/>
  <c r="E69" i="95"/>
  <c r="E69" i="102" s="1"/>
  <c r="D72" i="86"/>
  <c r="E73" i="95"/>
  <c r="E73" i="102" s="1"/>
  <c r="E74" i="94"/>
  <c r="E73" i="92"/>
  <c r="D76" i="86"/>
  <c r="E78" i="94"/>
  <c r="E77" i="92"/>
  <c r="E77" i="95"/>
  <c r="E77" i="102" s="1"/>
  <c r="D27" i="86"/>
  <c r="E28" i="92"/>
  <c r="E29" i="94"/>
  <c r="E28" i="95"/>
  <c r="E28" i="102" s="1"/>
  <c r="D51" i="86"/>
  <c r="E52" i="92"/>
  <c r="E52" i="95"/>
  <c r="E52" i="102" s="1"/>
  <c r="E53" i="94"/>
  <c r="D67" i="86"/>
  <c r="E68" i="92"/>
  <c r="E69" i="94"/>
  <c r="E68" i="95"/>
  <c r="E68" i="102" s="1"/>
  <c r="D6" i="86"/>
  <c r="E7" i="92"/>
  <c r="E8" i="94"/>
  <c r="E7" i="95"/>
  <c r="E7" i="102" s="1"/>
  <c r="D23" i="86"/>
  <c r="E24" i="95"/>
  <c r="E24" i="102" s="1"/>
  <c r="E24" i="92"/>
  <c r="E25" i="94"/>
  <c r="D35" i="86"/>
  <c r="E36" i="92"/>
  <c r="E37" i="94"/>
  <c r="E36" i="95"/>
  <c r="E36" i="102" s="1"/>
  <c r="D47" i="86"/>
  <c r="E48" i="92"/>
  <c r="E48" i="95"/>
  <c r="E48" i="102" s="1"/>
  <c r="E49" i="94"/>
  <c r="D55" i="86"/>
  <c r="E56" i="92"/>
  <c r="E56" i="95"/>
  <c r="E56" i="102" s="1"/>
  <c r="E57" i="94"/>
  <c r="D75" i="86"/>
  <c r="E76" i="92"/>
  <c r="E77" i="94"/>
  <c r="E76" i="95"/>
  <c r="E76" i="102" s="1"/>
  <c r="D4" i="86"/>
  <c r="E6" i="94"/>
  <c r="E5" i="95"/>
  <c r="E5" i="102" s="1"/>
  <c r="E5" i="92"/>
  <c r="D16" i="86"/>
  <c r="E18" i="94"/>
  <c r="E17" i="95"/>
  <c r="E17" i="102" s="1"/>
  <c r="E17" i="92"/>
  <c r="D29" i="86"/>
  <c r="E31" i="94"/>
  <c r="E30" i="95"/>
  <c r="E30" i="102" s="1"/>
  <c r="E30" i="92"/>
  <c r="D33" i="86"/>
  <c r="E34" i="92"/>
  <c r="E35" i="94"/>
  <c r="E34" i="95"/>
  <c r="E34" i="102" s="1"/>
  <c r="D37" i="86"/>
  <c r="E39" i="94"/>
  <c r="E38" i="95"/>
  <c r="E38" i="102" s="1"/>
  <c r="E38" i="92"/>
  <c r="D41" i="86"/>
  <c r="E42" i="92"/>
  <c r="E42" i="95"/>
  <c r="E42" i="102" s="1"/>
  <c r="E43" i="94"/>
  <c r="D45" i="86"/>
  <c r="E46" i="92"/>
  <c r="E46" i="95"/>
  <c r="E46" i="102" s="1"/>
  <c r="E47" i="94"/>
  <c r="D49" i="86"/>
  <c r="E51" i="94"/>
  <c r="E50" i="95"/>
  <c r="E50" i="102" s="1"/>
  <c r="E50" i="92"/>
  <c r="D53" i="86"/>
  <c r="E54" i="92"/>
  <c r="E55" i="94"/>
  <c r="E54" i="95"/>
  <c r="E54" i="102" s="1"/>
  <c r="D57" i="86"/>
  <c r="E58" i="95"/>
  <c r="E58" i="102" s="1"/>
  <c r="E58" i="92"/>
  <c r="E59" i="94"/>
  <c r="D61" i="86"/>
  <c r="E62" i="92"/>
  <c r="E62" i="95"/>
  <c r="E62" i="102" s="1"/>
  <c r="E63" i="94"/>
  <c r="D65" i="86"/>
  <c r="E66" i="95"/>
  <c r="E66" i="102" s="1"/>
  <c r="E66" i="92"/>
  <c r="E67" i="94"/>
  <c r="D69" i="86"/>
  <c r="E70" i="92"/>
  <c r="E70" i="95"/>
  <c r="E70" i="102" s="1"/>
  <c r="E71" i="94"/>
  <c r="D73" i="86"/>
  <c r="E74" i="92"/>
  <c r="E75" i="94"/>
  <c r="E74" i="95"/>
  <c r="E74" i="102" s="1"/>
  <c r="D77" i="86"/>
  <c r="E78" i="95"/>
  <c r="E78" i="102" s="1"/>
  <c r="E78" i="92"/>
  <c r="E79" i="94"/>
  <c r="D14" i="86"/>
  <c r="E16" i="94"/>
  <c r="E15" i="95"/>
  <c r="E15" i="102" s="1"/>
  <c r="E15" i="92"/>
  <c r="D71" i="86"/>
  <c r="E72" i="92"/>
  <c r="E73" i="94"/>
  <c r="E72" i="95"/>
  <c r="E72" i="102" s="1"/>
  <c r="Q5" i="68"/>
  <c r="AF5" i="79" s="1"/>
  <c r="Q5" i="92"/>
  <c r="D12" i="86"/>
  <c r="E14" i="94"/>
  <c r="E13" i="92"/>
  <c r="E13" i="95"/>
  <c r="E13" i="102" s="1"/>
  <c r="D21" i="86"/>
  <c r="E23" i="94"/>
  <c r="E22" i="95"/>
  <c r="E22" i="102" s="1"/>
  <c r="E22" i="92"/>
  <c r="D25" i="86"/>
  <c r="E26" i="92"/>
  <c r="E27" i="94"/>
  <c r="E26" i="95"/>
  <c r="E26" i="102" s="1"/>
  <c r="D10" i="86"/>
  <c r="E11" i="92"/>
  <c r="E12" i="94"/>
  <c r="E11" i="95"/>
  <c r="E11" i="102" s="1"/>
  <c r="D63" i="86"/>
  <c r="E64" i="95"/>
  <c r="E64" i="102" s="1"/>
  <c r="E64" i="92"/>
  <c r="E65" i="94"/>
  <c r="D8" i="86"/>
  <c r="E9" i="92"/>
  <c r="E9" i="95"/>
  <c r="E9" i="102" s="1"/>
  <c r="E10" i="94"/>
  <c r="D5" i="86"/>
  <c r="E6" i="92"/>
  <c r="E6" i="95"/>
  <c r="E6" i="102" s="1"/>
  <c r="E7" i="94"/>
  <c r="D9" i="86"/>
  <c r="E11" i="94"/>
  <c r="E10" i="95"/>
  <c r="E10" i="102" s="1"/>
  <c r="E10" i="92"/>
  <c r="D13" i="86"/>
  <c r="E14" i="92"/>
  <c r="E15" i="94"/>
  <c r="E14" i="95"/>
  <c r="E14" i="102" s="1"/>
  <c r="D17" i="86"/>
  <c r="E19" i="94"/>
  <c r="E18" i="95"/>
  <c r="E18" i="102" s="1"/>
  <c r="E18" i="92"/>
  <c r="D22" i="86"/>
  <c r="E24" i="94"/>
  <c r="E23" i="95"/>
  <c r="E23" i="102" s="1"/>
  <c r="E23" i="92"/>
  <c r="D26" i="86"/>
  <c r="E27" i="95"/>
  <c r="E27" i="102" s="1"/>
  <c r="E27" i="92"/>
  <c r="E28" i="94"/>
  <c r="D30" i="86"/>
  <c r="E32" i="94"/>
  <c r="E31" i="92"/>
  <c r="E31" i="95"/>
  <c r="E31" i="102" s="1"/>
  <c r="D34" i="86"/>
  <c r="E36" i="94"/>
  <c r="E35" i="95"/>
  <c r="E35" i="102" s="1"/>
  <c r="E35" i="92"/>
  <c r="D38" i="86"/>
  <c r="E39" i="95"/>
  <c r="E39" i="102" s="1"/>
  <c r="E40" i="94"/>
  <c r="E39" i="92"/>
  <c r="D42" i="86"/>
  <c r="E43" i="92"/>
  <c r="E43" i="95"/>
  <c r="E43" i="102" s="1"/>
  <c r="E44" i="94"/>
  <c r="D46" i="86"/>
  <c r="E47" i="95"/>
  <c r="E47" i="102" s="1"/>
  <c r="E47" i="92"/>
  <c r="E48" i="94"/>
  <c r="D50" i="86"/>
  <c r="E51" i="95"/>
  <c r="E51" i="102" s="1"/>
  <c r="E51" i="92"/>
  <c r="E52" i="94"/>
  <c r="D54" i="86"/>
  <c r="E56" i="94"/>
  <c r="E55" i="95"/>
  <c r="E55" i="102" s="1"/>
  <c r="E55" i="92"/>
  <c r="D58" i="86"/>
  <c r="E59" i="92"/>
  <c r="E60" i="94"/>
  <c r="E59" i="95"/>
  <c r="E59" i="102" s="1"/>
  <c r="D62" i="86"/>
  <c r="E64" i="94"/>
  <c r="E63" i="92"/>
  <c r="E63" i="95"/>
  <c r="E63" i="102" s="1"/>
  <c r="D66" i="86"/>
  <c r="E68" i="94"/>
  <c r="E67" i="92"/>
  <c r="E67" i="95"/>
  <c r="E67" i="102" s="1"/>
  <c r="D70" i="86"/>
  <c r="E71" i="92"/>
  <c r="E72" i="94"/>
  <c r="E71" i="95"/>
  <c r="E71" i="102" s="1"/>
  <c r="D74" i="86"/>
  <c r="E75" i="92"/>
  <c r="E75" i="95"/>
  <c r="E75" i="102" s="1"/>
  <c r="E76" i="94"/>
  <c r="D78" i="86"/>
  <c r="E79" i="95"/>
  <c r="E79" i="102" s="1"/>
  <c r="E80" i="94"/>
  <c r="E79" i="92"/>
  <c r="F29" i="68"/>
  <c r="F11" i="68"/>
  <c r="F8" i="68"/>
  <c r="E15" i="79"/>
  <c r="E40" i="79"/>
  <c r="E48" i="79"/>
  <c r="E60" i="79"/>
  <c r="E72" i="79"/>
  <c r="E76" i="79"/>
  <c r="E5" i="79"/>
  <c r="E7" i="79"/>
  <c r="E28" i="79"/>
  <c r="E44" i="79"/>
  <c r="E52" i="79"/>
  <c r="E56" i="79"/>
  <c r="E68" i="79"/>
  <c r="E8" i="79"/>
  <c r="E12" i="79"/>
  <c r="E16" i="79"/>
  <c r="E20" i="79"/>
  <c r="E25" i="79"/>
  <c r="E29" i="79"/>
  <c r="E33" i="79"/>
  <c r="E37" i="79"/>
  <c r="E41" i="79"/>
  <c r="E45" i="79"/>
  <c r="E49" i="79"/>
  <c r="E53" i="79"/>
  <c r="E57" i="79"/>
  <c r="E61" i="79"/>
  <c r="E65" i="79"/>
  <c r="E69" i="79"/>
  <c r="E73" i="79"/>
  <c r="E77" i="79"/>
  <c r="E19" i="79"/>
  <c r="E64" i="79"/>
  <c r="E11" i="79"/>
  <c r="E32" i="79"/>
  <c r="E36" i="79"/>
  <c r="E13" i="79"/>
  <c r="E22" i="79"/>
  <c r="E26" i="79"/>
  <c r="E30" i="79"/>
  <c r="E34" i="79"/>
  <c r="E38" i="79"/>
  <c r="E42" i="79"/>
  <c r="E46" i="79"/>
  <c r="E50" i="79"/>
  <c r="E54" i="79"/>
  <c r="E58" i="79"/>
  <c r="E62" i="79"/>
  <c r="E66" i="79"/>
  <c r="E70" i="79"/>
  <c r="E74" i="79"/>
  <c r="E78" i="79"/>
  <c r="E24" i="79"/>
  <c r="E9" i="79"/>
  <c r="E17" i="79"/>
  <c r="E6" i="79"/>
  <c r="E10" i="79"/>
  <c r="E14" i="79"/>
  <c r="E18" i="79"/>
  <c r="E23" i="79"/>
  <c r="E27" i="79"/>
  <c r="E31" i="79"/>
  <c r="E35" i="79"/>
  <c r="E39" i="79"/>
  <c r="E43" i="79"/>
  <c r="E47" i="79"/>
  <c r="E51" i="79"/>
  <c r="E55" i="79"/>
  <c r="E59" i="79"/>
  <c r="E63" i="79"/>
  <c r="E67" i="79"/>
  <c r="E71" i="79"/>
  <c r="E75" i="79"/>
  <c r="E79" i="79"/>
  <c r="E56" i="68"/>
  <c r="E9" i="68"/>
  <c r="E58" i="68"/>
  <c r="E74" i="68"/>
  <c r="E6" i="68"/>
  <c r="E66" i="68"/>
  <c r="E55" i="68"/>
  <c r="E79" i="68"/>
  <c r="E22" i="68"/>
  <c r="E30" i="68"/>
  <c r="E10" i="68"/>
  <c r="E18" i="68"/>
  <c r="E20" i="68"/>
  <c r="E29" i="68"/>
  <c r="E37" i="68"/>
  <c r="E45" i="68"/>
  <c r="E53" i="68"/>
  <c r="E61" i="68"/>
  <c r="E77" i="68"/>
  <c r="E12" i="68"/>
  <c r="F58" i="68"/>
  <c r="E72" i="68"/>
  <c r="F48" i="68"/>
  <c r="E73" i="68"/>
  <c r="E65" i="68"/>
  <c r="E52" i="68"/>
  <c r="E60" i="68"/>
  <c r="E64" i="68"/>
  <c r="E68" i="68"/>
  <c r="E76" i="68"/>
  <c r="E57" i="68"/>
  <c r="E54" i="68"/>
  <c r="F78" i="68"/>
  <c r="F62" i="68"/>
  <c r="F54" i="68"/>
  <c r="F46" i="68"/>
  <c r="F38" i="68"/>
  <c r="F23" i="68"/>
  <c r="F14" i="68"/>
  <c r="F6" i="68"/>
  <c r="F77" i="68"/>
  <c r="F69" i="68"/>
  <c r="F53" i="68"/>
  <c r="F45" i="68"/>
  <c r="F37" i="68"/>
  <c r="F30" i="68"/>
  <c r="F22" i="68"/>
  <c r="F13" i="68"/>
  <c r="F76" i="68"/>
  <c r="F68" i="68"/>
  <c r="F52" i="68"/>
  <c r="F44" i="68"/>
  <c r="F20" i="68"/>
  <c r="F12" i="68"/>
  <c r="E44" i="68"/>
  <c r="F75" i="68"/>
  <c r="F67" i="68"/>
  <c r="F51" i="68"/>
  <c r="F43" i="68"/>
  <c r="F35" i="68"/>
  <c r="F28" i="68"/>
  <c r="E69" i="68"/>
  <c r="E36" i="68"/>
  <c r="F74" i="68"/>
  <c r="F66" i="68"/>
  <c r="F50" i="68"/>
  <c r="F42" i="68"/>
  <c r="F34" i="68"/>
  <c r="F27" i="68"/>
  <c r="F18" i="68"/>
  <c r="F10" i="68"/>
  <c r="E34" i="68"/>
  <c r="F73" i="68"/>
  <c r="F65" i="68"/>
  <c r="F57" i="68"/>
  <c r="F41" i="68"/>
  <c r="F33" i="68"/>
  <c r="F26" i="68"/>
  <c r="F9" i="68"/>
  <c r="E63" i="68"/>
  <c r="E26" i="68"/>
  <c r="F72" i="68"/>
  <c r="F64" i="68"/>
  <c r="F56" i="68"/>
  <c r="F40" i="68"/>
  <c r="F32" i="68"/>
  <c r="F25" i="68"/>
  <c r="F16" i="68"/>
  <c r="E62" i="68"/>
  <c r="F5" i="68"/>
  <c r="F71" i="68"/>
  <c r="F63" i="68"/>
  <c r="F55" i="68"/>
  <c r="F47" i="68"/>
  <c r="F39" i="68"/>
  <c r="F31" i="68"/>
  <c r="F24" i="68"/>
  <c r="F15" i="68"/>
  <c r="E7" i="68"/>
  <c r="F7" i="68"/>
  <c r="AB5" i="75"/>
  <c r="E27" i="68"/>
  <c r="E17" i="68"/>
  <c r="E15" i="68"/>
  <c r="E5" i="68"/>
  <c r="E70" i="68"/>
  <c r="E42" i="68"/>
  <c r="E33" i="68"/>
  <c r="E25" i="68"/>
  <c r="E14" i="68"/>
  <c r="E78" i="68"/>
  <c r="E50" i="68"/>
  <c r="E41" i="68"/>
  <c r="E32" i="68"/>
  <c r="E24" i="68"/>
  <c r="E13" i="68"/>
  <c r="E71" i="68"/>
  <c r="E49" i="68"/>
  <c r="E40" i="68"/>
  <c r="E31" i="68"/>
  <c r="E23" i="68"/>
  <c r="E75" i="68"/>
  <c r="E67" i="68"/>
  <c r="E59" i="68"/>
  <c r="E51" i="68"/>
  <c r="E43" i="68"/>
  <c r="E35" i="68"/>
  <c r="E28" i="68"/>
  <c r="E19" i="68"/>
  <c r="E11" i="68"/>
  <c r="E48" i="68"/>
  <c r="E39" i="68"/>
  <c r="E47" i="68"/>
  <c r="E38" i="68"/>
  <c r="E46" i="68"/>
  <c r="E16" i="68"/>
  <c r="E8" i="68"/>
  <c r="V5" i="79" l="1"/>
  <c r="U4" i="86" s="1"/>
  <c r="AA5" i="79"/>
  <c r="Z4" i="86" s="1"/>
  <c r="V5" i="68"/>
  <c r="AP5" i="79" s="1"/>
  <c r="V5" i="92"/>
  <c r="AE4" i="86"/>
  <c r="AF6" i="94"/>
  <c r="AF5" i="95" s="1"/>
  <c r="V6" i="94" l="1"/>
  <c r="V5" i="95" s="1"/>
  <c r="AA6" i="94"/>
  <c r="AA5" i="95" s="1"/>
  <c r="AU5" i="79"/>
  <c r="AT4" i="86" s="1"/>
  <c r="AO4" i="86"/>
  <c r="AP6" i="94"/>
  <c r="AP5" i="95" s="1"/>
  <c r="AU6" i="94"/>
  <c r="AU5" i="95" s="1"/>
  <c r="AK5" i="79"/>
  <c r="AJ4" i="86" l="1"/>
  <c r="AK6" i="94"/>
  <c r="AK5" i="95"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22634415-D0A6-4965-B05A-970AC1844B64}" keepAlive="1" name="Query - Benefit NT 2040" description="Connection to the 'Benefit NT 2040' query in the workbook." type="5" refreshedVersion="6" background="1" saveData="1">
    <dbPr connection="Provider=Microsoft.Mashup.OleDb.1;Data Source=$Workbook$;Location=&quot;Benefit NT 2040&quot;;Extended Properties=&quot;&quot;" command="SELECT * FROM [Benefit NT 2040]"/>
  </connection>
  <connection id="2" xr16:uid="{199F2F76-D1E1-41FB-9AF6-AB3A04276227}" keepAlive="1" name="Query - Benefits 2020" description="Connection to the 'Benefits 2020' query in the workbook." type="5" refreshedVersion="6" background="1" saveData="1">
    <dbPr connection="Provider=Microsoft.Mashup.OleDb.1;Data Source=$Workbook$;Location=&quot;Benefits 2020&quot;;Extended Properties=&quot;&quot;" command="SELECT * FROM [Benefits 2020]"/>
  </connection>
  <connection id="3" xr16:uid="{61A8AC3C-6CF4-47C0-88E1-F14F4024383B}" keepAlive="1" name="Query - Benefits 2025 (CBG)" description="Connection to the 'Benefits 2025 (CBG)' query in the workbook." type="5" refreshedVersion="6" background="1" saveData="1">
    <dbPr connection="Provider=Microsoft.Mashup.OleDb.1;Data Source=$Workbook$;Location=&quot;Benefits 2025 (CBG)&quot;;Extended Properties=&quot;&quot;" command="SELECT * FROM [Benefits 2025 (CBG)]"/>
  </connection>
  <connection id="4" xr16:uid="{5986BE74-B1D5-49D7-B109-228C79827610}" keepAlive="1" name="Query - Benefits 2025 (GBC)" description="Connection to the 'Benefits 2025 (GBC)' query in the workbook." type="5" refreshedVersion="6" background="1" saveData="1">
    <dbPr connection="Provider=Microsoft.Mashup.OleDb.1;Data Source=$Workbook$;Location=&quot;Benefits 2025 (GBC)&quot;;Extended Properties=&quot;&quot;" command="SELECT * FROM [Benefits 2025 (GBC)]"/>
  </connection>
  <connection id="5" xr16:uid="{AF0B1E3A-5445-4844-B8C2-BF120B6889A8}" keepAlive="1" name="Query - Benefits DE 2030 (CBG)" description="Connection to the 'Benefits DE 2030 (CBG)' query in the workbook." type="5" refreshedVersion="6" background="1" saveData="1">
    <dbPr connection="Provider=Microsoft.Mashup.OleDb.1;Data Source=$Workbook$;Location=&quot;Benefits DE 2030 (CBG)&quot;;Extended Properties=&quot;&quot;" command="SELECT * FROM [Benefits DE 2030 (CBG)]"/>
  </connection>
  <connection id="6" xr16:uid="{70717EFD-BD5A-41E5-950E-ED4F71A82EF4}" keepAlive="1" name="Query - Benefits DE 2030 (GBC)" description="Connection to the 'Benefits DE 2030 (GBC)' query in the workbook." type="5" refreshedVersion="6" background="1" saveData="1">
    <dbPr connection="Provider=Microsoft.Mashup.OleDb.1;Data Source=$Workbook$;Location=&quot;Benefits DE 2030 (GBC)&quot;;Extended Properties=&quot;&quot;" command="SELECT * FROM [Benefits DE 2030 (GBC)]"/>
  </connection>
  <connection id="7" xr16:uid="{80ECA70C-C1AC-4566-860E-4F623F1298EF}" keepAlive="1" name="Query - Benefits DE 2040" description="Connection to the 'Benefits DE 2040' query in the workbook." type="5" refreshedVersion="6" background="1" saveData="1">
    <dbPr connection="Provider=Microsoft.Mashup.OleDb.1;Data Source=$Workbook$;Location=&quot;Benefits DE 2040&quot;;Extended Properties=&quot;&quot;" command="SELECT * FROM [Benefits DE 2040]"/>
  </connection>
  <connection id="8" xr16:uid="{61EA9A39-C38A-4CC7-BB99-AD706F577FF5}" keepAlive="1" name="Query - Benefits GA 2030 (CBG)" description="Connection to the 'Benefits GA 2030 (CBG)' query in the workbook." type="5" refreshedVersion="6" background="1" saveData="1">
    <dbPr connection="Provider=Microsoft.Mashup.OleDb.1;Data Source=$Workbook$;Location=&quot;Benefits GA 2030 (CBG)&quot;;Extended Properties=&quot;&quot;" command="SELECT * FROM [Benefits GA 2030 (CBG)]"/>
  </connection>
  <connection id="9" xr16:uid="{08E9A332-F1AD-428E-B011-5ECF689B5502}" keepAlive="1" name="Query - Benefits GA 2030 (GBC)" description="Connection to the 'Benefits GA 2030 (GBC)' query in the workbook." type="5" refreshedVersion="6" background="1" saveData="1">
    <dbPr connection="Provider=Microsoft.Mashup.OleDb.1;Data Source=$Workbook$;Location=&quot;Benefits GA 2030 (GBC)&quot;;Extended Properties=&quot;&quot;" command="SELECT * FROM [Benefits GA 2030 (GBC)]"/>
  </connection>
  <connection id="10" xr16:uid="{7AA9D996-764D-474A-9136-ACC36BABD35C}" keepAlive="1" name="Query - Benefits GA 2040" description="Connection to the 'Benefits GA 2040' query in the workbook." type="5" refreshedVersion="6" background="1" saveData="1">
    <dbPr connection="Provider=Microsoft.Mashup.OleDb.1;Data Source=$Workbook$;Location=&quot;Benefits GA 2040&quot;;Extended Properties=&quot;&quot;" command="SELECT * FROM [Benefits GA 2040]"/>
  </connection>
  <connection id="11" xr16:uid="{76E7D28F-856E-4876-9CCA-436A27FBF888}" keepAlive="1" name="Query - Benefits NT 2030 (CBG)" description="Connection to the 'Benefits NT 2030 (CBG)' query in the workbook." type="5" refreshedVersion="6" background="1" saveData="1">
    <dbPr connection="Provider=Microsoft.Mashup.OleDb.1;Data Source=$Workbook$;Location=&quot;Benefits NT 2030 (CBG)&quot;;Extended Properties=&quot;&quot;" command="SELECT * FROM [Benefits NT 2030 (CBG)]"/>
  </connection>
  <connection id="12" xr16:uid="{EFDDBE00-54EC-4465-B985-254AFF203689}" keepAlive="1" name="Query - Benefits NT 2030 (GBC)" description="Connection to the 'Benefits NT 2030 (GBC)' query in the workbook." type="5" refreshedVersion="6" background="1" saveData="1">
    <dbPr connection="Provider=Microsoft.Mashup.OleDb.1;Data Source=$Workbook$;Location=&quot;Benefits NT 2030 (GBC)&quot;;Extended Properties=&quot;&quot;" command="SELECT * FROM [Benefits NT 2030 (GBC)]"/>
  </connection>
  <connection id="13" xr16:uid="{416EE19E-774D-4464-9C26-19206869091C}" keepAlive="1" name="Query - DE_2030GBC" description="Connection to the 'DE_2030GBC' query in the workbook." type="5" refreshedVersion="6" background="1" saveData="1">
    <dbPr connection="Provider=Microsoft.Mashup.OleDb.1;Data Source=$Workbook$;Location=DE_2030GBC;Extended Properties=&quot;&quot;" command="SELECT * FROM [DE_2030GBC]"/>
  </connection>
  <connection id="14" xr16:uid="{B0E13B7B-DF1E-41FB-8C0D-9D6C78F73349}" keepAlive="1" name="Query - Total value emissions EUR/MWh fuel" description="Connection to the 'Total value emissions EUR/MWh fuel' query in the workbook." type="5" refreshedVersion="6" background="1" saveData="1">
    <dbPr connection="Provider=Microsoft.Mashup.OleDb.1;Data Source=$Workbook$;Location=&quot;Total value emissions EUR/MWh fuel&quot;;Extended Properties=&quot;&quot;" command="SELECT * FROM [Total value emissions EUR/MWh fuel]"/>
  </connection>
</connections>
</file>

<file path=xl/sharedStrings.xml><?xml version="1.0" encoding="utf-8"?>
<sst xmlns="http://schemas.openxmlformats.org/spreadsheetml/2006/main" count="4422" uniqueCount="1201">
  <si>
    <t>Country</t>
  </si>
  <si>
    <t>AT</t>
  </si>
  <si>
    <t>BE</t>
  </si>
  <si>
    <t>CZ</t>
  </si>
  <si>
    <t>DK</t>
  </si>
  <si>
    <t>EE</t>
  </si>
  <si>
    <t>ES</t>
  </si>
  <si>
    <t>FI</t>
  </si>
  <si>
    <t>GR</t>
  </si>
  <si>
    <t>HR</t>
  </si>
  <si>
    <t>HU</t>
  </si>
  <si>
    <t>IE</t>
  </si>
  <si>
    <t>IT</t>
  </si>
  <si>
    <t>LT</t>
  </si>
  <si>
    <t>LU</t>
  </si>
  <si>
    <t>LV</t>
  </si>
  <si>
    <t>NL</t>
  </si>
  <si>
    <t>PL</t>
  </si>
  <si>
    <t>PT</t>
  </si>
  <si>
    <t>SE</t>
  </si>
  <si>
    <t>SI</t>
  </si>
  <si>
    <t>SK</t>
  </si>
  <si>
    <t>UK</t>
  </si>
  <si>
    <t>FR</t>
  </si>
  <si>
    <t>DE</t>
  </si>
  <si>
    <t>Fuel</t>
  </si>
  <si>
    <t>Crude oil</t>
  </si>
  <si>
    <t>Hydrogen</t>
  </si>
  <si>
    <t>Methane</t>
  </si>
  <si>
    <t>Coking Coal</t>
  </si>
  <si>
    <t>Coal</t>
  </si>
  <si>
    <t>Lignite</t>
  </si>
  <si>
    <t>Emis­sions in tCO2 / GWh</t>
  </si>
  <si>
    <t>GA</t>
  </si>
  <si>
    <t>NT</t>
  </si>
  <si>
    <t/>
  </si>
  <si>
    <t>2025 (GBC)</t>
  </si>
  <si>
    <t>2025 (CBG)</t>
  </si>
  <si>
    <t>Austria</t>
  </si>
  <si>
    <t>Belgium</t>
  </si>
  <si>
    <t>Denmark</t>
  </si>
  <si>
    <t>Estonia</t>
  </si>
  <si>
    <t>Finland</t>
  </si>
  <si>
    <t>France</t>
  </si>
  <si>
    <t>Germany</t>
  </si>
  <si>
    <t>Greece</t>
  </si>
  <si>
    <t>Hungary</t>
  </si>
  <si>
    <t>Ireland</t>
  </si>
  <si>
    <t>Italy</t>
  </si>
  <si>
    <t>Latvia</t>
  </si>
  <si>
    <t>Lithuania</t>
  </si>
  <si>
    <t>Netherlands</t>
  </si>
  <si>
    <t>Poland</t>
  </si>
  <si>
    <t>Portugal</t>
  </si>
  <si>
    <t>Slovakia</t>
  </si>
  <si>
    <t>Slovenia</t>
  </si>
  <si>
    <t>Spain</t>
  </si>
  <si>
    <t>Sweden</t>
  </si>
  <si>
    <t>United Kingdom</t>
  </si>
  <si>
    <t>EU-23</t>
  </si>
  <si>
    <t>Row Labels</t>
  </si>
  <si>
    <t>Grand Total</t>
  </si>
  <si>
    <t>n/a</t>
  </si>
  <si>
    <t>EU-8</t>
  </si>
  <si>
    <t>Sum of Coal 
(current)</t>
  </si>
  <si>
    <t>Sum of Lignite
 (current)</t>
  </si>
  <si>
    <t>Sum of Natural gas 
(current)</t>
  </si>
  <si>
    <t>Sum of Fuel oil 
(current)</t>
  </si>
  <si>
    <t>Sum of Biomethane (current)</t>
  </si>
  <si>
    <t>Sum of Synthetic Methane (current)</t>
  </si>
  <si>
    <t>Project 
code</t>
  </si>
  <si>
    <t>Project Name</t>
  </si>
  <si>
    <t>ETR Type</t>
  </si>
  <si>
    <t>Hydrogen
(GWh/d)</t>
  </si>
  <si>
    <t>Synthetic Methane
(GWh/d)</t>
  </si>
  <si>
    <t xml:space="preserve">Biomethane
(GWh/d)
</t>
  </si>
  <si>
    <t>ETR-N-80</t>
  </si>
  <si>
    <t>Power to Gas Production with infrastructure building/enhacement in Latvia</t>
  </si>
  <si>
    <t>YES</t>
  </si>
  <si>
    <t>ETR-N-125</t>
  </si>
  <si>
    <t>Biomethane production with infrastructure building/enhancement in Latvia</t>
  </si>
  <si>
    <t>ETR-N-226</t>
  </si>
  <si>
    <t>Fos Tonkin LNG Terminal Evolution</t>
  </si>
  <si>
    <t>Sun2Hy</t>
  </si>
  <si>
    <t>ETR-N-537</t>
  </si>
  <si>
    <t>ETR-F-541</t>
  </si>
  <si>
    <t xml:space="preserve">CORE LNGas hive and LNGHIVE2 Infrastructure and logistic solutions </t>
  </si>
  <si>
    <t>-</t>
  </si>
  <si>
    <t>NO</t>
  </si>
  <si>
    <t>ETR-F-632</t>
  </si>
  <si>
    <t>Railway project roadmap. Transformation to LNG</t>
  </si>
  <si>
    <t>ETR-A-64</t>
  </si>
  <si>
    <t>Biomethane reverse flow Denmark</t>
  </si>
  <si>
    <t>ETR-N-300</t>
  </si>
  <si>
    <t>HyOffWind Zeebrugge</t>
  </si>
  <si>
    <t>ETR-N-401</t>
  </si>
  <si>
    <t>Antwerp@C</t>
  </si>
  <si>
    <t>ETR-N-20</t>
  </si>
  <si>
    <t>GNI Renewable Gas Central Grid Injection Project</t>
  </si>
  <si>
    <t>ETR-N-22</t>
  </si>
  <si>
    <t>Ervia Cork CCUS</t>
  </si>
  <si>
    <t>ETR-N-322</t>
  </si>
  <si>
    <t>North Sea Wind Power Hub</t>
  </si>
  <si>
    <t>ETR-N-370</t>
  </si>
  <si>
    <t>Hydrogen transmission backbone Netherlands</t>
  </si>
  <si>
    <t>ETR-N-396</t>
  </si>
  <si>
    <t>Djewels</t>
  </si>
  <si>
    <t>ETR-A-430</t>
  </si>
  <si>
    <t>Porthos</t>
  </si>
  <si>
    <t>ETR-N-432</t>
  </si>
  <si>
    <t>Athos</t>
  </si>
  <si>
    <t>ETR-A-437</t>
  </si>
  <si>
    <t>Supercritical water gasification facilities</t>
  </si>
  <si>
    <t>ETR-F-546</t>
  </si>
  <si>
    <t>Jupiter 1000: first industrial demonstrator of Power to Gas in France</t>
  </si>
  <si>
    <t>ETR-F-587</t>
  </si>
  <si>
    <t>West Grid Synergy</t>
  </si>
  <si>
    <t>ETR-N-624</t>
  </si>
  <si>
    <t>Biomethane: Reverse flow projects</t>
  </si>
  <si>
    <t>ETR-A-312</t>
  </si>
  <si>
    <t>P2G Velke Kapusany</t>
  </si>
  <si>
    <t>ETR-N-315</t>
  </si>
  <si>
    <t>G2F - Gas to Future</t>
  </si>
  <si>
    <t>ETR-N-306</t>
  </si>
  <si>
    <t>Greening of Gas (GoG)</t>
  </si>
  <si>
    <t>ETR-N-562</t>
  </si>
  <si>
    <t>Energy Park Bad Lauchstädt</t>
  </si>
  <si>
    <t>ETR-N-406</t>
  </si>
  <si>
    <t>hybridge - gas grid infrastructure</t>
  </si>
  <si>
    <t>ETR-N-427</t>
  </si>
  <si>
    <t>P2G integrated in Reganosa NG Transmission Grid</t>
  </si>
  <si>
    <t>ETR-N-483</t>
  </si>
  <si>
    <t>L2DG (LNG to Decarbonised Gas)</t>
  </si>
  <si>
    <t>ETR-N-305</t>
  </si>
  <si>
    <t>PEGASUS</t>
  </si>
  <si>
    <t>ETR-F-516</t>
  </si>
  <si>
    <t>CNG and L-CNG stations</t>
  </si>
  <si>
    <t>ETR-F-523</t>
  </si>
  <si>
    <t>Biomethane plants development</t>
  </si>
  <si>
    <t>ETR-N-617</t>
  </si>
  <si>
    <t>ETR-N-528</t>
  </si>
  <si>
    <t>Microliquefaction plants</t>
  </si>
  <si>
    <t>ETR-N-595</t>
  </si>
  <si>
    <t>ETR-F-599</t>
  </si>
  <si>
    <t>Sector coupling: hybrid compressor station</t>
  </si>
  <si>
    <t>ETR-F-743</t>
  </si>
  <si>
    <t>Impulse 2025</t>
  </si>
  <si>
    <t>ETR-N-452</t>
  </si>
  <si>
    <t>Element Eins</t>
  </si>
  <si>
    <t>Storage Capacity (MT CO2)</t>
  </si>
  <si>
    <t>ETR project</t>
  </si>
  <si>
    <t>ETR Project Name</t>
  </si>
  <si>
    <t>Type of benefits</t>
  </si>
  <si>
    <t>Investment Project Main Information</t>
  </si>
  <si>
    <t>PRJ Code</t>
  </si>
  <si>
    <t>PRJ Name</t>
  </si>
  <si>
    <t>PRJ Status</t>
  </si>
  <si>
    <t>Code</t>
  </si>
  <si>
    <t>Promoter</t>
  </si>
  <si>
    <t>Maturity Status</t>
  </si>
  <si>
    <t>Project Commissioning Year First</t>
  </si>
  <si>
    <t>Project Commissioning Year Last</t>
  </si>
  <si>
    <t>Project CAPEX Confidential</t>
  </si>
  <si>
    <t>Project CAPEX  (in million €)</t>
  </si>
  <si>
    <t>Project Alternative CAPEX  (in million €)</t>
  </si>
  <si>
    <t>Project OPEX Confidential</t>
  </si>
  <si>
    <t>Project OPEX (in million € per year)</t>
  </si>
  <si>
    <t>Project Alternative OPEX (in million € per year)</t>
  </si>
  <si>
    <t>Project Website</t>
  </si>
  <si>
    <t>Is Part of a NDP</t>
  </si>
  <si>
    <t>NDP Number</t>
  </si>
  <si>
    <t>PRJ-G-001</t>
  </si>
  <si>
    <t>Physical Reverse Flow at Moffat interconnection point (IE/UK)</t>
  </si>
  <si>
    <t>Less-Advanced</t>
  </si>
  <si>
    <t>TRA-A-829</t>
  </si>
  <si>
    <t>PCI 5.1.1 Physical Reverse Flow at Moffat interconnection point (IE/UK)</t>
  </si>
  <si>
    <t>Gas Networks Ireland</t>
  </si>
  <si>
    <t>Advanced</t>
  </si>
  <si>
    <t>Yes</t>
  </si>
  <si>
    <t>5.1.1</t>
  </si>
  <si>
    <t>Non-Confidential</t>
  </si>
  <si>
    <t>URL</t>
  </si>
  <si>
    <t>PCI 5.1.1</t>
  </si>
  <si>
    <t>TRA-N-1064</t>
  </si>
  <si>
    <t>Moffat Physical Reverse Flow</t>
  </si>
  <si>
    <t>National Grid Gas plc</t>
  </si>
  <si>
    <t>No</t>
  </si>
  <si>
    <t>N/A</t>
  </si>
  <si>
    <t>PRJ-G-002</t>
  </si>
  <si>
    <t>Bidirectional Austrian - Czech Interconnection (BACI)</t>
  </si>
  <si>
    <t>TRA-A-21</t>
  </si>
  <si>
    <t xml:space="preserve">Bidirectional Austrian-Czech Interconnector (BACI) </t>
  </si>
  <si>
    <t>GAS CONNECT AUSTRIA GmbH</t>
  </si>
  <si>
    <t xml:space="preserve">GCA 2015/01a </t>
  </si>
  <si>
    <t>TRA-A-133</t>
  </si>
  <si>
    <t>Bidirectional Austrian Czech Interconnection (BACI)</t>
  </si>
  <si>
    <t>Czechia</t>
  </si>
  <si>
    <t>NET4GAS, s.r.o.</t>
  </si>
  <si>
    <t>TRA-N-133</t>
  </si>
  <si>
    <t>PRJ-G-003</t>
  </si>
  <si>
    <t>Interconnection Slovenia-Croatia (Gas pipeline Lučko-Zabok-Rogatec)</t>
  </si>
  <si>
    <t>Interconnection Croatia/Slovenia (Lučko - Zabok - Jezerišće - Sotla)</t>
  </si>
  <si>
    <t>Croatia</t>
  </si>
  <si>
    <t>Plinacro Ltd</t>
  </si>
  <si>
    <t>6.26.1.1</t>
  </si>
  <si>
    <t>Confidential</t>
  </si>
  <si>
    <t>1.9, 1.10, 1.11</t>
  </si>
  <si>
    <t>TRA-N-390</t>
  </si>
  <si>
    <t>Upgrade of Rogatec interconnection (M1A/1 Interconnection Rogatec)</t>
  </si>
  <si>
    <t>Plinovodi d.o.o.</t>
  </si>
  <si>
    <t>6.26.6</t>
  </si>
  <si>
    <t>C12</t>
  </si>
  <si>
    <t>PRJ-G-004</t>
  </si>
  <si>
    <t>Krk LNG terminal with connecting and evacuation pipelines towards Hungary and beyond</t>
  </si>
  <si>
    <t>LNG-F-82</t>
  </si>
  <si>
    <t>LNG Hrvatska d.o.o.</t>
  </si>
  <si>
    <t>FID</t>
  </si>
  <si>
    <t>LNG terminal on the island of Krk</t>
  </si>
  <si>
    <t>TRA-F-90</t>
  </si>
  <si>
    <t xml:space="preserve">LNG evacuation pipeline Omišalj - Zlobin (Croatia) </t>
  </si>
  <si>
    <t>6.5.1</t>
  </si>
  <si>
    <t>1.18</t>
  </si>
  <si>
    <t>TRA-N-75</t>
  </si>
  <si>
    <t>LNG evacuation pipeline Zlobin-Bosiljevo-Sisak-Kozarac</t>
  </si>
  <si>
    <t>6.5.6</t>
  </si>
  <si>
    <t xml:space="preserve"> 1.19, 1.20, 1.21</t>
  </si>
  <si>
    <t>TRA-N-1058</t>
  </si>
  <si>
    <t>LNG Evacuation Pipeline Kozarac-Slobodnica</t>
  </si>
  <si>
    <t>1.32</t>
  </si>
  <si>
    <t>PRJ-G-008</t>
  </si>
  <si>
    <t>Poland – Slovakia Gas Interconnection</t>
  </si>
  <si>
    <t>TRA-F-190</t>
  </si>
  <si>
    <t>Poland - Slovakia interconnection</t>
  </si>
  <si>
    <t>eustream,a.s. (a joint-stock company)</t>
  </si>
  <si>
    <t>6.2.1</t>
  </si>
  <si>
    <t>4.1.1.1.-PL-SK gas interconnection</t>
  </si>
  <si>
    <t>TRA-F-275</t>
  </si>
  <si>
    <t>Poland - Slovakia Gas Interconnection (PL section)</t>
  </si>
  <si>
    <t>GAZ-SYSTEM S.A.</t>
  </si>
  <si>
    <t>PRJ-G-010</t>
  </si>
  <si>
    <t>Latvia - Lithuania interconnection</t>
  </si>
  <si>
    <t>TRA-A-342</t>
  </si>
  <si>
    <t>Enhancement of Latvia-Lithuania interconnection (Lithuania's part)</t>
  </si>
  <si>
    <t>AB Amber Grid</t>
  </si>
  <si>
    <t>8.2.1</t>
  </si>
  <si>
    <t>TRA-A-382</t>
  </si>
  <si>
    <t>Enhancement of Latvia-Lithuania interconnection (Latvian part)</t>
  </si>
  <si>
    <t>JSC "Conexus Baltic Grid"</t>
  </si>
  <si>
    <t>PRJ-G-011</t>
  </si>
  <si>
    <t>Interconnection Estonia – Finland</t>
  </si>
  <si>
    <t>TRA-F-895</t>
  </si>
  <si>
    <t>Balticconnector</t>
  </si>
  <si>
    <t>Elering AS</t>
  </si>
  <si>
    <t>paragraph 3.2</t>
  </si>
  <si>
    <t>TRA-F-928</t>
  </si>
  <si>
    <t>Balticconnector Finnish part</t>
  </si>
  <si>
    <t>Baltic Connector Oy</t>
  </si>
  <si>
    <t>PRJ-G-013</t>
  </si>
  <si>
    <t>North Interconnection of BiH and Croatia</t>
  </si>
  <si>
    <t>TRA-N-66</t>
  </si>
  <si>
    <t>Interconnection Croatia -Bosnia and Herzegovina (Slobodnica- Bosanski Brod)</t>
  </si>
  <si>
    <t>1.15</t>
  </si>
  <si>
    <t>TRA-N-224</t>
  </si>
  <si>
    <t>Gaspipeline Brod - Zenica</t>
  </si>
  <si>
    <t>Bosnia Herzegovina</t>
  </si>
  <si>
    <t>BH-Gas d.o.o.</t>
  </si>
  <si>
    <t>PTG1</t>
  </si>
  <si>
    <t>PRJ-G-014</t>
  </si>
  <si>
    <t>South Interconnection of BiH and Croatia</t>
  </si>
  <si>
    <t>TRA-A-302</t>
  </si>
  <si>
    <t>Interconnection Croatia-Bosnia and Herzegovina (South)</t>
  </si>
  <si>
    <t>1.13</t>
  </si>
  <si>
    <t>TRA-N-851</t>
  </si>
  <si>
    <t>Southern Interconnection pipeline BiH/CRO</t>
  </si>
  <si>
    <t>BH-GAS d.o.o.</t>
  </si>
  <si>
    <t xml:space="preserve">No 10 in Framework Energy Strategy BiH until 2035 and PTG2 in SPP </t>
  </si>
  <si>
    <t>PRJ-G-015</t>
  </si>
  <si>
    <t>West Interconnection of BiH and Croatia</t>
  </si>
  <si>
    <t>TRA-N-303</t>
  </si>
  <si>
    <t>Interconnection Croatia-Bosnia and Herzegovina (west)</t>
  </si>
  <si>
    <t>1.35 and 1.36</t>
  </si>
  <si>
    <t>TRA-N-910</t>
  </si>
  <si>
    <t>West Interconnection BiH/CRO</t>
  </si>
  <si>
    <t>No 11 - Framework Energy Strategy of BiH until 2035 and PTG4 - Strategic Plan and Program of Development Energy Sector in FBiH 2009</t>
  </si>
  <si>
    <t>PRJ-G-017</t>
  </si>
  <si>
    <t>Gas Interconnection Poland-Lithuania (GIPL)</t>
  </si>
  <si>
    <t>TRA-F-212</t>
  </si>
  <si>
    <t>Gas Interconnection Poland-Lithuania (GIPL) - PL section</t>
  </si>
  <si>
    <t>8.5</t>
  </si>
  <si>
    <t>TRA-F-341</t>
  </si>
  <si>
    <t>Gas Interconnection Poland-Lithuania (GIPL) (Lithuania's section)</t>
  </si>
  <si>
    <t>PRJ-G-018</t>
  </si>
  <si>
    <t>Additional capacity at Oude Statenzijl from Germany to the Netherlands</t>
  </si>
  <si>
    <t>TRA-F-307</t>
  </si>
  <si>
    <t>H-gas exit OSZ GTG Nord</t>
  </si>
  <si>
    <t>Gasunie Transport Services B.V.</t>
  </si>
  <si>
    <t>TRA-A-496</t>
  </si>
  <si>
    <t>Increase of Gas Transport to the Netherlands</t>
  </si>
  <si>
    <t>Gasunie Deutschland Transport Service GmbH</t>
  </si>
  <si>
    <t>TRA-A-808</t>
  </si>
  <si>
    <t>Additional transport of gas volumes to the Netherlands</t>
  </si>
  <si>
    <t xml:space="preserve">Gasunie Deutschland Transport Services GmbH </t>
  </si>
  <si>
    <t>TRA-N-809</t>
  </si>
  <si>
    <t>Reallocation H-Gas towards NL: Bunde/Oude to Zone Oude Statenzijl H</t>
  </si>
  <si>
    <t>Gasunie Deutschland Transport Services GmbH</t>
  </si>
  <si>
    <t>ID504-01a; ID504-01b; ID504-01c</t>
  </si>
  <si>
    <t>TRA-N-873</t>
  </si>
  <si>
    <t xml:space="preserve"> Additional import at Oude StatenZijl area</t>
  </si>
  <si>
    <t>6.5.4.</t>
  </si>
  <si>
    <t>TRA-N-882</t>
  </si>
  <si>
    <t>Transferring L-gas infrastructure to H-gas</t>
  </si>
  <si>
    <t>PRJ-G-021</t>
  </si>
  <si>
    <t>Baltic Pipe Project</t>
  </si>
  <si>
    <t>Baltic Pipe project – onshore section in Denmark</t>
  </si>
  <si>
    <t>Energinet</t>
  </si>
  <si>
    <t>8.3.1</t>
  </si>
  <si>
    <t>TRA-A-271</t>
  </si>
  <si>
    <t>Poland - Denmark interconnection (Baltic Pipe) - offshore section</t>
  </si>
  <si>
    <t>8.3.2</t>
  </si>
  <si>
    <t>TRA-A-1173</t>
  </si>
  <si>
    <t>Poland - Denmark interconnection (Baltic Pipe) - onshore section in Poland</t>
  </si>
  <si>
    <t>PRJ-G-022</t>
  </si>
  <si>
    <t>Poland - Czech Republic Interconnection</t>
  </si>
  <si>
    <t>TRA-A-136</t>
  </si>
  <si>
    <t>Czech-Polish Gas Interconnector (CPI)</t>
  </si>
  <si>
    <t>TRA-N-136</t>
  </si>
  <si>
    <t>TRA-A-273</t>
  </si>
  <si>
    <t>Poland - Czech Republic Gas Interconnection (PL section)</t>
  </si>
  <si>
    <t>PRJ-G-023</t>
  </si>
  <si>
    <t>LNG Terminal Brunsbuettel</t>
  </si>
  <si>
    <t>LNG-A-1198</t>
  </si>
  <si>
    <t>GermanLNG Terminal GmbH</t>
  </si>
  <si>
    <t>TRA-A-1199</t>
  </si>
  <si>
    <t xml:space="preserve">LNG Terminal Brunsbuettel - Grid Integration </t>
  </si>
  <si>
    <t>ID300-01</t>
  </si>
  <si>
    <t>PRJ-G-028</t>
  </si>
  <si>
    <t>Poland - Ukraine Gas Interconnection</t>
  </si>
  <si>
    <t>TRA-A-561</t>
  </si>
  <si>
    <t>Poland-Ukraine Interconnector (Ukrainian section)</t>
  </si>
  <si>
    <t>Ukraine</t>
  </si>
  <si>
    <t>TRA-A-621</t>
  </si>
  <si>
    <t>Poland - Ukraine Gas Interconnection (PL section)</t>
  </si>
  <si>
    <t>PRJ-G-030</t>
  </si>
  <si>
    <t>TRA-F-949</t>
  </si>
  <si>
    <t>Oude(NL)-Bunde(DE) GTG H-Gas</t>
  </si>
  <si>
    <t>Gastransport Nord GmbH</t>
  </si>
  <si>
    <t>432-02b</t>
  </si>
  <si>
    <t>TRA-A-951</t>
  </si>
  <si>
    <t>Embedding CS Folmhusen in H-Gas</t>
  </si>
  <si>
    <t>ID 300-02</t>
  </si>
  <si>
    <t>TRA-N-955</t>
  </si>
  <si>
    <t>GUD: Complete conversion to H-gas</t>
  </si>
  <si>
    <t>ID 221-01 ID; ID 222-02; ID 223-01</t>
  </si>
  <si>
    <t>PRJ-G-034</t>
  </si>
  <si>
    <t>More capacity – DE/CZ Capacity4Gas Project</t>
  </si>
  <si>
    <t>TRA-F-752</t>
  </si>
  <si>
    <t>Capacity4Gas – DE/CZ</t>
  </si>
  <si>
    <t>TRA-F-763</t>
  </si>
  <si>
    <t>EUGAL - Europaeische Gasanbindungsleitung (European Gaslink)</t>
  </si>
  <si>
    <t>412-03, 507-01a,b,c,d,e,f</t>
  </si>
  <si>
    <t>TRA-F-814</t>
  </si>
  <si>
    <t>Upgrade for IP Deutschneudorf et al. for More Capacity</t>
  </si>
  <si>
    <t>ONTRAS Gastransport GmbH</t>
  </si>
  <si>
    <t>507-01 g,  507-01 h, ID 507-02 i,  507-01 j, 507-01 m</t>
  </si>
  <si>
    <t>PRJ-G-036</t>
  </si>
  <si>
    <t>Interconnection ES-PT (3rd interconnection)</t>
  </si>
  <si>
    <t>TRA-A-283</t>
  </si>
  <si>
    <t>3rd IP between Portugal and Spain (pipeline Celorico-Spanish border)</t>
  </si>
  <si>
    <t>REN-Gasodutos, S.A.</t>
  </si>
  <si>
    <t>Enagas Transporte S.A.U.</t>
  </si>
  <si>
    <t>No code in the NDP</t>
  </si>
  <si>
    <t>PRJ-G-041</t>
  </si>
  <si>
    <t>Pipeline system from Bulgaria via Romania and Hungary to Slovakia [currently known as "Eastring“</t>
  </si>
  <si>
    <t>TRA-A-628</t>
  </si>
  <si>
    <t>Eastring - Slovakia</t>
  </si>
  <si>
    <t>eustream, a.s. (a joint stock company)</t>
  </si>
  <si>
    <t>None</t>
  </si>
  <si>
    <t>TRA-A-654</t>
  </si>
  <si>
    <t>Eastring - Bulgaria</t>
  </si>
  <si>
    <t>Bulgaria</t>
  </si>
  <si>
    <t>Bulgartransgaz EAD</t>
  </si>
  <si>
    <t>Section 5.1 (5.1.2)</t>
  </si>
  <si>
    <t>TRA-A-655</t>
  </si>
  <si>
    <t>Eastring - Romania</t>
  </si>
  <si>
    <t>Romania</t>
  </si>
  <si>
    <t>SNTGN Transgaz SA</t>
  </si>
  <si>
    <t>TRA-A-656</t>
  </si>
  <si>
    <t>Eastring - Hungary</t>
  </si>
  <si>
    <t>FGSZ Ltd.</t>
  </si>
  <si>
    <t>12.13.</t>
  </si>
  <si>
    <t>PRJ-G-045</t>
  </si>
  <si>
    <t>Enhancement of the capacity at SK-HU interconnector</t>
  </si>
  <si>
    <t>TRA-N-524</t>
  </si>
  <si>
    <t>Enhancement of Transmission Capacity of Slovak-Hungarian interconnector</t>
  </si>
  <si>
    <t>6.2.13</t>
  </si>
  <si>
    <t>TRA-N-524 (new nr will be received once project is approved)</t>
  </si>
  <si>
    <t>TRA-N-1235</t>
  </si>
  <si>
    <t>Firm transmission capacity increase at the IP Veľké Zlievce</t>
  </si>
  <si>
    <t xml:space="preserve">eustream,a.s. </t>
  </si>
  <si>
    <t>PRJ-G-047</t>
  </si>
  <si>
    <t>RO-HU Transmission Corridor</t>
  </si>
  <si>
    <t>TRA-F-286</t>
  </si>
  <si>
    <t>Romanian-Hungarian reverse flow Hungarian section 1st stage</t>
  </si>
  <si>
    <t>12.5.</t>
  </si>
  <si>
    <t>TRA-A-377</t>
  </si>
  <si>
    <t>Romanian-Hungarian reverse flow Hungarian section 2nd stage</t>
  </si>
  <si>
    <t>6.24.4.6</t>
  </si>
  <si>
    <t xml:space="preserve">12.5 </t>
  </si>
  <si>
    <t>TRA-A-1322</t>
  </si>
  <si>
    <t>Development on the Romanian territory of the NTS (BG–RO-HU-AT)-Phase II</t>
  </si>
  <si>
    <t>6.24.4.4</t>
  </si>
  <si>
    <t>7.1.2</t>
  </si>
  <si>
    <t>PRJ-G-049</t>
  </si>
  <si>
    <t>Fos Cavaou LNG Terminal Expansion</t>
  </si>
  <si>
    <t>LNG-N-227</t>
  </si>
  <si>
    <t>Fosmax LNG</t>
  </si>
  <si>
    <t>Fos Cavaou Extension</t>
  </si>
  <si>
    <t>TRA-N-269</t>
  </si>
  <si>
    <t>Developments for Fosmax (Cavaou) LNG 8.25 bcm expansion</t>
  </si>
  <si>
    <t>GRTgaz</t>
  </si>
  <si>
    <t>Extension du terminal de Fos Cavaou à 16,5 Gm³/an</t>
  </si>
  <si>
    <t>PRJ-G-050</t>
  </si>
  <si>
    <t>Montoir LNG Terminal Expansion</t>
  </si>
  <si>
    <t>LNG-N-225</t>
  </si>
  <si>
    <t>Elengy</t>
  </si>
  <si>
    <t>Montoir Extension</t>
  </si>
  <si>
    <t>TRA-N-258</t>
  </si>
  <si>
    <t>Developments for Montoir LNG terminal 2.5 bcm expansion</t>
  </si>
  <si>
    <t>Augmentation des capacités d’entrée à partir du terminal de Montoir de 10 à 12,5 Gm³/an</t>
  </si>
  <si>
    <t>PRJ-G-054</t>
  </si>
  <si>
    <t>LNG</t>
  </si>
  <si>
    <t>LNG-A-50</t>
  </si>
  <si>
    <t>Gate terminal phase 3</t>
  </si>
  <si>
    <t>Gate</t>
  </si>
  <si>
    <t>unknown see GTS</t>
  </si>
  <si>
    <t>TRA-N-192</t>
  </si>
  <si>
    <t>Entry capacity expansion GATE terminal</t>
  </si>
  <si>
    <t>6.5.2</t>
  </si>
  <si>
    <t>PRJ-G-055</t>
  </si>
  <si>
    <t>LNG terminal in northern Greece / Alexandroupolis</t>
  </si>
  <si>
    <t>LNG terminal in northern Greece / Alexandroupolis - LNG Section</t>
  </si>
  <si>
    <t>Gastrade S.A.</t>
  </si>
  <si>
    <t>6.9.1</t>
  </si>
  <si>
    <t>LNG terminal in northern Greece / Alexandroupolis - Pipeline Section</t>
  </si>
  <si>
    <t>PRJ-G-060</t>
  </si>
  <si>
    <t>Hungary – Slovenia interconnection</t>
  </si>
  <si>
    <t>TRA-N-112</t>
  </si>
  <si>
    <t>R15/1 Pince - Lendava - Kidričevo</t>
  </si>
  <si>
    <t>6.23</t>
  </si>
  <si>
    <t>C3</t>
  </si>
  <si>
    <t>TRA-N-325</t>
  </si>
  <si>
    <t>Slovenian-Hungarian interconnector</t>
  </si>
  <si>
    <t>12.12.</t>
  </si>
  <si>
    <t>PRJ-G-066</t>
  </si>
  <si>
    <t>Bidirectional gas route Austria-Slovenia</t>
  </si>
  <si>
    <t>TRA-N-361</t>
  </si>
  <si>
    <t>GCA 2015/08: Entry/Exit Murfeld</t>
  </si>
  <si>
    <t>6.26.1.4</t>
  </si>
  <si>
    <t xml:space="preserve">GCA 2015/08 </t>
  </si>
  <si>
    <t>TRA-N-389</t>
  </si>
  <si>
    <t>Upgrade of Murfeld/Ceršak interconnection (M1/3 Interconnection Ceršak)</t>
  </si>
  <si>
    <t>6.26.1.5</t>
  </si>
  <si>
    <t>C4</t>
  </si>
  <si>
    <t>PRJ-G-105</t>
  </si>
  <si>
    <t>Hydrogen network northwest Europe</t>
  </si>
  <si>
    <t>N.V. Nederlandse Gasunie</t>
  </si>
  <si>
    <t>Nouryon</t>
  </si>
  <si>
    <t>PRJ-G-107</t>
  </si>
  <si>
    <t>UGS Velke Kapusany</t>
  </si>
  <si>
    <t>NAFTA a.s. (joint stock company)</t>
  </si>
  <si>
    <t>UGS-A-356</t>
  </si>
  <si>
    <t>Underground Gas Storage Velke Kapusany</t>
  </si>
  <si>
    <t>chapter 3.3</t>
  </si>
  <si>
    <t>PRJ-G-108</t>
  </si>
  <si>
    <t>LNG terminal in Latvia</t>
  </si>
  <si>
    <t>LNG-N-912</t>
  </si>
  <si>
    <t>Skulte LNG</t>
  </si>
  <si>
    <t>AS Skulte LNG Terminal</t>
  </si>
  <si>
    <t>TRA-N-1181</t>
  </si>
  <si>
    <t>Connecting pipe to LNG terminal in Latvia</t>
  </si>
  <si>
    <t>PRJ-G-115</t>
  </si>
  <si>
    <t>CCS/U Netherlands</t>
  </si>
  <si>
    <t>PRJ-G-118</t>
  </si>
  <si>
    <t>Biomethane: reverse flow projets in France</t>
  </si>
  <si>
    <t>PRJ-G-121</t>
  </si>
  <si>
    <t>Romania - Ukraine Gas Interconnection</t>
  </si>
  <si>
    <t>TRA-N-502</t>
  </si>
  <si>
    <t>Interconnector Romania - Ukraine</t>
  </si>
  <si>
    <t>TRA-N-596</t>
  </si>
  <si>
    <t>Interconnection between the RO and the UA gas transmission systems</t>
  </si>
  <si>
    <t>7.9</t>
  </si>
  <si>
    <t>PRJ-G-122</t>
  </si>
  <si>
    <t>Incremental capacity between Greece and Italy</t>
  </si>
  <si>
    <t>TRA-N-14</t>
  </si>
  <si>
    <t>Komotini-Thesprotia pipeline</t>
  </si>
  <si>
    <t>DESFA S.A.</t>
  </si>
  <si>
    <t>2.2.1.5</t>
  </si>
  <si>
    <t>TRA-N-1129</t>
  </si>
  <si>
    <t>Compressor Station Kipi Increment</t>
  </si>
  <si>
    <t>2.2.1.2</t>
  </si>
  <si>
    <t>TRA-N-1246</t>
  </si>
  <si>
    <t>Greece - Italy interconnection</t>
  </si>
  <si>
    <t>Snam Rete Gas S.p.A.</t>
  </si>
  <si>
    <t>not applicable</t>
  </si>
  <si>
    <t>PRJ-G-127</t>
  </si>
  <si>
    <t>Italian biomethane production</t>
  </si>
  <si>
    <t>Snam4mobility</t>
  </si>
  <si>
    <t>Project to facilitate biomethane production plants inteconnection</t>
  </si>
  <si>
    <t>Snam Rete Gas</t>
  </si>
  <si>
    <t>TRA-F-51</t>
  </si>
  <si>
    <t>Trans Adriatic Pipeline</t>
  </si>
  <si>
    <t>Trans Adriatic Pipeline AG</t>
  </si>
  <si>
    <t>7.1.3</t>
  </si>
  <si>
    <t>TRA-F-139</t>
  </si>
  <si>
    <t>Interconnection of the NTS with the DTS and reverse flow at Isaccea</t>
  </si>
  <si>
    <t>7.3</t>
  </si>
  <si>
    <t>LNG-F-163</t>
  </si>
  <si>
    <t>Gran Canaria LNG Terminal</t>
  </si>
  <si>
    <t>Gascan</t>
  </si>
  <si>
    <t>LNG-F-178</t>
  </si>
  <si>
    <t>Musel LNG terminal</t>
  </si>
  <si>
    <t>LNG-F-183</t>
  </si>
  <si>
    <t>Tenerife LNG Terminal</t>
  </si>
  <si>
    <t>TRA-F-208</t>
  </si>
  <si>
    <t>Reverse Flow TENP Germany</t>
  </si>
  <si>
    <t>Fluxys TENP GmbH &amp; Open Grid Europe GmbH</t>
  </si>
  <si>
    <t>305-02</t>
  </si>
  <si>
    <t>TRA-F-247</t>
  </si>
  <si>
    <t>North - South Gas Corridor in Western Poland</t>
  </si>
  <si>
    <t>UGS-F-260</t>
  </si>
  <si>
    <t>System Enhancements - Stogit - on-shore gas fields</t>
  </si>
  <si>
    <t>STOGIT</t>
  </si>
  <si>
    <t>LNG-F-272</t>
  </si>
  <si>
    <t>Upgrade of LNG terminal in Świnoujście</t>
  </si>
  <si>
    <t>TRA-F-291</t>
  </si>
  <si>
    <t>NOWAL - Nord West Anbindungsleitung</t>
  </si>
  <si>
    <t>GASCADE Gastransport GmbH</t>
  </si>
  <si>
    <t>410-01a and 410-01b</t>
  </si>
  <si>
    <t>TRA-F-298</t>
  </si>
  <si>
    <t>6.8.2</t>
  </si>
  <si>
    <t>Section 5.5.</t>
  </si>
  <si>
    <t>UGS-F-311</t>
  </si>
  <si>
    <t>Bilciuresti daily withdrawal capacity increase</t>
  </si>
  <si>
    <t>SNGN ROMGAZ SA - FILIALA DE INMAGAZINARE GAZE NATURALE DEPOGAZ PLOIESTI SRL</t>
  </si>
  <si>
    <t>TRA-F-329</t>
  </si>
  <si>
    <t>ZEELINK</t>
  </si>
  <si>
    <t>Open Grid Europe GmbH and Thyssengas GmbH</t>
  </si>
  <si>
    <t xml:space="preserve">203-02, 204-02a-d, 205-02a-b, 416-02, </t>
  </si>
  <si>
    <t>TRA-F-334</t>
  </si>
  <si>
    <t>Compressor station 1 at the Croatian gas transmission system</t>
  </si>
  <si>
    <t>6.5.5</t>
  </si>
  <si>
    <t>5.1</t>
  </si>
  <si>
    <t>TRA-F-340</t>
  </si>
  <si>
    <t>CS Wertingen</t>
  </si>
  <si>
    <t>bayernets GmbH</t>
  </si>
  <si>
    <t>036-04</t>
  </si>
  <si>
    <t>TRA-F-357</t>
  </si>
  <si>
    <t xml:space="preserve">NTS developments in North-East Romania </t>
  </si>
  <si>
    <t>7.4</t>
  </si>
  <si>
    <t>TRA-F-358</t>
  </si>
  <si>
    <t>Development on the Romanian territory of the NTS (BG–RO-HU-AT)-Phase I</t>
  </si>
  <si>
    <t>SNTGN Transgaz S.A.</t>
  </si>
  <si>
    <t>6.24.1.2</t>
  </si>
  <si>
    <t>7.1.1</t>
  </si>
  <si>
    <t>UGS-F-374</t>
  </si>
  <si>
    <t>Enhancement of Incukalns UGS</t>
  </si>
  <si>
    <t>8.2.4</t>
  </si>
  <si>
    <t>TRA-F-378</t>
  </si>
  <si>
    <t>Interconnector Greece-Bulgaria (IGB Project)</t>
  </si>
  <si>
    <t>ICGB a.d.</t>
  </si>
  <si>
    <t>6.8.1</t>
  </si>
  <si>
    <t>TRA-F-409</t>
  </si>
  <si>
    <t>Larino - Chieti</t>
  </si>
  <si>
    <t>SGI S.p.A:</t>
  </si>
  <si>
    <t>5712</t>
  </si>
  <si>
    <t>TRA-F-424</t>
  </si>
  <si>
    <t>SAN MARCO - RECANATI</t>
  </si>
  <si>
    <t>SGI S.p.A.</t>
  </si>
  <si>
    <t>5681</t>
  </si>
  <si>
    <t>TRA-F-500</t>
  </si>
  <si>
    <t>L/H Conversion Belgium</t>
  </si>
  <si>
    <t>Fluxys Belgium</t>
  </si>
  <si>
    <t>5.21</t>
  </si>
  <si>
    <t>L/H Conversion</t>
  </si>
  <si>
    <t>GRTgaz, Terega</t>
  </si>
  <si>
    <t>TRA-F-592</t>
  </si>
  <si>
    <t>Section 5.1. (5.1.1)</t>
  </si>
  <si>
    <t>Teréga</t>
  </si>
  <si>
    <t>TRA-F-755</t>
  </si>
  <si>
    <t>CS Rimpar</t>
  </si>
  <si>
    <t>GRTgaz Deutschland GmbH</t>
  </si>
  <si>
    <t>312-02</t>
  </si>
  <si>
    <t>LNG-F-824</t>
  </si>
  <si>
    <t>LNG Terminal in Klaipeda</t>
  </si>
  <si>
    <t>AB Klaipėdos Nafta</t>
  </si>
  <si>
    <t>Action Plan of National Energy Independence strategy, aprroved by the Goverment on 2018-12-05, task 8.1.1.1.</t>
  </si>
  <si>
    <t>TRA-F-902</t>
  </si>
  <si>
    <t>Capacity increase at IP Lanžhot entry</t>
  </si>
  <si>
    <t>4.1.1.3. Lanžhot</t>
  </si>
  <si>
    <t>TRA-F-915</t>
  </si>
  <si>
    <t>Enhancement of Estonia-Latvia interconnection</t>
  </si>
  <si>
    <t>TRA-F-918</t>
  </si>
  <si>
    <t>Capacity4Gas – CZ/SK</t>
  </si>
  <si>
    <t>TRA-F-937</t>
  </si>
  <si>
    <t>Nord Stream 2</t>
  </si>
  <si>
    <t>Nord Stream 2 AG</t>
  </si>
  <si>
    <t>TRA-F-941</t>
  </si>
  <si>
    <t>Metering and Regulating station at Nea Messimvria</t>
  </si>
  <si>
    <t>2.2.1.4</t>
  </si>
  <si>
    <t>TRA-F-954</t>
  </si>
  <si>
    <t>TAG Reverse Flow</t>
  </si>
  <si>
    <t>Trans Austria Gasleitung GmbH</t>
  </si>
  <si>
    <t>TAG 2016-01</t>
  </si>
  <si>
    <t>TRA-F-964</t>
  </si>
  <si>
    <t>New NTS developments for taking over gas from the Black Sea shore</t>
  </si>
  <si>
    <t>7.6</t>
  </si>
  <si>
    <t>TRA-F-1169</t>
  </si>
  <si>
    <t xml:space="preserve">Trans-Balkan Bi-directional Flow </t>
  </si>
  <si>
    <t>TRA-F-1193</t>
  </si>
  <si>
    <t>TAP interconnection</t>
  </si>
  <si>
    <t>RN_02</t>
  </si>
  <si>
    <t>TRA-F-1241</t>
  </si>
  <si>
    <t>Interconnection with production in Gela</t>
  </si>
  <si>
    <t>RN_17</t>
  </si>
  <si>
    <t>TRA-F-1254</t>
  </si>
  <si>
    <t>CS Elten</t>
  </si>
  <si>
    <t>422/01</t>
  </si>
  <si>
    <t>TRA-F-1267</t>
  </si>
  <si>
    <t>Upgrade Sülstorf station</t>
  </si>
  <si>
    <t>NGT GmbH / GUD GmbH &amp; Co. KG / Fluxys D GmbH</t>
  </si>
  <si>
    <t>507-01k</t>
  </si>
  <si>
    <t>TRA-F-1271</t>
  </si>
  <si>
    <t>Compressor Station Krummhoern</t>
  </si>
  <si>
    <t>Open Grid Europe GmbH</t>
  </si>
  <si>
    <t>414-01 an 415-01</t>
  </si>
  <si>
    <t>TRA-F-1276</t>
  </si>
  <si>
    <t>Compressor station at Nea Messimvria (3rd unit)</t>
  </si>
  <si>
    <t>2.1.2.8</t>
  </si>
  <si>
    <t>TRA-F-1277</t>
  </si>
  <si>
    <t>Upgrading GMS Isaccea 1 and GMS Negru Voda 1</t>
  </si>
  <si>
    <t>7.8</t>
  </si>
  <si>
    <t>TRA-A-10</t>
  </si>
  <si>
    <t>Poseidon Pipeline</t>
  </si>
  <si>
    <t xml:space="preserve">Natural Gas Submarine Interconnector Greece-Italy Poseidon S.A </t>
  </si>
  <si>
    <t>7.3.3</t>
  </si>
  <si>
    <t>n.a.</t>
  </si>
  <si>
    <t>TRA-A-12</t>
  </si>
  <si>
    <t>GALSI Pipeline Project</t>
  </si>
  <si>
    <t>Galsi S.p.A.</t>
  </si>
  <si>
    <t>LNG-A-30</t>
  </si>
  <si>
    <t>Shannon LNG Terminal and Connecting Pipeline</t>
  </si>
  <si>
    <t>Shannon LNG Ltd</t>
  </si>
  <si>
    <t>5.3</t>
  </si>
  <si>
    <t>5.4</t>
  </si>
  <si>
    <t>TRA-A-31</t>
  </si>
  <si>
    <t>Melita TransGas Pipeline</t>
  </si>
  <si>
    <t>Malta</t>
  </si>
  <si>
    <t>Melita TransGas Co. Ltd.</t>
  </si>
  <si>
    <t>5.19</t>
  </si>
  <si>
    <t>Section 4.3.2</t>
  </si>
  <si>
    <t>LNG-A-32</t>
  </si>
  <si>
    <t>Project GO4LNG LNG terminal Gothenburg</t>
  </si>
  <si>
    <t>Swedegas AB</t>
  </si>
  <si>
    <t>TRA-A-68</t>
  </si>
  <si>
    <t>Ionian Adriatic Pipeline</t>
  </si>
  <si>
    <t>1.12, 1.25-1.27, 5.5</t>
  </si>
  <si>
    <t>TRA-A-70</t>
  </si>
  <si>
    <t>Interconnection Croatia/Serbia (Slobdnica-Sotin-Bačko Novo Selo)</t>
  </si>
  <si>
    <t>1.30, 1.31, 1.22</t>
  </si>
  <si>
    <t>LNG-A-79</t>
  </si>
  <si>
    <t>Paldiski LNG Terminal</t>
  </si>
  <si>
    <t>Balti Gaas plc</t>
  </si>
  <si>
    <t>TRA-A-123</t>
  </si>
  <si>
    <t>Városföld CS</t>
  </si>
  <si>
    <t>6.24.4.3</t>
  </si>
  <si>
    <t>12.10.</t>
  </si>
  <si>
    <t>UGS-A-138</t>
  </si>
  <si>
    <t>6.20.2</t>
  </si>
  <si>
    <t>Section 5.3 (5.3.1)</t>
  </si>
  <si>
    <t>UGS-A-233</t>
  </si>
  <si>
    <t>Depomures</t>
  </si>
  <si>
    <t>Engie Romania SA</t>
  </si>
  <si>
    <t>6.20.4</t>
  </si>
  <si>
    <t>UGS-A-294</t>
  </si>
  <si>
    <t>Islandmagee Gas Storage Facility</t>
  </si>
  <si>
    <t>Islandmagee Storage Limited</t>
  </si>
  <si>
    <t xml:space="preserve">n.a. </t>
  </si>
  <si>
    <t>LNG-A-295</t>
  </si>
  <si>
    <t>Mugardos LNG Terminal: Send-out Increase</t>
  </si>
  <si>
    <t>Reganosa</t>
  </si>
  <si>
    <t>No Number- Name: Ampliación Planta de Reganosa. Ampliación de Emisión a 825,600 Nm3/h</t>
  </si>
  <si>
    <t>LNG-A-296</t>
  </si>
  <si>
    <t>Mugardos LNG Terminal: 2nd Jetty</t>
  </si>
  <si>
    <t>TRA-A-320</t>
  </si>
  <si>
    <t>Carregado Compressor Station</t>
  </si>
  <si>
    <t>TRA-A-330</t>
  </si>
  <si>
    <t>EastMed Pipeline</t>
  </si>
  <si>
    <t>Natural Gas Submarine Interconnector Greece-Italy Poseidon S.A</t>
  </si>
  <si>
    <t>7.3.1</t>
  </si>
  <si>
    <t>TRA-A-339</t>
  </si>
  <si>
    <t>Trans-Caspian</t>
  </si>
  <si>
    <t>Turkmenistan</t>
  </si>
  <si>
    <t>W-Stream Caspian Pipeline Company OU</t>
  </si>
  <si>
    <t>TRA-A-362</t>
  </si>
  <si>
    <t>Development on the Romanian territory of the Southern Transmission Corridor</t>
  </si>
  <si>
    <t>6.24.4.5</t>
  </si>
  <si>
    <t>7.2</t>
  </si>
  <si>
    <t>TRA-A-394</t>
  </si>
  <si>
    <t>Norwegian tie-in to Danish upstream system</t>
  </si>
  <si>
    <t>Energinet.dk</t>
  </si>
  <si>
    <t>TRA-A-408</t>
  </si>
  <si>
    <t>Wilhelmshaven LNG-Terminal Anbindungsleitung</t>
  </si>
  <si>
    <t>TRA-A-429</t>
  </si>
  <si>
    <t>Adaptation L- gas -  H-gas</t>
  </si>
  <si>
    <t>GRTgaz and Storengy</t>
  </si>
  <si>
    <t>Plan de conversion du gaz B en gaz H</t>
  </si>
  <si>
    <t>TRA-A-782</t>
  </si>
  <si>
    <t>TANAP X- Expansion of Trans Anatolian Natural Gas Pipeline Projec</t>
  </si>
  <si>
    <t>Turkey</t>
  </si>
  <si>
    <t>SOCAR (The State Oil Company of the Azerbaijan Republic)</t>
  </si>
  <si>
    <t>TRA-A-950</t>
  </si>
  <si>
    <t xml:space="preserve">Guitiriz - Lugo - Zamora pipeline </t>
  </si>
  <si>
    <t xml:space="preserve">N/A. </t>
  </si>
  <si>
    <t>LNG-A-962</t>
  </si>
  <si>
    <t>Tallinn LNG</t>
  </si>
  <si>
    <t>Liwathon E.O.S. AS / Port of Tallinn AS</t>
  </si>
  <si>
    <t>Paragraph 3 point 7</t>
  </si>
  <si>
    <t>TRA-A-967</t>
  </si>
  <si>
    <t>Nea-Messimvria to Evzoni/Gevgelija pipeline (IGNM)</t>
  </si>
  <si>
    <t>2.1.2.1</t>
  </si>
  <si>
    <t>TRA-A-980</t>
  </si>
  <si>
    <t>Interconnection North Macedonia-Greece (North Macedonian part)</t>
  </si>
  <si>
    <t>North Macedonia</t>
  </si>
  <si>
    <t>MER JSC Skopje</t>
  </si>
  <si>
    <t>Energy sector, no. 2</t>
  </si>
  <si>
    <t>LNG-A-1146</t>
  </si>
  <si>
    <t>Cyprus Gas2EU</t>
  </si>
  <si>
    <t>Cyprus</t>
  </si>
  <si>
    <t>Ministry of Energy, Commerce and Industry (MECI)</t>
  </si>
  <si>
    <t>7.5</t>
  </si>
  <si>
    <t>TRA-A-1268</t>
  </si>
  <si>
    <t>Romania-Serbia Interconnection</t>
  </si>
  <si>
    <t>SNTGN Tranzgaz SA</t>
  </si>
  <si>
    <t>7.7</t>
  </si>
  <si>
    <t>TRA-A-1303</t>
  </si>
  <si>
    <t>IAEF - Vlora ccgt</t>
  </si>
  <si>
    <t>Albania</t>
  </si>
  <si>
    <t>Albgaz Sha</t>
  </si>
  <si>
    <t>PiP1</t>
  </si>
  <si>
    <t>TRA-N-7</t>
  </si>
  <si>
    <t>Development for new import from the South (Adriatica Line)</t>
  </si>
  <si>
    <t>7.3.4</t>
  </si>
  <si>
    <t>RN_04</t>
  </si>
  <si>
    <t>TRA-N-8</t>
  </si>
  <si>
    <t>Import developments from North-East</t>
  </si>
  <si>
    <t>RN_06</t>
  </si>
  <si>
    <t>TRA-N-9</t>
  </si>
  <si>
    <t>Additional Southern developments</t>
  </si>
  <si>
    <t>RN_07</t>
  </si>
  <si>
    <t>Ervia (parent company of Gas Networks Ireland)</t>
  </si>
  <si>
    <t>TRA-N-27</t>
  </si>
  <si>
    <t>Physical reverse flow from NI to GB and IE via SNIP pipeline</t>
  </si>
  <si>
    <t>Premier Transmission Limited</t>
  </si>
  <si>
    <t>5.1.2</t>
  </si>
  <si>
    <t>TRA-N-53</t>
  </si>
  <si>
    <t>White Stream</t>
  </si>
  <si>
    <t>Georgia</t>
  </si>
  <si>
    <t>White Stream Ltd</t>
  </si>
  <si>
    <t>TRA-N-92</t>
  </si>
  <si>
    <t>CS Ajdovščina, 1st phase of upgrade</t>
  </si>
  <si>
    <t>C1</t>
  </si>
  <si>
    <t>TRA-N-94</t>
  </si>
  <si>
    <t xml:space="preserve">CS Kidričevo, 2nd phase of upgrade </t>
  </si>
  <si>
    <t>6.26.1.2</t>
  </si>
  <si>
    <t>C5</t>
  </si>
  <si>
    <t>TRA-N-108</t>
  </si>
  <si>
    <t>M3 pipeline reconstruction from CS Ajdovščina to Šempeter/Gorizia</t>
  </si>
  <si>
    <t>C2</t>
  </si>
  <si>
    <t>TRA-N-128</t>
  </si>
  <si>
    <t>Compressor Station Kipi</t>
  </si>
  <si>
    <t>TRA-N-137</t>
  </si>
  <si>
    <t>6.10</t>
  </si>
  <si>
    <t>Sectin 5.2 (5.2.3)</t>
  </si>
  <si>
    <t>TRA-N-245</t>
  </si>
  <si>
    <t>North - South Gas Corridor in Eastern Poland</t>
  </si>
  <si>
    <t>6.2.2</t>
  </si>
  <si>
    <t>LNG-N-297</t>
  </si>
  <si>
    <t>Mugardos LNG Terminal: Storage Extension</t>
  </si>
  <si>
    <t>TRA-N-299</t>
  </si>
  <si>
    <t>M3/1 Šempeter - Vodice</t>
  </si>
  <si>
    <t>C7, C8, C9 (3 sections)</t>
  </si>
  <si>
    <t>Fluxys, Eoly, Parkwind</t>
  </si>
  <si>
    <t>LNG-N-304</t>
  </si>
  <si>
    <t>Italy-Sardinia Virtual Pipeline</t>
  </si>
  <si>
    <t>Snam S.p.A.</t>
  </si>
  <si>
    <t>S.G.I. SpA</t>
  </si>
  <si>
    <t>TRA-N-336</t>
  </si>
  <si>
    <t>Interconnection Croatia/Slovenia (Umag-Koper)</t>
  </si>
  <si>
    <t>1.37</t>
  </si>
  <si>
    <t>UGS-N-347</t>
  </si>
  <si>
    <t>Gas storage facility Grubisno Polje</t>
  </si>
  <si>
    <t>Podzemno skladiste plina Ltd</t>
  </si>
  <si>
    <t>TRA-N-354</t>
  </si>
  <si>
    <t>Interconnection with Slovenia</t>
  </si>
  <si>
    <t>RN_03</t>
  </si>
  <si>
    <t>UGS-N-371</t>
  </si>
  <si>
    <t>Sarmasel undeground gas storage in Romania</t>
  </si>
  <si>
    <t>6.20.6</t>
  </si>
  <si>
    <t>UGS-N-385</t>
  </si>
  <si>
    <t>South Kavala Underground Gas Storage facility</t>
  </si>
  <si>
    <t>Hellenic Republic Asset Development Fund</t>
  </si>
  <si>
    <t>6.20.3</t>
  </si>
  <si>
    <t>UGS-N-398</t>
  </si>
  <si>
    <t>Ghercesti underground gas storage in Romania</t>
  </si>
  <si>
    <t>UGS-N-399</t>
  </si>
  <si>
    <t>Falticeni UGS</t>
  </si>
  <si>
    <t>Fluxys and Antwerp Port Authority</t>
  </si>
  <si>
    <t>TRA-N-402</t>
  </si>
  <si>
    <t>TENP Security of Supply</t>
  </si>
  <si>
    <t>552-01 / 554-01 / 555-01</t>
  </si>
  <si>
    <t>TRA-N-423</t>
  </si>
  <si>
    <t>GCA Mosonmagyaróvár</t>
  </si>
  <si>
    <t>GCA 2015/05</t>
  </si>
  <si>
    <t>TRA-N-439</t>
  </si>
  <si>
    <t>Stazione di Spinta "San Marco"</t>
  </si>
  <si>
    <t>S.G.I. S.p.A.</t>
  </si>
  <si>
    <t>5515</t>
  </si>
  <si>
    <t>Thyssengas GmbH, Gasunie Deutschland Transport Services GmbH, Tennet TSO Gm</t>
  </si>
  <si>
    <t>ETR-N-591</t>
  </si>
  <si>
    <t>Power to gas plant in the south of Italy</t>
  </si>
  <si>
    <t>TRA-N-598</t>
  </si>
  <si>
    <t>NTS developments in North-Vest Romania</t>
  </si>
  <si>
    <t>ETR-N-616</t>
  </si>
  <si>
    <t>Renewable Methane according to NEP2020</t>
  </si>
  <si>
    <t>ETR-N-622</t>
  </si>
  <si>
    <t>Renewable Hydrogen according to NEP2020</t>
  </si>
  <si>
    <t>ETR-N-633</t>
  </si>
  <si>
    <t>GETH2-ETR 1</t>
  </si>
  <si>
    <t>TRA-N-810</t>
  </si>
  <si>
    <t>TAP Expansion</t>
  </si>
  <si>
    <t>UGS-N-914</t>
  </si>
  <si>
    <t>UGS Damasławek</t>
  </si>
  <si>
    <t>LNG-N-947</t>
  </si>
  <si>
    <t>FSRU Polish Baltic Sea Coast</t>
  </si>
  <si>
    <t>TRA-N-959</t>
  </si>
  <si>
    <t>Further enlargement of the BG—RO—HU—AT transmission corridor (BRUA) phase 3</t>
  </si>
  <si>
    <t>TRA-N-971</t>
  </si>
  <si>
    <t>Compressor station at Nea Messimvria</t>
  </si>
  <si>
    <t>TRA-N-1057</t>
  </si>
  <si>
    <t>Compressor stations 2 and 3 at the Croatian gas tranmission system</t>
  </si>
  <si>
    <t>6.26.1.3</t>
  </si>
  <si>
    <t>5.3 and 5.4</t>
  </si>
  <si>
    <t>TRA-N-1063</t>
  </si>
  <si>
    <t>Export to Malta</t>
  </si>
  <si>
    <t>TRA-N-1090</t>
  </si>
  <si>
    <t>Metering and Regulating Station at Alexandroupoli</t>
  </si>
  <si>
    <t>TRA-N-1091</t>
  </si>
  <si>
    <t>Metering and Regulating station at Megalopoli</t>
  </si>
  <si>
    <t>TRA-N-1092</t>
  </si>
  <si>
    <t>Metering and Regulating Station at UGS South Kavala</t>
  </si>
  <si>
    <t>TRA-N-1138</t>
  </si>
  <si>
    <t>South Caucasus Pipeline Future Expansion (SCPFX)</t>
  </si>
  <si>
    <t>Azerbaijan</t>
  </si>
  <si>
    <t>SOCAR Midstream Operations LLC</t>
  </si>
  <si>
    <t>TRA-N-1194</t>
  </si>
  <si>
    <t>Sardinia Methanization</t>
  </si>
  <si>
    <t>ENURA S.p.A.</t>
  </si>
  <si>
    <t>RN_09</t>
  </si>
  <si>
    <t>TRA-N-1195</t>
  </si>
  <si>
    <t>Matagiola - Massafra pipeline</t>
  </si>
  <si>
    <t>RN_05</t>
  </si>
  <si>
    <t>TRA-N-1202</t>
  </si>
  <si>
    <t xml:space="preserve">GCP GAZ-SYSTEM/ONTRAS - incremental capacity project </t>
  </si>
  <si>
    <t>TRA-N-1227</t>
  </si>
  <si>
    <t>Gorizia plant upgrade</t>
  </si>
  <si>
    <t>RN_16</t>
  </si>
  <si>
    <t>TRA-N-1265</t>
  </si>
  <si>
    <t>Biomethane productions interconnection</t>
  </si>
  <si>
    <t>NA</t>
  </si>
  <si>
    <t>TRA-N-1278</t>
  </si>
  <si>
    <t>Compressor station at Ambelia</t>
  </si>
  <si>
    <t>2.1.2.2</t>
  </si>
  <si>
    <t>2030 (GLOBAL AMBITION)</t>
  </si>
  <si>
    <t>2030 (DISTRIBUTED ENERGY)</t>
  </si>
  <si>
    <t>2040 (DISTRIBUTED ENERGY)</t>
  </si>
  <si>
    <t>2040 (GLOBAL AMBITION)</t>
  </si>
  <si>
    <t>CO2 Savings (GWh/d)</t>
  </si>
  <si>
    <t>GA (GBC)</t>
  </si>
  <si>
    <t>GA (CBG)</t>
  </si>
  <si>
    <t>Project and Benefits Description</t>
  </si>
  <si>
    <t>Country
Code</t>
  </si>
  <si>
    <t xml:space="preserve">PRJ Group </t>
  </si>
  <si>
    <t>Final 
Capacity</t>
  </si>
  <si>
    <t xml:space="preserve">Additional 
Assumptions </t>
  </si>
  <si>
    <t>Storage rate
CO2 (Mton/y)</t>
  </si>
  <si>
    <t>First 
Com. Year</t>
  </si>
  <si>
    <t xml:space="preserve">Potential hydrogen production in the amount of approx. 50.5 GWh/a </t>
  </si>
  <si>
    <t>Assumption for Commissioning year 2030</t>
  </si>
  <si>
    <t>Feasibility study for an industrial scale power-to-gas facility to convert a load of 25 MW electricity from wind into green hydrogen (0.4 GWh/d).</t>
  </si>
  <si>
    <t>8000 tonnes of CO2 per year</t>
  </si>
  <si>
    <t>1 million tonnes of CO2 captured annually from 2023 onwards, rising to 6.5 million tonnes a year by 2030.</t>
  </si>
  <si>
    <t>0.007 GWh/d Hydrogen
0.01 GWh/d Biomethane</t>
  </si>
  <si>
    <t>0.6 GWh/d Hydrogen</t>
  </si>
  <si>
    <t>2 GWh/d Hydrogen</t>
  </si>
  <si>
    <t>0.72 GWh/d (2022) Hydrogen
1.08 GWh/d (2024) Hydrogen
1.8 GWh/d (2028) Hydrogen</t>
  </si>
  <si>
    <t xml:space="preserve">Syntetic Methane
0.26 GWh/d (2023) 
0.6 GWh/d (2025) </t>
  </si>
  <si>
    <t>Electrolysis capacity: 
300 MW (2027), 1 GW (2031)</t>
  </si>
  <si>
    <t>FLH: 50%
Electrolyser Efficiency: 70%</t>
  </si>
  <si>
    <t>919,8 GWh/y Hydrogen</t>
  </si>
  <si>
    <t xml:space="preserve">12 GWh/d Hydrogen </t>
  </si>
  <si>
    <t xml:space="preserve">40 GWh/d Hydrogen </t>
  </si>
  <si>
    <t>8.6 TWh/y Hydrogen</t>
  </si>
  <si>
    <t>72 GWh/d</t>
  </si>
  <si>
    <t>40 GWh/d of demand enabled in fuel switch from oil to methane in the transport sector</t>
  </si>
  <si>
    <t>Electrolysis Capacity: 1 MW</t>
  </si>
  <si>
    <t>0.4 GWh/d biomethane</t>
  </si>
  <si>
    <t>70 GWh/d biomethane</t>
  </si>
  <si>
    <t>up to 3 GWh/d biomethane (2030)</t>
  </si>
  <si>
    <t>up to 7.7 GWh/d (2028)</t>
  </si>
  <si>
    <t xml:space="preserve">2.5 Mton CO2/y </t>
  </si>
  <si>
    <t>0.12 GWh/d Synthetic Methane</t>
  </si>
  <si>
    <t>910 GWh/y</t>
  </si>
  <si>
    <t>0.7 GWh/d biomethane</t>
  </si>
  <si>
    <t>enabler</t>
  </si>
  <si>
    <t>0.192 GWh/d Hydrogen</t>
  </si>
  <si>
    <t>Electrolysis Capacity: 10 MW</t>
  </si>
  <si>
    <t>ETR-N-958</t>
  </si>
  <si>
    <t>1 Gwh/d Hydrogen</t>
  </si>
  <si>
    <t>0.01 GWh/d Hydrogen</t>
  </si>
  <si>
    <t>30 Gwh/d Hydrogen</t>
  </si>
  <si>
    <t>enabler for Hydrogen production</t>
  </si>
  <si>
    <t>up to 34.9 GWh/d Biomethane</t>
  </si>
  <si>
    <t>hydrogen IP between the Netherlands and Germany at Oude Statenzijl (NL) / Bunde (DE)
48 GWh/d</t>
  </si>
  <si>
    <t>Electrolysis capacity: 
300 MW (2026), 1 GW (2030)</t>
  </si>
  <si>
    <t>1.23 GWh/d Hydrogen</t>
  </si>
  <si>
    <t>up to 6.6 GWh/d Hydrogen</t>
  </si>
  <si>
    <t>0.066 GWh/d Hydrogen</t>
  </si>
  <si>
    <t>0.62 GWh/d Hydrogen</t>
  </si>
  <si>
    <t>1.9 GWh/d Hydrogen</t>
  </si>
  <si>
    <t>3.8 GWh/d Hydrogen</t>
  </si>
  <si>
    <t>3.56 GWh/d Biomethane</t>
  </si>
  <si>
    <t>CO2 Value
€/tCO2</t>
  </si>
  <si>
    <t>Direct CO2
Savings (MEUR)</t>
  </si>
  <si>
    <t>CO2 savings from
Gasification (MEUR)</t>
  </si>
  <si>
    <t>Savings from Hydrogen
(MEUR)</t>
  </si>
  <si>
    <t>Savings from P2CH4
 (MEUR)</t>
  </si>
  <si>
    <t xml:space="preserve">Savings from Biomethane
(MEUR)
</t>
  </si>
  <si>
    <t>ETR-F-728</t>
  </si>
  <si>
    <t>ETR-N-504</t>
  </si>
  <si>
    <t>ETR-N-828</t>
  </si>
  <si>
    <t>ETR-N-830</t>
  </si>
  <si>
    <t>ETR-N-833</t>
  </si>
  <si>
    <t>ETR-N-846</t>
  </si>
  <si>
    <t>ETR-N-852</t>
  </si>
  <si>
    <t>ETR-N-874</t>
  </si>
  <si>
    <t>ETR-N-883</t>
  </si>
  <si>
    <t>ETR-N-894</t>
  </si>
  <si>
    <t>ETR-N-896</t>
  </si>
  <si>
    <t>ETR-N-898</t>
  </si>
  <si>
    <t>ETR-N-899</t>
  </si>
  <si>
    <t>ETR-N-900</t>
  </si>
  <si>
    <t>ETR-N-901</t>
  </si>
  <si>
    <t>ETR-N-903</t>
  </si>
  <si>
    <t>ETR-N-904</t>
  </si>
  <si>
    <t>ETR-N-905</t>
  </si>
  <si>
    <t>ETR-N-911</t>
  </si>
  <si>
    <t>ETR-N-913</t>
  </si>
  <si>
    <t>ETR-N-916</t>
  </si>
  <si>
    <t>ETR-N-920</t>
  </si>
  <si>
    <t>ETR-N-921</t>
  </si>
  <si>
    <t>ETR-N-922</t>
  </si>
  <si>
    <t>ETR-N-923</t>
  </si>
  <si>
    <t>ETR-N-924</t>
  </si>
  <si>
    <t>ETR-N-929</t>
  </si>
  <si>
    <t>ETR-N-938</t>
  </si>
  <si>
    <t>ETR-N-939</t>
  </si>
  <si>
    <t>ETR-N-942</t>
  </si>
  <si>
    <t>ETR-N-945</t>
  </si>
  <si>
    <t>ETR-N-948</t>
  </si>
  <si>
    <t>ETR-N-952</t>
  </si>
  <si>
    <t>ETR-N-956</t>
  </si>
  <si>
    <t>Savings from Hydrogen
(tCO2/y)</t>
  </si>
  <si>
    <t>Savings from P2CH4
(tCO2/y)</t>
  </si>
  <si>
    <t>CO2 savings from
Gasification (tCO2/y)</t>
  </si>
  <si>
    <t>2025: 1.370 m3 NG
2030: 8.040 m3 NG
2040: 16.965 m3 NG + 16.965 m3 biomethane</t>
  </si>
  <si>
    <t>Emissions in kgCO2 / kWh</t>
  </si>
  <si>
    <t>Emissions in kgCO2 / GJ</t>
  </si>
  <si>
    <t>2025 
GBC</t>
  </si>
  <si>
    <t>2025 
CBG</t>
  </si>
  <si>
    <t>Savings from CCS/CCU
(tCO2/y)</t>
  </si>
  <si>
    <t>Savings from Biomethane
(tCO2/y)</t>
  </si>
  <si>
    <t>2030 (NATIONAL TRENDS)</t>
  </si>
  <si>
    <t>2040 (NATIONAL TRENDS)</t>
  </si>
  <si>
    <t>17.904 GWh/d Biomethane</t>
  </si>
  <si>
    <t>0.73 GWh/d Biomethane</t>
  </si>
  <si>
    <t xml:space="preserve"> 1.2 GWh/d H2 capacity (2020)
 16.9 GWh/d H2 capacity (2025)
17.8 GWh/d H2 capacity (2030)</t>
  </si>
  <si>
    <t>First Comm. Year</t>
  </si>
  <si>
    <t xml:space="preserve">PCI 4th List </t>
  </si>
  <si>
    <t>PCI 4th List Code</t>
  </si>
  <si>
    <t>TRA-N-86</t>
  </si>
  <si>
    <t>LNG terminal Krk 1st phase</t>
  </si>
  <si>
    <t>LNG-N-815</t>
  </si>
  <si>
    <t>LNG terminal Krk 2nd phase</t>
  </si>
  <si>
    <t>TRA-A-780</t>
  </si>
  <si>
    <t>LLC Gas TSO of Ukraine</t>
  </si>
  <si>
    <t>GASCADE Gastransport/Fluxys Deutschland GmbH / GUD GmbH&amp;Co.KG / ONTRAS GmbH</t>
  </si>
  <si>
    <t>4.1.1.3 Firm transmission capacity increase at the IP Veľké Zlievce</t>
  </si>
  <si>
    <t>LNG-N-62</t>
  </si>
  <si>
    <t>TRA-N-63</t>
  </si>
  <si>
    <t>Snam4environment</t>
  </si>
  <si>
    <t>PRJ-G-132</t>
  </si>
  <si>
    <t>Eustream ETR projects</t>
  </si>
  <si>
    <t>Modification of  NP23 MW turboset to a hydrogen-ready low-emissions at CS04</t>
  </si>
  <si>
    <t>eustream, a.s.</t>
  </si>
  <si>
    <t>Measures for achieving hydrogen blending readiness of the transmission syst</t>
  </si>
  <si>
    <t>PRJ-G-139</t>
  </si>
  <si>
    <t>Hydrogen interconnection Netherland Germany</t>
  </si>
  <si>
    <t>Hydrogen import via Oude</t>
  </si>
  <si>
    <t>Hydrogen export/import Oude Statenzijl</t>
  </si>
  <si>
    <t>Modernization and rehabilitation of the Bulgarian GTS</t>
  </si>
  <si>
    <t>Necessary expansion of the Bulgarian gas transmission system</t>
  </si>
  <si>
    <t>Biomethane: connection of production units and reverse flow projects</t>
  </si>
  <si>
    <t>UGS Chiren Expansion</t>
  </si>
  <si>
    <t>Interconnection Bulgaria - Serbia</t>
  </si>
  <si>
    <t>EnaGás Renovable S.L.U</t>
  </si>
  <si>
    <t>Green Crane - Spain</t>
  </si>
  <si>
    <t>Snam</t>
  </si>
  <si>
    <t>Transport of hydrogen into natural gas network for industrial customers</t>
  </si>
  <si>
    <t xml:space="preserve">Snam </t>
  </si>
  <si>
    <t>Nowega GmbH &amp; Open Grid Europe GmbH</t>
  </si>
  <si>
    <t>Green Hydrogen Hub Denmark</t>
  </si>
  <si>
    <t>Corre Energy Limited</t>
  </si>
  <si>
    <t>Green Hydrogen Hub Zuidwending</t>
  </si>
  <si>
    <t xml:space="preserve">Corre Energy Limited </t>
  </si>
  <si>
    <t>Green Hydrogen Hub Drenthe</t>
  </si>
  <si>
    <t>Green Hydrogen Hub Harsefeld</t>
  </si>
  <si>
    <t>Green Hydrogen Hub Ahaus-Epe</t>
  </si>
  <si>
    <t>Green Hydrogen Hub Leer</t>
  </si>
  <si>
    <t>Green Hydrogen Hub Moeckow</t>
  </si>
  <si>
    <t>Green Hydrogen Hub Etzel</t>
  </si>
  <si>
    <t>P2G4A</t>
  </si>
  <si>
    <t>Gas Connect Austria GmbH</t>
  </si>
  <si>
    <t>Unknown</t>
  </si>
  <si>
    <t>CNG filling station system development (CroBlueCorr project)</t>
  </si>
  <si>
    <t>mosaHYc (Mosel Saar Hydrogen Conversion</t>
  </si>
  <si>
    <t>GRTgaz, CREOS Deutschland</t>
  </si>
  <si>
    <t>Hydrogen injection into the gas network in Lithuania</t>
  </si>
  <si>
    <t>HyGéo</t>
  </si>
  <si>
    <t>Coversion of Natural Gas pipelines to Hydrogen</t>
  </si>
  <si>
    <t xml:space="preserve">Vlieghuis (NL)/ Emlichheim (DE) Capacity for Hydrogen according to the NDP </t>
  </si>
  <si>
    <t>Thyssengas GmbH</t>
  </si>
  <si>
    <t>Zevenaar (NL)/ Elten (DE) Capacity of Hydrogen according to the NDP</t>
  </si>
  <si>
    <t>Thyssengas GmbH  and Open Grid Europe GmbH</t>
  </si>
  <si>
    <t>Measures for the reduction of methane emissions</t>
  </si>
  <si>
    <t xml:space="preserve">Circular economy: waste to biomethane </t>
  </si>
  <si>
    <t>Green Gas Lolland-Falster</t>
  </si>
  <si>
    <t>Interconnected hydrogen network</t>
  </si>
  <si>
    <t>Power to Methanol Antwerp</t>
  </si>
  <si>
    <t>Power to Methanol Antwerp BV</t>
  </si>
  <si>
    <t>Carbon Connect Delta</t>
  </si>
  <si>
    <t>Smart Delta Resources</t>
  </si>
  <si>
    <t>H2-Import Coalition</t>
  </si>
  <si>
    <t>Deme, Engie, Exmar, Fluxys, Port of Antwerp, Port of Zeebrugge,WaterstofNet</t>
  </si>
  <si>
    <t>H2morrow Steel</t>
  </si>
  <si>
    <t>Open Grid Europe GmbH; Thyssengas GmbH</t>
  </si>
  <si>
    <t>Lacq Hydrogen</t>
  </si>
  <si>
    <t>Conversion of Natural-Gas-Pipelines to Hydrogen-Pipelines</t>
  </si>
  <si>
    <t>New hydrogen pipeline projects of german gas NDP 2020-2030</t>
  </si>
  <si>
    <t>Nowega GmbH; Open Grid Europe GmbH; Thyssengas GmbH</t>
  </si>
  <si>
    <t>Hydrogen pipeline system conversion projects of german gas NDP 2020-2030</t>
  </si>
  <si>
    <t>Green Crane - Italy</t>
  </si>
  <si>
    <t xml:space="preserve">Hydrogen and synthetic methane </t>
  </si>
  <si>
    <t>The underlying (sandbox) project represents a Power-to-Gas project at a strategically important location in Austria with the aim to convert renewable electricty into hydrogen and to inject it into the existing gas grid. 
Sustainability benefits of the project are related to emissions savings (CO2 and other externalities) from the switch from Natural gas to Hydrogen. 
Based on the information provided by project promoter, Hydrogen production is considered as 0.14 GWh/y from 2030.</t>
  </si>
  <si>
    <t>The project consists of an industrial-scale power-to-gas installation that converts green electricity into green hydrogen that can be transported and stored in the existing natural gas infrastructure. The aim is to build a power-to-gas installation that can convert several megawatts of electricity into green hydrogen which can be marketed as carbon-free fuel or feedstock.
Sustainability benefits of the project are related to emissions savings (CO2 and Other externalities) from the switch from Natural gas to Hydrogen.
Based on the information provided by project promoter, Hydrogen production is considered as 0.4 GWh/d from 2020.</t>
  </si>
  <si>
    <t>CCS/CCU</t>
  </si>
  <si>
    <t>Open access CO2 transport and storage infrastructure connecting the Antwerp port region to storage sites abroad and usage sites in the region. Both transport by pipeline and ship are being investigated. If the results of the feasibility study are positive then the aim is to jointly promote practical projects.
Not enough technical information available to complete Sustainability assessment of this project.</t>
  </si>
  <si>
    <t>Link between industrial clusters through an interconnected hydrogen backbone aiming to support the development of the hydrogen economy. Clean hydrogen import gates in maritime ports and interconnections with adjacent countries are foreseen to ensure security of supply and flexibility. Retrofitting existing infrastructure is put forward in order to reduce the system cost of the hydrogen chain.
Not enough technical information available to complete Sustainability assessment of this project.</t>
  </si>
  <si>
    <t>The aim of the project is to produce sustainable methanol by reusing captured CO2 in combination with sustainably produced hydrogen. The demonstration plant could produce up to 8000 tonnes of sustainable methanol. 
Sustainability benefits of the project are measured as direct CO2 savings derived from the project.
Based on the information provided by project promoter, avoided CO2 emissions could amount up to 8000 tCO2/y from 2022.</t>
  </si>
  <si>
    <t>Carbon Capture &amp; Utilisation/Storage (CCUS) may make it possible to cut CO2 emissions in the North Sea Port area by 30% by 2030. Hence, Fluxys and the other members of the consortium have launched the Carbon Connect Delta project, which will initially set out to examine the feasibility of CCUS.
Sustainability benefits of the project are calculated as direct CO2 savings derived from the project.
Based on the information provided by project promoter, avoided CO2 emissions amount from 1 MtCO2/y (2023) up to 6.5 MtCO2/y (2030).</t>
  </si>
  <si>
    <t>Promoters launched a joint study to investigate the entire hydrogen import and transport chain, which will serve as a basis to coordinate concrete projects.
Crucial to the viability of a hydrogen economy is the generation of sufficient renewable electricity for the production of hydrogen. Wind and solar energy will likely not cover the entire energy demand in Belgium, and so part of the necessary renewable energy must be imported. Efficient and economic solutions for the import, transport and storage of hydrogen require specific expertise. Promoters have brought their expertise together to assess the hydrogen supply chain of the future.
Not enough technical information available to complete Sustainability assessment of this project.</t>
  </si>
  <si>
    <t>The aim of the project is to realise a demonstration facility of Power2Gas technology and to produce biomethane and synthetic methane for the first time in the Czech Republic thanks to this unique technology. The project consists of a combination of biogas purification technology (bio methanization) with an electrolyser, that is, the production of hydrogen by electrolysis from renewable electricity and the subsequent production of synthetic methane. 
Sustainability benefits of the project are related to emissions savings (CO2 and Other externalities) from the switch from Natural gas to Hydrogen and Synthetic methane/biomethane.
Based on the information provided by project promoter, Hydrogen and Biomethane production are considered as 0.007 and 0.1 GWh/d respectively from 2023.</t>
  </si>
  <si>
    <t>Hydrogen is produced by a 35 MW electrolyzer, which is directly connected to a wind farm. The pure hydrogen should be stored in a nearby salt cavern. The transport between the underground storage and the end users for the hydrogen inside an existing industrial area is provided by a converted natural gas pipeline.
Sustainability benefits of the project are related to emissions savings (CO2 and Other externalities) from the switch from Natural gas to Hydrogen.
Based on the information provided by project promoter, Hydrogen production is considered as 0.6 GWh/d from 2023.</t>
  </si>
  <si>
    <t>The goal of the project partners is to optimally coordinate the electricity and gas systems. From 2023, the plant will convert up to 100 MW of electricity into hydrogen. The aim is to trial all future uses of hydrogen. Part of OGE's existing gas pipeline system will be converted to transport pure hydrogen. Companies with a need for hydrogen can connect to this network. The mobility sector and converted gas storage facilities can also be integrated. The addition of hydrogen to natural gas grids and methanisation are also part of the Hybridge concept. This means that the green gas can also be used for other purposes, such as heating. The project can be considered  in two parts, the electrolysis (realized by Amprion) and the gas grid infrastructure (realized by OGE). This project only includes the gas grid infrastructure part.
Sustainability benefits of the project are related to emissions savings (CO2 and Other externalities) from the switch from Natural gas to Hydrogen.
Based on the information provided by project promoter, Hydrogen production is considered as 2 GWh/d from 2023.</t>
  </si>
  <si>
    <t xml:space="preserve"> Conversion of electricity from renewables to hydrogen (H2) - power-to-gas - is key to a successful energy transition.
The principle:
- Electricity from renewable energies is converted to H2
- The green H2 is distributed via the existing gas infrastructure
- In the industrial, transport, energy and heating sectors, green H2 is used as a CO2-free energy source
- H2 that is not used directly is stored in underground caverns especially for dark doldrums
Sustainability benefits of the project are related to emissions savings (CO2 and Other externalities) from the switch from Natural gas to Hydrogen.
Based on the information provided by project promoter, Hydrogen production is considered as 2.52 GWh/d from 2022.</t>
  </si>
  <si>
    <t>According to the german NDP 2020-2030 this Increment project for Hydrogen shows the capacity at the IP Vlieghuis (NL) -Emmlichheim (DE).
Sustainability benefits of the project are related to emissions savings (CO2 and Other externalities) from the switch from Natural gas to Hydrogen, as it is assumed that project enables injection of Hydrogen into the transmission grid.</t>
  </si>
  <si>
    <t>Hydrogen pipeline system conversion projects of german gas NDP 2020-2030 (pipeline system conversion projects only; new pipelines and facilities are not included).
Sustainability benefits of the project are related to emissions savings (CO2 and Other externalities) from the switch from Natural gas to Hydrogen, as it is assumed that project enables injection of Hydrogen into the transmission grid.</t>
  </si>
  <si>
    <t>Promoters are planning to build a power-to-gas pilot plant in Lower Saxony; at an electrical input of 100 megawatts, it will be one of the largest of its kind in Germany.
The “Element Eins” pilot project will give the companies first experiences with power-to-gas facilities on an industrial scale. Starting in 2023, the pilot plant will be connected to the grid gradually. By converting green electricity into gas, it will develop new storage capacities for renewable energies. Gas that has been produced from green electricity will be transported from the North Sea to the Ruhr region through existing pipelines. It could also be made available to the mobility sector.
Sustainability benefits of the project are related to emissions savings (CO2 and Other externalities) from the switch from Natural gas to Hydrogen.
Based on the information provided by project promoter, Hydrogen production is considered from 0.78 GWh/d (2022) up to 1.8 GWh/d (2028).</t>
  </si>
  <si>
    <t>According to the german NDP 2020-2030 this Increment project for Hydrogen shows the capacity at the IP Zevenaar (NL)-Elten (DE).
Sustainability benefits of the project are related to emissions savings (CO2 and Other externalities) from the switch from Natural gas to Hydrogen, as it is assumed that project enables injection of Hydrogen into the transmission grid.</t>
  </si>
  <si>
    <t>All new hydrogen pipeline projects of german gas NDP 2020-2030 (new pipeline projects only; new facilities and pipeline system conversion projects are not included).
Sustainability benefits of the project are related to emissions savings (CO2 and Other externalities) from the switch from Natural gas to Hydrogen, as it is assumed that project enables injection of Hydrogen into the transmission grid.</t>
  </si>
  <si>
    <t>Thyssengas plans to convert three Natural-Gas-Pipelines to Hydrogen-Pipelines to develop together with other german TSO a hydrogen grid in North-Western Germany.
Sustainability benefits of the project are related to emissions savings (CO2 and Other externalities) from the switch from Natural gas to Hydrogen, as it is assumed that project enables injection of Hydrogen into the transmission grid.</t>
  </si>
  <si>
    <t>This project is the German part of a hydrogen interconnection point between Germany and the Netherlands as planned by the german national development plan.
Not enough technical information is available to complete Sustainability assessment of this project.</t>
  </si>
  <si>
    <t>The upcoming NDP will include two concrete scenarios for the integration of renewable gas:
• For 2025 a market survey performed by the German TSOs to collect concrete projects for the supply of renewable gas from the use of P2G. Projects provide directly hydrogen or methane (additional methanation process).
• For 2030 a total of 7.5 GW_el of P2G will be considered. This scenario should support the ramp up of the development.
This project is covering the renewable methane infeed from P2G as envisioned in the NDP 2020. It covers in the “market survey”-path the total supply from renewable gas projects, that have not been put individually into the TYNDP.
Sustainability benefits of the project are related to emissions savings (CO2 and Other externalities) from the switch from Natural gas to Hydrogen and Synthetic methane.
Based on the information provided by project promoter, Synthetic methane production is considered from 0.26 GWh/d (2023) up to 0.86 GWh/d (2025).</t>
  </si>
  <si>
    <t>The upcoming NDP will include two concrete scenarios for the integration of renewable gas:
• For 2025 a market survey was performed by the German TSOs to collect concrete projects for the supply of renewable gas from the use of P2G. Projects provide directly hydrogen or methane (additional methanation process).
• For 2030 a total of 7.5 GW_el of P2G will be considered. This scenario should support the ramp up of the development.
This project is covering the hydrogen infeed as envisioned in the NDP 2020. It covers in the “market survey”-path the total hydrogen supply from renewable gas projects, that have not been put individually into the TYNDP.
The “towards 2050”-path is including the (additional) P2G installations considered in the NDP2020 for the 2030 scenario.
Sustainability benefits of the project are related to emissions savings (CO2 and Other externalities) from the switch from Natural gas to Hydrogen.
Based on the information provided by project promoter, Hydrogen production is considered from 1.2 GWh/d (2020) up to 18 GWh/d (2030).</t>
  </si>
  <si>
    <t>Production of hydrogen via electrolysis and storage of hydrogen in salt caverns. Located in the state of North Rhine-Westphalia, DE, where salt deposits suitable for creation of caverns capable of large-scale storage of hydrogen are present. The location is close to existing energy infrastructure: high-voltage electricity transmission grid, gas transmission network, multiple gas storage caverns and wind resources in the Northern Seas Region. 
arge-scale electrolysis optimises the value of RES-E &amp; co-location with large-scale hydrogen storage maximises the technology benefits ensuring a robust hydrogen supply chain.
Sustainability benefits of the project are related to emissions savings (CO2 and Other externalities) from the switch from Natural gas to Hydrogen.
ENTSOG assumptions: Hydrogen production is considered from 2.52 GWh/d (2027) up to 8.4 GWh/d (2031) assuming 50% of FLH and 70% Electrolyser efficiency.</t>
  </si>
  <si>
    <t>Production of hydrogen via electrolysis and storage of hydrogen in salt caverns. Located in the Municipality of Harsefeld, DE, where salt deposits suitable for creation of caverns capable of large-scale storage of hydrogen are present. The location is close to existing energy infrastructure: high-voltage electricity transmission grid, gas transmission network and wind resources in the Northern Seas Region. Large-scale electrolysis optimises the value of RES-E &amp; co-location with large-scale hydrogen storage maximises the technology benefits ensuring a robust hydrogen supply chain.
Sustainability benefits of the project are related to emissions savings (CO2 and Other externalities) from the switch from Natural gas to Hydrogen.
ENTSOG assumptions: Hydrogen production is considered from 2.52 GWh/d (2027) up to 8.4 GWh/d (2031) assuming 50% of FLH and 70% Electrolyser efficiency.</t>
  </si>
  <si>
    <t>Production of hydrogen via electrolysis &amp; storage of hydrogen in salt caverns. Located in the state of Mecklenburg-Vorpommern, DE, where salt deposits suitable for creation of caverns capable of large-scale storage of hydrogen are present. The location is close to existing energy infrastructure: high-voltage electricity transmission grid, gas transmission network, multiple gas storage caverns &amp; wind resources in the Northern Seas Region. Large-scale electrolysis optimises the value of RES-E &amp; co-location with large-scale hydrogen storage maximises the technology benefits ensuring a robust hydrogen supply chain.
Sustainability benefits of the project are related to emissions savings (CO2 and Other externalities) from the switch from Natural gas to Hydrogen.
Hydrogen production is considered from 2.52 GWh/d (2027) up to 8.4 GWh/d (2031) assuming 50% of FLH and 70% Electrolyser efficiency.</t>
  </si>
  <si>
    <t>Production of hydrogen via electrolysis and storage of hydrogen in salt caverns. Located in the state of Lower Saxony, DE, where salt deposits suitable for creation of caverns capable of large-scale storage of hydrogen are present. The location is close to existing energy infrastructure: high-voltage electricity transmission grid, gas transmission network, multiple gas storage caverns and wind resources in the Northern Seas Region.
Large-scale electrolysis optimises the value of RES-E &amp; co-location with large-scale hydrogen storage maximises the technology benefits ensuring a robust hydrogen supply chain.
Sustainability benefits of the project are related to emissions savings (CO2 and Other externalities) from the switch from Natural gas to Hydrogen.
ENTSOG assumptions: Hydrogen production is considered from 2.52 GWh/d (2027) up to 8.4 GWh/d (2031) assuming 50% of FLH and 70% Electrolyser efficiency.</t>
  </si>
  <si>
    <t>This project represents the conversion of natural gas pipelines of Gasunie Deutschland to the transport of hydrogen according to the German NDP 2020.
In the German NDP the TSO developed a hydrogen grid which connects the supply with the demand based on a market survey.
Not enough technical information available to complete Sustainability assessment of this project.</t>
  </si>
  <si>
    <t>H2morrow Steel aims to provide hydrogen to the steel plant in Duisburg. In order to allow for a continuous and secure supply of hydrogen, the hydrogen will be produced from natural gas by reforming in an autothermal reformer. The resulting CO2 will be sequestrated and stored permanently. The produced hydrogen is transported from the production site to the steel plant via new built or converted hydrogen pipelines.
Sustainability benefits of the project are related to emissions savings (CO2 and Other externalities) from the switch from Natural gas to Hydrogen.
Based on the information provided by project promoter, Hydrogen production is considered as 24 GWh/d from 2026.</t>
  </si>
  <si>
    <t>Reverse flow DSO-TSO</t>
  </si>
  <si>
    <t>The objective of this reverse flow project from DSO to TSO, is to ensure the integration of excess biomethane in the distribution grid into the transmission grid. The project is a aggregation of three physical projects. 
In Total 746 MWh/h biomethane production capacity is connected to the DSO grid at low pres-sure level (4 bar). When supply exceeds demand, the DSO uses intermediate pressure compres-sors to lift the gas to a higher-pressure distribution grid (from 4 bar to 20/40 bar). When supply of biometha
ne in the high-pressure distribution grid exceeds demand, high-pressure compres-sors lift the gas to the TSO grid 20/40 bar to 80 bar). 
Sustainability benefits of the project are related to emissions savings (CO2 and Other externalities) from the switch from Natural gas to biomethane.
Based on the information provided by project promoter, enabled biomethane production into the transmission grid is 1 GWh/d from 2021.</t>
  </si>
  <si>
    <t>Production of hydrogen via electrolysis &amp; storage of hydrogen in salt caverns. Located in Northern Jutland, Denmark, where large caverns suitable for storage of hydrogen. Located close to existing energy infrastructure: high-voltage electricity transmission grid, gas transmission network, underground gas storage and wind resources in the Northern Seas Region. Large-scale electrolysis optimises the value of RES-E and co-location with large-scale hydrogen storage maximises the benefits of these technologies and ensures robustness of the hydrogen supply chain. Sector coupling potential exists as Expressions of Interest for green hydrogen have already been received from entities engaged in transport, construction &amp; industry. 
Sustainability benefits of the project are related to emissions savings (CO2 and Other externalities) from the switch from Natural gas to Hydrogen.
ENTSOG assumptions: Hydrogen production is considered from 2.52 GWh/d (2025) up to 8.4 GWh/d (2030) assuming 50% of FLH and 70% Electrolyser efficiency.</t>
  </si>
  <si>
    <t>Biomethane developments</t>
  </si>
  <si>
    <t>The purpose of the project is to establish a transmission and distribution grid to industrial consumers at two islands in Denmark, Lolland and Falster. Two of the biggest energy consumers in Denmark are located on these islands.
The project is a two-faced project. On one hand it will enable gas to industries where there is no gas infrastructure and where electrification is not possible, on the other hand the project will enable integration of biogas production. Initially the biogas production will be 50% of the consumption with the potential to rise to 100% within some years. Going to 100% will require methanation of excess CO2 from biogas production with hydrogen from excess power production.
Not enough technical information available to complete Sustainability assessment of this project.</t>
  </si>
  <si>
    <t>CNG/LNG for transport</t>
  </si>
  <si>
    <t xml:space="preserve">The project aims to adapt the Fos Tonkin LNG terminal into a small scale LNG hub, fully dedicated to the energy transition. It shall, in particular, allow the terminal to being able to operate without any flaring in all circumstances. 
Thus, the project will doubly contribute to the energy transition: 
1) it will contribute to the development of the use of LNG as an alternative fuel much cleaner and less CO2-emitting than oil-based products, and 
2) it will prevent any CO2 emission on the small scale LNG terminal where LNG will be loaded into bunker vessels, tanker trucks and tank wagons. 
Sustainability benefits are related to CO2 and other externalities emissions savings from Natural gas replacing more polluting fuels in the transport sector.
Based on the information provided by project promoter, potential Natural gas switch is considered  up to 40 GWh/d from 2022.
</t>
  </si>
  <si>
    <t>The Jupiter 1000 project is the first industrial demonstrator of Power to Gas with a power rating of 1 MWe for electrolysis and a methanation process with carbon capture. Green hydrogen will be produced using two electrolysers involving different technologies, from 100% renewable energy. The installation will be based on an innovative methanation technology and CO2 will be captured on a nearby industrial site. In the light of the performance levels shown by the demonstrator, GRTgaz and its partners will work on future technical and economic standards of a full-sized installation of this type. Over the longer term, the idea is to launch the Power to Gas activity in France. More than 15 TWh of gas could be produced each year using the Power to Gas system by 2050.
Sustainability benefits of the project are related to emissions savings (CO2 and Other externalities) from the switch from Natural gas to Hydrogen.
Based on the information provided by project promoter, Hydrogen production is considered as 0.0084 GWh/d from 2020 assuming 50% of FLH and 70% Electrolyser efficiency.</t>
  </si>
  <si>
    <t>The biomethane production has significantly increased since 2016. However, in many cases, the injection capacity of the local distribution system is not enough to integrate such production. Furthermore, decentralized production has significant impacts on the gas infrastructure operation. In order to adapt the distribution and transmission system to those structural changes, GRTgaz has launched a demonstrator and a major industrial program.
3 gas utilities (GRTgaz, GRDF and SOREGIES) investigate this issue together with public actors through an operational demonstrator named West Grid Synergy and located in the West of France. 
Sustainability benefits of the project are related to emissions savings (CO2 and Other externalities) from the switch from Natural gas to biomethane.
Based on the information provided by project promoter, biomethane production is considered as 0.4 GWh/d from 2019.</t>
  </si>
  <si>
    <t xml:space="preserve"> The scattered production of renewable gas will take an increasing part in the gas mix. Grid extensions will be required to collect this generation and backhaul facilities will allow the excess energy to be absorbed when supply exceeds local demand.
In the framework of the scenario of the Energy Transition law for which renewable gas injections would reach 22 TWh by 2028. Under these assumptions, it can be estimated that around 37 backhaul installations and mutualised compressors (90% in D/T and 10% in T/T) would be required.
These network adaptations will enable to maximize the volume of biomethane injected into the gas system and reach national target for renewable gas (10% of gas consumption in 2030).
Sustainability benefits of the project are related to emissions savings (CO2 and Other externalities) from the switch from Natural gas to biomethane.
Based on the information provided by project promoter, project enables biomethane production up to 70 GWh/d from 2028.</t>
  </si>
  <si>
    <t>The scattered production of renewable gas will take an increasing part in the gas mix. Grid adaptations and extensions will be required to connect this production units to the transmission network. Backhaul facilities will also be needed to allow biomethane injected in the distribution to flow back to the transmission grid when the biomethane injected locally exceeds local demand. These network adaptations will enable to maximize the volume of biomethane injected into the gas system and reach national target for renewable gas (10% of gas consumption in 2030). Teréga expects 3 connection projects per year (around 30 completed by 2030) for an estimated production of 3 TWh/year, and 1 backhaul project every 2 /3 years (around 4 completed by 2030) for an estimated reverse flow of 0,4 TWh/year.
Sustainability benefits of the project are related to emissions savings (CO2 and Other externalities) from the switch from Natural gas to biomethane.
Based on the information provided by project promoter, project enables biomethane production from 0.15 GWh/d (2020) up to 3 GWh/d (2030).</t>
  </si>
  <si>
    <t>Smart multi energy system</t>
  </si>
  <si>
    <t>IMPULSE 2025 project aims at implementing a « smart multi-energies system » to interconnect different energy networks (gas, power, heat) to create synergies and improve energy efficiency. Project consists of 2 phases:
Phase 1: development of a model and optimization tool to identify the optimal configuration of a smart multi-energies system. 
Phase 2: study of the operational feasibility to confirm estimated gains. This phase aims at improving the demonstrator through the implementation of the technological components identified in phase 1.
Not enough technical information available to complete Sustainability assessment of this project.</t>
  </si>
  <si>
    <t>GRTgaz in France and CREOS in Germany work together towards a cross-border 100% hydrogen transportation network via the reuse of existing gas infrastructures, connecting Saarland (Germany) and Lorraine (France) and arriving at the border of Luxembourg.
The ambition of the mosaHYc project is to provide a 70 km regional-size hydrogen infrastructure where various hydrogen producers and consumers in Saarland, Lorraine and Luxemburg can access on a non-discriminatory basis and interact freely to develop hydrogen applications in the industry and especially in the mobility sector. Indeed, the project aims at supplying first future hydrogen filling stations, in line with green cross-border mobility ambitions of Saar federal State in Germany, Grand Est Region in France and Luxemburg. Thus, the project could contribute decarbonising mobility uses and address major environmental and societal challenges including the topic of improving air quality in the Saar-Lor-Lux region. 
Not enough technical information available to complete Sustainability assessment of this project.</t>
  </si>
  <si>
    <t>The project Hygeo aims to develop a geological renewable energy storage installation in the form of the green hydrogen (H2). It includes the installation of electrolysis units to transform renewable electricity into hydrogen (P2H2). The project will offer flexibility to the electricity grid, providing a source of supply of electricity (P2P), as well as the possibility of providing H2 for direct consumption or for injection in the gas network.
Not enough technical information available to complete Sustainability assessment of this project.</t>
  </si>
  <si>
    <t>Lacq Hydrogen project aims at developing a 800MWe green H2 gas turbine plant in France, providing fully dispatchable green electricity to France and its SW Region. 
The hydrogen is expected to be produced in Spain, sourced from the electrolysis of wind and solar power. It will be then transported (blended with natural gas or pure) to France through the existing gas grid and stored in the existing gas infrastructure. At the Lacq Hydrogen site , hydrogen will be used for green energy production to be injected into the power grid.  
Sustainability benefits of the project are related to emissions savings (CO2 and Other externalities) from the switch from Natural gas to Hydrogen.
Hydrogen production related to this project will not be injected into the Natural Gas Transmission grid.</t>
  </si>
  <si>
    <t>Plinacro is planning to initiate activities to encourage the construction of compressed natural gas filling stations (CroBlueCorr project) at 11 locations of petrol stations on motorways and other main traffic routes in Croatia.
Sustainability benefits are related to CO2 and other externalities emissions savings from Natural gas and biomethane replacing more polluting fuels in the transport sector.
Based on the information provided by project promoter, fuel switch enabled is considered  from 15.1 GWh/d of Natural gas (2025) up to 186 GWh/d of Natural and biomethane (2040).</t>
  </si>
  <si>
    <t xml:space="preserve">This is a pilot project comprising of one Central Grid Injection (CGI) facility (for injection of agri-based renewable gas onto the gas network), a logistics element, two CNG stations and a vehicle fund.  
The Renewable Gas Central Grid Injection Project will involve the construction of 5 further agri-based CGI facilities. These facilities will provide centralised locations for renewable gas producers from local AD plants (within a 50 km radius) to inject into GNI’s transmission system. This will help enable the rollout of renewable gas on a national basis and contribute significantly to the decarbonisation of Ireland’s agricultural sector as well as the national gas network.
Sustainability benefits of the project are related to emissions savings (CO2 and Other externalities) from the switch from Natural gas to biomethane.
Based on the information provided by project promoter, biomethane production is considered from 0.5 GWh/d (2023) up to 7.7 GWh/d (2028).
</t>
  </si>
  <si>
    <t>This project will involve the development of the necessary infrastructure to transport captured CO2 from a CCUS cluster of heavy industry (oil refinery) and two gas fired CCGTs to enable the CO2 to be transported either to local geological store or if unavailable to another store managed by another CCUS project developer. The import infrastructure and geological store will also be made available as a backup storage facility to other CCUS developments to reduce the risk of cross chain default or as a market maker. Cork has unique attributes which combine to provide an opportunity for the first full chain CCUS project within the European Union. The soon to be depleted Kinsale Energy offshore gas field is due to be decommissioned in 2020/2021.  This low pressure field on first look by the SEAI and GSI in 2008 looks to be a suitable reservoir for CO2 storage. Further analysis will take place over the coming years to ensure that it is a suitable, secure storage site. 
Sustainability benefits of the project are calculated as direct CO2 savings derived from the project.
Based on the information provided by project promoter, avoided CO2 emissions amount for 2.5 MtCO2/y from 2028.</t>
  </si>
  <si>
    <t>Pegasus Project aims to demonstrate the operation on an industrial scale PtG system, one of the technologies that can contribute most to the increase of energy produced 100% from non-programmable renewable sources, for a progressive decarbonisation of the energy system.
The aim of the project is to produce 100% renewable methane gas (CH4) on an industrial scale, through an integrated system of conversion of H2O to H2 through RES powered electrolysis and CO₂ supply from biomethane upgrading processes, with subsequent methanation and feeding into SGI transport network with access to all services of the gas system, i.e. export, storage, distribution and liquefaction.
Sustainability benefits of the project are related to emissions savings (CO2 and Other externalities) from the switch from Natural gas to Synthetic Methane.
Based on the information provided by project promoter, Synthetic methane production is considered as 0.12 GWh/d from 2024.</t>
  </si>
  <si>
    <t>The project consist in the development of about 150 CNG and L-CNG stations along Italy in order to facilitate the energy transition in the transport sector.
Sustainability benefits are related to CO2 and other externalities emissions savings from Natural gas replacing more polluting fuels in the transport sector.
Based on the information provided by project promoter, fuel switch enabled is considered  as 2.49 GWh/d of Natural gas from 2022.</t>
  </si>
  <si>
    <t>The project consist in the realization of biomethane plants (&gt;40 MW) all over Italy and it is an important contribution to energy transition of the country.
Sustainability benefits are related to emissions savings (CO2 and Other externalities) from the switch from Natural gas to biomethane.
Based on the information provided by project promoter, Biomethane production is considered as 0.7 GWh/d from 2023.</t>
  </si>
  <si>
    <t xml:space="preserve">The project consists of developing all the facilities needed to guarantee better conditions to make possible new biomethane plants to be connected to the gas network. Sustainability benefits are related to emissions savings (CO2 and Other externalities) from the switch from Natural gas to biomethane enabled by the project group.
</t>
  </si>
  <si>
    <t>Micro liquefaction</t>
  </si>
  <si>
    <t>The project consists in developing the sustainable mobility by realizing 2 microliquefaction plants that would be used to fuel heavy transport also in naval sector. The project will realize also the possibility to enable Bio-LNG use in the transport sector.
Not enough technical information available to complete Sustainability assessment of this project.</t>
  </si>
  <si>
    <t>Leveraging on the experience acquired thanks to Contursi pilot project (injection till 10% H2 blended with natural gas in the transmission network), the project aims at decarbonizing group of industrial customers transporting hydrogen in various locations with a gradual integration of hydrogen into the industrial processes and end-use applications. The projects includes also the facilities needed to inject into a grid portion a mixture of natural gas and hydrogen. Where necessary, the industrial plant technological adaptation is part of the project activities.
Sustainability benefits of the project are related to emissions savings (CO2 and Other externalities) from the switch from more pollutant fuels to Hydrogen.
Based on the information provided by project promoter, Hydrogen production is considered as 0.19 GWh/d respectively from 2025.</t>
  </si>
  <si>
    <t>Hybrid compressor stations</t>
  </si>
  <si>
    <t>The project consists of the installation of two new electro compressors in Malborghetto compressor station for a total of 24 MW in partial substitution of gas compressor power (particularly, the elder turbo compressors). The project makes possible the coupling of electricity and gas sectors activating flexibility resources at the benefit of the overall energy system.
Not enough technical information available to complete Sustainability assessment of this project.</t>
  </si>
  <si>
    <t>The project is aimed to the injection of hydrogen from a power to gas plant located in the south of Italy.The electric feed is expected to come from renewable sources.
Sustainability benefits of the project are related to emissions savings (CO2 and Other externalities) from the switch from more pollutant fuels to Hydrogen.
ENTSOG assumptions: Hydrogen production is considered from 0.84 GWh/d from 2025 assuming 50% of FLH and 70% Electrolyser efficiency.</t>
  </si>
  <si>
    <t>Green Crane is a joint initiative by SNAM and Enagás to deploy renewable hydrogen value chains at scale. It aims to develop local hydrogen demand as well as export routes to North and Central Europe. In Italy, it comprises the regional hubs of Puglia, Sardinia and Sicily. The Green Crane Italy also includes the decarbonization of steel production processes in Lombardia Region, blending of hydrogen for industrial uses and an HRS network development. All hubs foresee a certain amount of hydrogen to be blended in the natural gas grid (up to 10 % or more). The hydrogen will be used directly in industry and mobility projects. The asset readiness will be a central aspect of the whole project.
Sustainability benefits of the project are related to emissions savings (CO2 and Other externalities) from the switch from more pollutant fuels to Hydrogen.
Based on the information provided by project promoter, Hydrogen production is considered as 1 GWh/d from 2025.</t>
  </si>
  <si>
    <t>The aim of the project is to analyze the physical impact of increased concentration hydrogen and natural gas blend to the gas infrastructure while transporting gas to consumers in Lithuania and neighboring (EU and non-EU) countries. The test and evaluation of hydrogen/ natural gas mix will be performed to Lithuania’s natural gas transmission and distribution infrastructure. The demonstration project of the injection of hydrogen into a high-pressure pipeline under real conditions will be implemented. Hydrogen blending equipment will be included into the project. Depending on the results of the Feasibility study, the capacity level will be defined.
Sustainability benefits of the project are related to emissions savings (CO2 and Other externalities) from the switch from Natural gas to Hydrogen.
Based on the information provided by project promoter, Hydrogen production is considered as 0.01 GWh/d from 2024.</t>
  </si>
  <si>
    <t>There are plans to develop wind farms in two regions of Latvia called Kurzeme and Zemgale with total expected installed capacity of 567 MW, where 207 MW has already received building permit and 360 MW is in pipeline with the final phase of the EIA. These windfarms are expected to generate 800 GWh a year. In order to use excess wind power, Power to Gas technology will be used and generated hydrogen as also potentially synthetic hydrocarbon will be injected into existing gas transmission grid with possible utilization of existing or creation of new aquifer gas storage. The first steps of the demonstration project will be feasibility study on the best location and technology as well the impact of hydrogen on aquifer storages. Option of production of the synthetic methane capturing CO2 from industrial site also will be considered. 
Sustainability benefits of the project are related to emissions savings (CO2 and Other externalities) from the switch from Natural gas to Hydrogen and Synthetic Methane.
Based on the information provided by project promoter, Hydrogen and Synthetic methane production are considered as 1 GWh/d from 2025.</t>
  </si>
  <si>
    <t>13 existing biogas production facilities for upgrade to biomethan production are chosen in Latvia: 8 in Zemgale region and 5 in Vidzeme region. The project will start with the feasibility study resulting in selection of the pilot facility. The operation of the pilot facility will be assessed and based on experience other facilities will be upgraded and connected to the grid. The transmission grid might need to be upgraded for accommodation of the biomethane.
Sustainability benefits of the project are related to emissions savings (CO2 and Other externalities) from the switch from Natural gas to biomethane.
Based on promoter information, enabled biomethane production is assumed as 0.73 GWh/d from 2025.</t>
  </si>
  <si>
    <t>An opportunity for internationally coordinated, large scale, far offshore wind energy from the North Sea. An opportunity which would deliver energy at competitive prices around 2030 and facilitate meeting the Paris agreement. Therefore we are committed to explore and develop regional socio-economic beneficial and reliable offshore infrastructure, including possible conversion into P2G, that supports wind farm operations and interconnections between markets.
Sustainability benefits of the project are related to emissions savings (CO2 and Other externalities) from the switch from Natural gas to Hydrogen.
Based on the information provided by project promoter, Hydrogen production is considered as 30 GWh/d from 2032.</t>
  </si>
  <si>
    <t>This project aims to create a nationwide hydrogen transmission grid. It connects the five largest industrial clusters in the Netherlands, the German Ruhrgebied and Dutch underground gas storage. The hydrogen transmission backbone will be build with existing as well as new gas infrastructure. Transmission capacity can be at least 10 GW (240 GWh/d) in 2030 for all x-border interconnection points.
Sustainability benefits  are related to emissions savings (CO2 and Other externalities) from the switch from Natural gas to Hydrogen of the project group, as it is assumed that project enables injection of Hydrogen into the transmission grid.</t>
  </si>
  <si>
    <t>The project is a significant step towards scaling up the electrolysis technology, (co-) develop, own and operate a large scale electrolyser, offering conversion services (electricity à hydrogen) to market parties, contribution to the development of a hydrogen economy in (North-) Netherlands, particularly in the chemical industry and mobility sector.</t>
  </si>
  <si>
    <t>Development of an open CO2 backbone in the Port of Rotterdam with a offshore (permanent) CO2 storage with total storage capacity of ca 37 MT.
Sustainability benefits of the project are calculated as direct CO2 savings derived from the project.
Based on the information provided by project promoter, avoided CO2 emissions amount for 2.5 MtCO2/y from 2023.</t>
  </si>
  <si>
    <t>Development of an open CO2 backbone and offshore storage in the North sea channel region for large industry.
Sustainability benefits of the project are calculated as direct CO2 savings derived from the project.
Based on the information provided by project promoter, avoided average CO2 emissions amount for 84 MtCO2/y from 2026.</t>
  </si>
  <si>
    <t>Supercritical water gasification (SCWG) is an innovative technology that converts wet biomass (waste) streams into sustainable energy and reusable raw materials. 
Supercritical water gasification is a thermo-chemical conversion technology that makes use of the water component in the wet waste streams. Compressing water, containing the biomass, under high temperature, creates the so-called supercritical phase. 
SCWG is a multi-feedstock technology, in which all kinds of (wet)biomass can be processed. In addition, the gas is produced under high pressure, without additional costs for compression.
Sustainability benefits of the project are related to emissions savings (CO2 and Other externalities) from the switch from Natural gas to biomethane.
Based on the information provided by project promoter,  biomethane production is considered from 2.4 GWh/d (2025) up to 34.9 GWh/d (2030).</t>
  </si>
  <si>
    <t xml:space="preserve"> This project is the Dutch part of a hydrogen interconnection point between Germany and the Netherland.
Not enough technical information is available to complete Sustainability assessment of this project.</t>
  </si>
  <si>
    <t xml:space="preserve">Production of hydrogen via electrolysis &amp; storage of hydrogen in salt caverns. GHH ZW is located in the Province of Groningen, NL, where large caverns suitable for storage of hydrogen are created in salt deposits by Nouryon during its salt producing activities. Located close to existing energy infrastructure: high-voltage electricity transmission grid, gas transmission network, underground gas storage &amp; wind resources in the Northern Seas Region. Large-scale electrolysis optimises the value of RES-E &amp; co-location with large-scale hydrogen storage maximises the technology benefits ensuring a robust hydrogen supply chain.
Sustainability benefits of the project are related to emissions savings (CO2 and Other externalities) from the switch from Natural gas to Hydrogen.
ENTSOG assumptions: Hydrogen production is considered from 2.52 GWh/d (2026) up to 8.4 GWh/d (2030) assuming 50% of FLH and 70% Electrolyser efficiency.
</t>
  </si>
  <si>
    <t>Production of hydrogen via electrolysis and storage of hydrogen in salt caverns. GHH DR is located in the Province of Drenthe, NL, where large caverns suitable for storage of hydrogen in salt deposits are present. The location is close to existing energy infrastructure: high-voltage electricity transmission grid, gas transmission network, underground gas storage and wind resources in the Northern Seas Region. Large-scale electrolysis optimises the value of RES-E &amp; co-location with large-scale hydrogen storage maximises the technology benefits ensuring a robust hydrogen supply chain. 
Sustainability benefits of the project are related to emissions savings (CO2 and Other externalities) from the switch from Natural gas to Hydrogen.
ENTSOG assumptions: Hydrogen production is considered from 2.52 GWh/d (2027) up to 8.4 GWh/d (2030) assuming 50% of FLH and 70% Electrolyser efficiency.</t>
  </si>
  <si>
    <t>Production of hydrogen via electrolysis and storage of hydrogen in salt caverns. GHH DW is located in the state of Lower Saxony, DE, where salt deposits suitable for creation of caverns capable of large-scale storage of hydrogen are present. The location is close to existing energy infrastructure: high-voltage electricity transmission grid, gas transmission network, multiple gas storage caverns and wind resources in the Northern Seas Region.
 Large-scale electrolysis optimises the value of RES-E &amp; co-location with large-scale hydrogen storage maximises the technology benefits ensuring a robust hydrogen supply chain.
Sustainability benefits of the project are related to emissions savings (CO2 and Other externalities) from the switch from Natural gas to Hydrogen.
ENTSOG assumptions: Hydrogen production is considered from 2.52 GWh/d (2026) up to 8.4 GWh/d (2030) assuming 50% of FLH and 70% Electrolyser efficiency.</t>
  </si>
  <si>
    <t>Project P2G Velke Kapusany aims to store renewable energy in form of the hydrogen (H2) in the mixture with natural gas using the new Naftas gas storage. The unique structure as well as the location of the UGS with all the planned interconnection will allow to store and distribute H2 for neighbouring countries. That’s capacity will allow to install and use more renewable energy in region without any negative impact to the electrical grid as well as will provide energy safety of supply. The project counts to install the electrolysis units to transform the electricity to gas (H2).
Sustainability benefits of the project are related to emissions savings (CO2 and Other externalities) from the switch from Natural gas to Hydrogen.
Based on the information provided by project promoter, Hydrogen production is considered as 1.23 GWh/d from 2023.</t>
  </si>
  <si>
    <t>Project Gas to Future (G2F) aims to store  hydrogen, in the mixture with natural gas using the existing Naftas gas storages. The unique structure as well as the location of the UGS with all the interconnection allows to store and distribute H2 for neighbouring countries.  In the first phase, the H2 will be stored with natural gas continuously increasing the amount of H2 stored in whole NAFTA capacity to the volume of 2% of hydrogen and during the second phase the hydrogen content will increase to 10% of H2 vol. That capacity will allow to install and use more renewable energy without any negative impact to the electrical grid as well as will provide energy safety of supply. The project counts to install the electrolysis units to transform electricity to gas (H2). For storing of the H2 will be used the existing gas infrastructure. 
Sustainability benefits of the project are related to emissions savings (CO2 and Other externalities) from the switch from Natural gas to Hydrogen.
Based on the information provided by project promoter, Hydrogen production is considered from 1.23 GWh/d (2025) up to 6.6 GWh/d (2030).</t>
  </si>
  <si>
    <t>Modification of the NP23MW turbo-set to a hydrogen-ready low-emissions system is a part of a package of projects that will enable hydrogen transmission within the natural gas transmission system of Slovakia. The low-emissions system will cause a decrease of gaseous pollutants emitted from the turbo-set in order to comply with stricter environmental standards.
Sustainability benefits of the project are related to emissions savings (CO2 and Other externalities) from the switch from Natural gas to Hydrogen, as it is assumed that project enables injection of Hydrogen into the transmission grid.</t>
  </si>
  <si>
    <t>Achievement of hydrogen blending readiness in metering and leakage detection is part of a package of projects that will enable hydrogen transmission within the natural gas transmission system of Slovakia. It's focus is on raising protection of metering and leakage detection equipment against negative effects of hydrogen.
Sustainability benefits of the project are related to emissions savings (CO2 and Other externalities) from the switch from Natural gas to Hydrogen, as it is assumed that project enables injection of Hydrogen into the transmission grid.</t>
  </si>
  <si>
    <t>Methane Emissions</t>
  </si>
  <si>
    <t>Reduction of methane emissions is a project aimed at the reduction of methane emissions that are created within the Slovak natural gas transmission system, in order to mitigate the impact on climate change. 
Based of promoter information, reduction of methane emissions related to the project are estimated at 4.2 mcm/y.
Sustainability benefits are based on methane emissions savings directly related to the project.</t>
  </si>
  <si>
    <t>Photoelectrochemical hydrogen production and hydrogen injection into the gas grid. 
This project is considering the production of green hydrogen by PEC technologies. Minimum of 12 plants of 400 kg/day of photoelectrochemical electrolysis and its use in industrial and transport applications. 
Sustainability benefits of the project are related to emissions savings (CO2 and Other externalities) from the switch from Natural gas to Hydrogen.
Based on the information provided by project promoter, Hydrogen production is considered as 0.066 GWh/d from 2024.</t>
  </si>
  <si>
    <t>Green Crane aims to develop local hydrogen demand as well as export routes to NW and Central Europe. It comprises the regional hubs of Baleares, Aragon, Asturias and Castilla y León. The latter foresees exporting green hydrogen to The Netherlands by using LOHC’s. The hydrogen will be produced from new dedicated solar PV and wind farms and will be used directly in industry and mobility projects. All hubs foresee a certain amount of hydrogen to be blended in the natural gas grid (up to 2 or 5%).
Sustainability benefits of the project are related to emissions savings (CO2 and Other externalities) from the switch from Natural gas to Hydrogen.
Based on the information provided by project promoter, Hydrogen production is considered as 0.62 GWh/d from 2024.</t>
  </si>
  <si>
    <t>CORE LNGas hive project is part of institutional strategy to deploy LNG supply fuelling in ports in the Iberian Peninsula and develop the associated market, is a step in the career of reduced emissions. It includes the following activities: coordination; adaptation of jetties in existing plants in the Iberian Peninsula, these adaptations are made to be able to supply LNG small scales services and supply LNG as marine fuel to ships. These modifications are part of the project CORE LNGas hive and LNGHIVE2 Infrastructure and logistic solutions (hivelogs), which aims to make the necessary adaptations to cover the early stages of pit aims at retrofitting an existing penetration of LNG as propulsion and auxiliary fuel for vessels. Also they englobes different works to improve the air quality and reduce contamination, especially in port domain, as using LNG as fuel in port equipment (crane, tugboat, vessel’s energy supply in port) and the modification of existing barge to supply LNG.
Not enough technical information available to complete Sustainability assessment of this project.</t>
  </si>
  <si>
    <t>Automotive Pilot of passengers consists of the development of the necessary studies to develop the engineering of the first commercial line of passengers with LNG in the vicinities of Asturias and the tests of the same one for its extrapolation to commercial lines, 4 units 
Project raiLNG consists of the transformation of the S1600 locomotive to generate the hybrid Diesel/GNL tractor composition. The resulting composition will establish a comparison of performance between the two in the same service conditions
Project to transform locomotives from manoeuvres to LNG that currently use diesel fuel in port areas, 6 S310 units.
LNGhive2: transformation of a heavy haul locomotive in the Huelva-Sevilla corridor. The integral project will include a gas station
Project of R+D+ì to promote disruptive technologies and alternatives to the traditional "motor-fuel" binomial that cover the shortcomings of the current platform.
Not enough technical information available to complete Sustainability assessment of this project.</t>
  </si>
  <si>
    <t>Reganosa promotes for TYNDP2020 an energy transition project base on the integration of P2G technologies in Reganosa NG Transmission Grid which has the objective of facilitating the integration of renewables with the NG grid, the achievement of decarbonisation and efficiency targets, the reduction of other air pollutants and improving the sector coupling.
Sustainability benefits of the project are related to emissions savings (CO2 and Other externalities) from the switch from Natural gas to Hydrogen.
Based on the information provided by project promoter, Hydrogen production is considered as 1.9 GWh/d from 2024.</t>
  </si>
  <si>
    <t>Project is based on a methane autothermal reforming plant for H2 production with NG grid injection which has the objective of achieving the decarbonisation of the LNG entries from the regasification terminals, reaching at the same time the efficiency targets.
Sustainability benefits of the project are related to emissions savings (CO2 and Other externalities) from the switch from Natural gas to Hydrogen.
Based on the information provided by project promoter, Hydrogen production is considered as 3.8 GWh/d from 2024.</t>
  </si>
  <si>
    <t>Biomethane injection into the Reganosa gas grid. The objective is to develop an environmental neutral project in order to integrate the farming, agricultural, industrial and domestic residues coupling circular economy with the gas sector.
The project will consider different residues generated in the region for their conversion in biomethane energy and, in addition, this initiative will contribute the compliance of the existing EU targets on the recycling and landfill activities.
Sustainability benefits of the project are related to emissions savings (CO2 and Other externalities) from the switch from Natural gas to biomethane.
Based on the information provided by project promoter, biomethane production is considered as 3.56 GWh/d from 2022.</t>
  </si>
  <si>
    <t>Savings from Hydrogen
(MEUR/y)</t>
  </si>
  <si>
    <t>Savings from P2CH4
(MEUR/y)</t>
  </si>
  <si>
    <t>Savings from Biomethane
(MEUR/y)</t>
  </si>
  <si>
    <t>Savings from CCS/CCU
(MEUR/y)</t>
  </si>
  <si>
    <t>CO2 savings from
Gasification (MEUR/y)</t>
  </si>
  <si>
    <t>FLH:50%</t>
  </si>
  <si>
    <t xml:space="preserve">Coal </t>
  </si>
  <si>
    <t xml:space="preserve">Natural gas </t>
  </si>
  <si>
    <t>Biomethane</t>
  </si>
  <si>
    <t>Source: Economic Analysis of Gas Pipeline Projects (2011), Jaspers</t>
  </si>
  <si>
    <r>
      <t xml:space="preserve">Table III: </t>
    </r>
    <r>
      <rPr>
        <sz val="11"/>
        <color theme="2" tint="-0.89999084444715716"/>
        <rFont val="Verdana"/>
        <family val="2"/>
      </rPr>
      <t>Total value of Other externalities per country and fuel type (EUR/MWh)</t>
    </r>
  </si>
  <si>
    <t xml:space="preserve">Source: ENTSOG </t>
  </si>
  <si>
    <r>
      <t xml:space="preserve">Table I: </t>
    </r>
    <r>
      <rPr>
        <sz val="11"/>
        <color theme="2" tint="-0.89999084444715716"/>
        <rFont val="Verdana"/>
        <family val="2"/>
      </rPr>
      <t>Carbon Intensity CO2 emissions factor</t>
    </r>
  </si>
  <si>
    <r>
      <t xml:space="preserve">Table II: </t>
    </r>
    <r>
      <rPr>
        <sz val="11"/>
        <color theme="2" tint="-0.89999084444715716"/>
        <rFont val="Verdana"/>
        <family val="2"/>
      </rPr>
      <t xml:space="preserve">CO2 Prices considered for monetisation </t>
    </r>
  </si>
  <si>
    <r>
      <t xml:space="preserve">Source: Scenario Methodology Report TYNDP2020  </t>
    </r>
    <r>
      <rPr>
        <u/>
        <sz val="11"/>
        <color rgb="FF0070C0"/>
        <rFont val="Calibri"/>
        <family val="2"/>
        <scheme val="minor"/>
      </rPr>
      <t>https://www.entsog.eu/sites/default/files/2019-11/last%20TYNDP2020%20Scenario%20Report_Methodologies.pdf</t>
    </r>
  </si>
  <si>
    <t xml:space="preserve">Fuel oil </t>
  </si>
  <si>
    <t>Electrolysis capacity: 
300 MW (2025), 1 GW (2030)</t>
  </si>
  <si>
    <t>NT (GBC)</t>
  </si>
  <si>
    <t>NT (CBG)</t>
  </si>
  <si>
    <t>DE (CBG)</t>
  </si>
  <si>
    <r>
      <t>These spreadsheets labelled in color</t>
    </r>
    <r>
      <rPr>
        <b/>
        <u/>
        <sz val="10"/>
        <color theme="0" tint="-0.499984740745262"/>
        <rFont val="Calibri"/>
        <family val="2"/>
        <scheme val="minor"/>
      </rPr>
      <t xml:space="preserve"> grey </t>
    </r>
    <r>
      <rPr>
        <sz val="10"/>
        <color theme="1"/>
        <rFont val="Calibri"/>
        <family val="2"/>
        <scheme val="minor"/>
      </rPr>
      <t>contains the input data and assumptions considered in order to obtain the Sustainability Benefits of the ETR projects.</t>
    </r>
  </si>
  <si>
    <t>It contains the following spreadsheets:</t>
  </si>
  <si>
    <r>
      <rPr>
        <b/>
        <u/>
        <sz val="10"/>
        <color theme="4" tint="-0.499984740745262"/>
        <rFont val="Calibri"/>
        <family val="2"/>
        <scheme val="minor"/>
      </rPr>
      <t>ETR CO2 Savings:</t>
    </r>
    <r>
      <rPr>
        <sz val="10"/>
        <color theme="1"/>
        <rFont val="Calibri"/>
        <family val="2"/>
        <scheme val="minor"/>
      </rPr>
      <t xml:space="preserve"> Shows CO2 savings from ETR projects in tCO2/y for the following years 2020, 2025, 2030 and 2040</t>
    </r>
  </si>
  <si>
    <r>
      <t>These spreadsheets labelled in color</t>
    </r>
    <r>
      <rPr>
        <b/>
        <u/>
        <sz val="10"/>
        <color theme="0" tint="-0.499984740745262"/>
        <rFont val="Calibri"/>
        <family val="2"/>
        <scheme val="minor"/>
      </rPr>
      <t xml:space="preserve"> </t>
    </r>
    <r>
      <rPr>
        <b/>
        <u/>
        <sz val="10"/>
        <color theme="7" tint="-0.249977111117893"/>
        <rFont val="Calibri"/>
        <family val="2"/>
        <scheme val="minor"/>
      </rPr>
      <t>Yellow</t>
    </r>
    <r>
      <rPr>
        <b/>
        <u/>
        <sz val="10"/>
        <color theme="0" tint="-0.499984740745262"/>
        <rFont val="Calibri"/>
        <family val="2"/>
        <scheme val="minor"/>
      </rPr>
      <t xml:space="preserve"> </t>
    </r>
    <r>
      <rPr>
        <sz val="10"/>
        <color theme="1"/>
        <rFont val="Calibri"/>
        <family val="2"/>
        <scheme val="minor"/>
      </rPr>
      <t>contains the total monetized Sustainability benefits from CO2 and Other externalities emission savings (MEUR/y).</t>
    </r>
  </si>
  <si>
    <t>Amount of renewable gas production replacing more pollutant fuels such as Natural Gas or Oil.</t>
  </si>
  <si>
    <t>Amount of CO2 savings from  renewable gas production replacing more pollutant fuels such as Natural Gas or Oil.</t>
  </si>
  <si>
    <t>Monetized CO2 benefits from  renewable gas production replacing more pollutant fuels such as Natural Gas or Oil.</t>
  </si>
  <si>
    <t>Monetized benefits from  Other Externalities from replacement of more pollutant fuels such as Natural Gas or Oil by renewable gases production</t>
  </si>
  <si>
    <t>Total Sustainability Benefits (MEUR/y)</t>
  </si>
  <si>
    <t>Total Benefits (MEUR)
(25 years)</t>
  </si>
  <si>
    <t>Average benefit
(MEUR/y)</t>
  </si>
  <si>
    <t>DE (GBC)</t>
  </si>
  <si>
    <t>Total Sustainability Benefits for the 25 assessment period and average benefits for National Trends, Gloabal Ambition and Distributed Energy Scenarios</t>
  </si>
  <si>
    <t>Benefit 
(CO2 benefits)
Computed</t>
  </si>
  <si>
    <r>
      <t>These spreadsheets labelled in color</t>
    </r>
    <r>
      <rPr>
        <b/>
        <u/>
        <sz val="10"/>
        <color theme="0" tint="-0.499984740745262"/>
        <rFont val="Calibri"/>
        <family val="2"/>
        <scheme val="minor"/>
      </rPr>
      <t xml:space="preserve"> </t>
    </r>
    <r>
      <rPr>
        <b/>
        <u/>
        <sz val="10"/>
        <color theme="4" tint="-0.499984740745262"/>
        <rFont val="Calibri"/>
        <family val="2"/>
        <scheme val="minor"/>
      </rPr>
      <t>Blue</t>
    </r>
    <r>
      <rPr>
        <b/>
        <u/>
        <sz val="10"/>
        <color theme="0" tint="-0.499984740745262"/>
        <rFont val="Calibri"/>
        <family val="2"/>
        <scheme val="minor"/>
      </rPr>
      <t xml:space="preserve"> </t>
    </r>
    <r>
      <rPr>
        <sz val="10"/>
        <color theme="1"/>
        <rFont val="Calibri"/>
        <family val="2"/>
        <scheme val="minor"/>
      </rPr>
      <t>contains the Sustainability benefits in terms of CO2 emissions savings from ETR projects. These benefits are calculated assuming that renewable gases production from ETR projects, such as Hydrogen, Synthetic Methane and Biomethane replace fossil Natural Gas. In addition, depending on the type of project the following benefits were also considered:
- Direct CO2 savings from CCS/CCU ETR projects
- Direct Methane emission savings
- CO2 savings from fuel replacement (not only natural gas) from projects in the transport sector.</t>
    </r>
  </si>
  <si>
    <r>
      <rPr>
        <b/>
        <u/>
        <sz val="10"/>
        <color theme="4" tint="-0.499984740745262"/>
        <rFont val="Calibri"/>
        <family val="2"/>
        <scheme val="minor"/>
      </rPr>
      <t>ETR CO2 Benefits (MEUR):</t>
    </r>
    <r>
      <rPr>
        <sz val="10"/>
        <color theme="1"/>
        <rFont val="Calibri"/>
        <family val="2"/>
        <scheme val="minor"/>
      </rPr>
      <t xml:space="preserve"> Shows CO2 savings from ETR projects in monetized values(MEUR/y) for 2020 Best Estimate Scenario, 2025 Gas Before Coal and Coal before Gas Scenarios, 2030 and 2040 for Global Ambition, Distributed Energy and National Trends Scenarios using CO2 prices from TYNDP2020 Scenario Report.</t>
    </r>
  </si>
  <si>
    <r>
      <t>This spreadsheet labelled in color</t>
    </r>
    <r>
      <rPr>
        <b/>
        <u/>
        <sz val="10"/>
        <color theme="0" tint="-0.499984740745262"/>
        <rFont val="Calibri"/>
        <family val="2"/>
        <scheme val="minor"/>
      </rPr>
      <t xml:space="preserve"> </t>
    </r>
    <r>
      <rPr>
        <b/>
        <u/>
        <sz val="10"/>
        <color theme="9" tint="-0.499984740745262"/>
        <rFont val="Calibri"/>
        <family val="2"/>
        <scheme val="minor"/>
      </rPr>
      <t>Green</t>
    </r>
    <r>
      <rPr>
        <b/>
        <u/>
        <sz val="10"/>
        <color theme="0" tint="-0.499984740745262"/>
        <rFont val="Calibri"/>
        <family val="2"/>
        <scheme val="minor"/>
      </rPr>
      <t xml:space="preserve"> </t>
    </r>
    <r>
      <rPr>
        <sz val="10"/>
        <color theme="1"/>
        <rFont val="Calibri"/>
        <family val="2"/>
        <scheme val="minor"/>
      </rPr>
      <t xml:space="preserve">contains the Sustainability benefits in monetised terms from Other Externalities (SO2, NOx and PM2.5) emissions savings from ETR projects for years 2020, 2025, 2030 and 2040. </t>
    </r>
  </si>
  <si>
    <t>In line with ENTSOG Second CBA Methodology, when relevant, ETR projects have been grouped according to functionality criteria.</t>
  </si>
  <si>
    <r>
      <t xml:space="preserve">Total Sustainability Benefits for the 25 years assessment period and average yearly benefit for this same period are shown in the spreadsheet: </t>
    </r>
    <r>
      <rPr>
        <b/>
        <u/>
        <sz val="10"/>
        <color theme="7" tint="-0.249977111117893"/>
        <rFont val="Calibri"/>
        <family val="2"/>
        <scheme val="minor"/>
      </rPr>
      <t>Total Average Benefits</t>
    </r>
  </si>
  <si>
    <r>
      <t xml:space="preserve">It contains the following spreadsheets: </t>
    </r>
    <r>
      <rPr>
        <b/>
        <u/>
        <sz val="10"/>
        <color theme="0" tint="-0.499984740745262"/>
        <rFont val="Calibri"/>
        <family val="2"/>
        <scheme val="minor"/>
      </rPr>
      <t>Input Data</t>
    </r>
    <r>
      <rPr>
        <sz val="10"/>
        <color theme="1"/>
        <rFont val="Calibri"/>
        <family val="2"/>
        <scheme val="minor"/>
      </rPr>
      <t xml:space="preserve"> (common for all projects) and </t>
    </r>
    <r>
      <rPr>
        <b/>
        <u/>
        <sz val="10"/>
        <color theme="0" tint="-0.499984740745262"/>
        <rFont val="Calibri"/>
        <family val="2"/>
        <scheme val="minor"/>
      </rPr>
      <t xml:space="preserve">ETR capacities </t>
    </r>
    <r>
      <rPr>
        <sz val="10"/>
        <color theme="1"/>
        <rFont val="Calibri"/>
        <family val="2"/>
        <scheme val="minor"/>
      </rPr>
      <t>(with specific input data and assumptions for the different ETR projects).</t>
    </r>
  </si>
  <si>
    <t>In some cases ENTSOG could not compute Sustainability benefits based on the collected information.</t>
  </si>
  <si>
    <r>
      <rPr>
        <b/>
        <u/>
        <sz val="14"/>
        <color rgb="FF203764"/>
        <rFont val="Calibri"/>
        <family val="2"/>
        <scheme val="minor"/>
      </rPr>
      <t>Section II</t>
    </r>
    <r>
      <rPr>
        <b/>
        <sz val="14"/>
        <color rgb="FF203764"/>
        <rFont val="Calibri"/>
        <family val="2"/>
        <scheme val="minor"/>
      </rPr>
      <t>: CO2 benefits</t>
    </r>
  </si>
  <si>
    <r>
      <rPr>
        <b/>
        <u/>
        <sz val="14"/>
        <color rgb="FF375623"/>
        <rFont val="Calibri"/>
        <family val="2"/>
        <scheme val="minor"/>
      </rPr>
      <t>Section III</t>
    </r>
    <r>
      <rPr>
        <b/>
        <sz val="14"/>
        <color rgb="FF375623"/>
        <rFont val="Calibri"/>
        <family val="2"/>
        <scheme val="minor"/>
      </rPr>
      <t>: Other Externalities benefits</t>
    </r>
  </si>
  <si>
    <r>
      <t>Other externalities benefits are calculated for:
- Projects enabling Hydrogen and/or Synthetic methane, and</t>
    </r>
    <r>
      <rPr>
        <sz val="10"/>
        <rFont val="Calibri"/>
        <family val="2"/>
        <scheme val="minor"/>
      </rPr>
      <t xml:space="preserve"> stems</t>
    </r>
    <r>
      <rPr>
        <sz val="10"/>
        <color theme="1"/>
        <rFont val="Calibri"/>
        <family val="2"/>
        <scheme val="minor"/>
      </rPr>
      <t xml:space="preserve"> from the reduction in Other externalities emissions from the replacement of Natural gas by Hydrogen and Synthetic methane.
- Gasification projects in the transport sector, where Other externalities emission savings are computed when Natural Gas replaces more pollutant fuels (mainly oil).</t>
    </r>
  </si>
  <si>
    <r>
      <rPr>
        <b/>
        <u/>
        <sz val="14"/>
        <color theme="0" tint="-0.499984740745262"/>
        <rFont val="Calibri"/>
        <family val="2"/>
        <scheme val="minor"/>
      </rPr>
      <t>Section I</t>
    </r>
    <r>
      <rPr>
        <b/>
        <sz val="14"/>
        <color theme="0" tint="-0.499984740745262"/>
        <rFont val="Calibri"/>
        <family val="2"/>
        <scheme val="minor"/>
      </rPr>
      <t>: Input Data</t>
    </r>
  </si>
  <si>
    <r>
      <rPr>
        <b/>
        <u/>
        <sz val="14"/>
        <color theme="7" tint="-0.249977111117893"/>
        <rFont val="Calibri"/>
        <family val="2"/>
        <scheme val="minor"/>
      </rPr>
      <t>Section IV</t>
    </r>
    <r>
      <rPr>
        <b/>
        <sz val="14"/>
        <color theme="7" tint="-0.249977111117893"/>
        <rFont val="Calibri"/>
        <family val="2"/>
        <scheme val="minor"/>
      </rPr>
      <t xml:space="preserve">: Total Sustainability benefits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</si>
</sst>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0.00_-;\-* #,##0.00_-;_-* &quot;-&quot;??_-;_-@_-"/>
    <numFmt numFmtId="164" formatCode="0.000"/>
    <numFmt numFmtId="165" formatCode="0.0"/>
  </numFmts>
  <fonts count="68" x14ac:knownFonts="1">
    <font>
      <sz val="11"/>
      <color theme="1"/>
      <name val="Calibri"/>
      <family val="2"/>
      <scheme val="minor"/>
    </font>
    <font>
      <b/>
      <sz val="11"/>
      <color theme="0"/>
      <name val="Calibri"/>
      <family val="2"/>
      <scheme val="minor"/>
    </font>
    <font>
      <b/>
      <sz val="14"/>
      <color theme="1"/>
      <name val="Calibri"/>
      <family val="2"/>
      <scheme val="minor"/>
    </font>
    <font>
      <sz val="11"/>
      <color rgb="FFFF0000"/>
      <name val="Calibri"/>
      <family val="2"/>
      <scheme val="minor"/>
    </font>
    <font>
      <sz val="8"/>
      <name val="Calibri"/>
      <family val="2"/>
      <scheme val="minor"/>
    </font>
    <font>
      <sz val="11"/>
      <color theme="0"/>
      <name val="Calibri"/>
      <family val="2"/>
      <scheme val="minor"/>
    </font>
    <font>
      <sz val="11"/>
      <name val="Calibri"/>
      <family val="2"/>
      <scheme val="minor"/>
    </font>
    <font>
      <sz val="14"/>
      <color theme="1"/>
      <name val="Calibri"/>
      <family val="2"/>
      <scheme val="minor"/>
    </font>
    <font>
      <sz val="11"/>
      <color theme="1"/>
      <name val="Verdana"/>
      <family val="2"/>
    </font>
    <font>
      <sz val="10"/>
      <name val="Arial"/>
      <family val="2"/>
    </font>
    <font>
      <u/>
      <sz val="10"/>
      <color indexed="12"/>
      <name val="Arial"/>
      <family val="2"/>
    </font>
    <font>
      <b/>
      <sz val="11"/>
      <color theme="0"/>
      <name val="Verdana"/>
      <family val="2"/>
    </font>
    <font>
      <b/>
      <sz val="10"/>
      <color theme="0"/>
      <name val="Verdana"/>
      <family val="2"/>
    </font>
    <font>
      <sz val="11"/>
      <color rgb="FF000000"/>
      <name val="Calibri"/>
      <family val="2"/>
      <scheme val="minor"/>
    </font>
    <font>
      <sz val="11"/>
      <name val="Calibri"/>
      <family val="2"/>
    </font>
    <font>
      <sz val="16"/>
      <color rgb="FF696969"/>
      <name val="Segoe UI Semibold"/>
      <family val="2"/>
    </font>
    <font>
      <b/>
      <i/>
      <sz val="10"/>
      <color rgb="FF696969"/>
      <name val="Segoe UI Semibold"/>
      <family val="2"/>
    </font>
    <font>
      <b/>
      <sz val="10"/>
      <color rgb="FF1F4484"/>
      <name val="Segoe UI"/>
      <family val="2"/>
    </font>
    <font>
      <sz val="10"/>
      <color rgb="FF1F4484"/>
      <name val="Segoe UI"/>
      <family val="2"/>
    </font>
    <font>
      <u/>
      <sz val="10"/>
      <color rgb="FF1F4484"/>
      <name val="Segoe UI"/>
      <family val="2"/>
    </font>
    <font>
      <sz val="11"/>
      <color theme="0"/>
      <name val="Verdana"/>
      <family val="2"/>
    </font>
    <font>
      <sz val="14"/>
      <color theme="1"/>
      <name val="Verdana"/>
      <family val="2"/>
    </font>
    <font>
      <sz val="14"/>
      <color theme="3" tint="-0.499984740745262"/>
      <name val="Verdana"/>
      <family val="2"/>
    </font>
    <font>
      <b/>
      <sz val="12"/>
      <color theme="0"/>
      <name val="Verdana"/>
      <family val="2"/>
    </font>
    <font>
      <b/>
      <sz val="14"/>
      <color theme="0"/>
      <name val="Verdana"/>
      <family val="2"/>
    </font>
    <font>
      <b/>
      <sz val="16"/>
      <color theme="0"/>
      <name val="Verdana"/>
      <family val="2"/>
    </font>
    <font>
      <sz val="16"/>
      <color theme="1"/>
      <name val="Calibri"/>
      <family val="2"/>
      <scheme val="minor"/>
    </font>
    <font>
      <sz val="18"/>
      <color theme="1"/>
      <name val="Calibri"/>
      <family val="2"/>
      <scheme val="minor"/>
    </font>
    <font>
      <b/>
      <sz val="11"/>
      <color theme="4" tint="-0.249977111117893"/>
      <name val="Calibri"/>
      <family val="2"/>
      <scheme val="minor"/>
    </font>
    <font>
      <b/>
      <sz val="11"/>
      <color rgb="FFDE00DE"/>
      <name val="Calibri"/>
      <family val="2"/>
      <scheme val="minor"/>
    </font>
    <font>
      <b/>
      <sz val="11"/>
      <color theme="9" tint="-0.249977111117893"/>
      <name val="Calibri"/>
      <family val="2"/>
      <scheme val="minor"/>
    </font>
    <font>
      <sz val="11"/>
      <color theme="3" tint="-0.499984740745262"/>
      <name val="Verdana"/>
      <family val="2"/>
    </font>
    <font>
      <sz val="11"/>
      <color theme="3" tint="-0.499984740745262"/>
      <name val="Calibri"/>
      <family val="2"/>
      <scheme val="minor"/>
    </font>
    <font>
      <sz val="11"/>
      <name val="Verdana"/>
      <family val="2"/>
    </font>
    <font>
      <sz val="12"/>
      <color theme="1"/>
      <name val="Verdana"/>
      <family val="2"/>
    </font>
    <font>
      <sz val="10"/>
      <color theme="1"/>
      <name val="Calibri"/>
      <family val="2"/>
      <scheme val="minor"/>
    </font>
    <font>
      <sz val="10"/>
      <name val="Calibri"/>
      <family val="2"/>
      <scheme val="minor"/>
    </font>
    <font>
      <b/>
      <u/>
      <sz val="10"/>
      <color theme="0" tint="-0.499984740745262"/>
      <name val="Calibri"/>
      <family val="2"/>
      <scheme val="minor"/>
    </font>
    <font>
      <b/>
      <sz val="11"/>
      <color theme="2" tint="-0.89999084444715716"/>
      <name val="Verdana"/>
      <family val="2"/>
    </font>
    <font>
      <b/>
      <sz val="9"/>
      <color theme="1"/>
      <name val="Verdana"/>
      <family val="2"/>
    </font>
    <font>
      <sz val="11"/>
      <color theme="2" tint="-0.89999084444715716"/>
      <name val="Verdana"/>
      <family val="2"/>
    </font>
    <font>
      <u/>
      <sz val="11"/>
      <color rgb="FF0070C0"/>
      <name val="Calibri"/>
      <family val="2"/>
      <scheme val="minor"/>
    </font>
    <font>
      <sz val="12"/>
      <color theme="3" tint="-0.499984740745262"/>
      <name val="Verdana"/>
      <family val="2"/>
    </font>
    <font>
      <sz val="12"/>
      <color theme="2" tint="-0.89999084444715716"/>
      <name val="Verdana"/>
      <family val="2"/>
    </font>
    <font>
      <b/>
      <sz val="14"/>
      <color theme="1"/>
      <name val="Verdana"/>
      <family val="2"/>
    </font>
    <font>
      <b/>
      <sz val="11"/>
      <color theme="1"/>
      <name val="Verdana"/>
      <family val="2"/>
    </font>
    <font>
      <b/>
      <sz val="14"/>
      <color theme="3" tint="-0.499984740745262"/>
      <name val="Verdana"/>
      <family val="2"/>
    </font>
    <font>
      <b/>
      <u/>
      <sz val="10"/>
      <color theme="4" tint="-0.499984740745262"/>
      <name val="Calibri"/>
      <family val="2"/>
      <scheme val="minor"/>
    </font>
    <font>
      <b/>
      <u/>
      <sz val="10"/>
      <color theme="9" tint="-0.499984740745262"/>
      <name val="Calibri"/>
      <family val="2"/>
      <scheme val="minor"/>
    </font>
    <font>
      <b/>
      <u/>
      <sz val="10"/>
      <color theme="7" tint="-0.249977111117893"/>
      <name val="Calibri"/>
      <family val="2"/>
      <scheme val="minor"/>
    </font>
    <font>
      <b/>
      <sz val="11"/>
      <color theme="4" tint="-0.249977111117893"/>
      <name val="Verdana"/>
      <family val="2"/>
    </font>
    <font>
      <b/>
      <sz val="14"/>
      <color theme="4" tint="-0.249977111117893"/>
      <name val="Verdana"/>
      <family val="2"/>
    </font>
    <font>
      <b/>
      <sz val="10"/>
      <color theme="1"/>
      <name val="Verdana"/>
      <family val="2"/>
    </font>
    <font>
      <sz val="10"/>
      <color theme="1"/>
      <name val="Verdana"/>
      <family val="2"/>
    </font>
    <font>
      <b/>
      <sz val="10"/>
      <color theme="0"/>
      <name val="Calibri"/>
      <family val="2"/>
      <scheme val="minor"/>
    </font>
    <font>
      <b/>
      <sz val="10"/>
      <color rgb="FFFF66FF"/>
      <name val="Verdana"/>
      <family val="2"/>
    </font>
    <font>
      <b/>
      <u/>
      <sz val="14"/>
      <color rgb="FF203764"/>
      <name val="Calibri"/>
      <family val="2"/>
      <scheme val="minor"/>
    </font>
    <font>
      <b/>
      <sz val="14"/>
      <color rgb="FF203764"/>
      <name val="Calibri"/>
      <family val="2"/>
      <scheme val="minor"/>
    </font>
    <font>
      <b/>
      <u/>
      <sz val="14"/>
      <color rgb="FF375623"/>
      <name val="Calibri"/>
      <family val="2"/>
      <scheme val="minor"/>
    </font>
    <font>
      <b/>
      <sz val="14"/>
      <color rgb="FF375623"/>
      <name val="Calibri"/>
      <family val="2"/>
      <scheme val="minor"/>
    </font>
    <font>
      <b/>
      <sz val="14"/>
      <color theme="7" tint="-0.249977111117893"/>
      <name val="Calibri"/>
      <family val="2"/>
      <scheme val="minor"/>
    </font>
    <font>
      <b/>
      <u/>
      <sz val="14"/>
      <color theme="7" tint="-0.249977111117893"/>
      <name val="Calibri"/>
      <family val="2"/>
      <scheme val="minor"/>
    </font>
    <font>
      <b/>
      <sz val="14"/>
      <color theme="0" tint="-0.499984740745262"/>
      <name val="Calibri"/>
      <family val="2"/>
      <scheme val="minor"/>
    </font>
    <font>
      <b/>
      <u/>
      <sz val="14"/>
      <color theme="0" tint="-0.499984740745262"/>
      <name val="Calibri"/>
      <family val="2"/>
      <scheme val="minor"/>
    </font>
    <font>
      <b/>
      <sz val="16"/>
      <color theme="2" tint="-0.499984740745262"/>
      <name val="Verdana"/>
      <family val="2"/>
    </font>
    <font>
      <b/>
      <sz val="12"/>
      <color theme="2" tint="-0.499984740745262"/>
      <name val="Verdana"/>
      <family val="2"/>
    </font>
    <font>
      <b/>
      <sz val="14"/>
      <color theme="2" tint="-0.499984740745262"/>
      <name val="Verdana"/>
      <family val="2"/>
    </font>
    <font>
      <b/>
      <sz val="10"/>
      <color theme="2" tint="-0.749992370372631"/>
      <name val="Verdana"/>
      <family val="2"/>
    </font>
  </fonts>
  <fills count="32">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rgb="FFFF66FF"/>
        <bgColor indexed="64"/>
      </patternFill>
    </fill>
    <fill>
      <patternFill patternType="solid">
        <fgColor rgb="FFFFBDFF"/>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79998168889431442"/>
        <bgColor indexed="64"/>
      </patternFill>
    </fill>
    <fill>
      <patternFill patternType="solid">
        <fgColor theme="0" tint="-0.34998626667073579"/>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0" tint="-4.9989318521683403E-2"/>
        <bgColor theme="9" tint="0.79998168889431442"/>
      </patternFill>
    </fill>
    <fill>
      <patternFill patternType="solid">
        <fgColor theme="0" tint="-4.9989318521683403E-2"/>
        <bgColor indexed="64"/>
      </patternFill>
    </fill>
    <fill>
      <patternFill patternType="solid">
        <fgColor rgb="FFC1D537"/>
        <bgColor rgb="FFC1D537"/>
      </patternFill>
    </fill>
    <fill>
      <patternFill patternType="solid">
        <fgColor theme="3" tint="0.59999389629810485"/>
        <bgColor indexed="64"/>
      </patternFill>
    </fill>
    <fill>
      <patternFill patternType="solid">
        <fgColor theme="9" tint="0.59999389629810485"/>
        <bgColor indexed="64"/>
      </patternFill>
    </fill>
    <fill>
      <patternFill patternType="solid">
        <fgColor rgb="FFCDE3BF"/>
        <bgColor indexed="64"/>
      </patternFill>
    </fill>
    <fill>
      <patternFill patternType="solid">
        <fgColor theme="6" tint="0.79998168889431442"/>
        <bgColor indexed="64"/>
      </patternFill>
    </fill>
    <fill>
      <patternFill patternType="solid">
        <fgColor rgb="FFFFD9FF"/>
        <bgColor indexed="64"/>
      </patternFill>
    </fill>
    <fill>
      <patternFill patternType="solid">
        <fgColor theme="0" tint="-0.249977111117893"/>
        <bgColor indexed="64"/>
      </patternFill>
    </fill>
    <fill>
      <patternFill patternType="solid">
        <fgColor rgb="FF92D050"/>
        <bgColor indexed="64"/>
      </patternFill>
    </fill>
    <fill>
      <patternFill patternType="solid">
        <fgColor theme="0"/>
        <bgColor indexed="64"/>
      </patternFill>
    </fill>
    <fill>
      <patternFill patternType="solid">
        <fgColor rgb="FFFFC000"/>
        <bgColor theme="9" tint="0.79998168889431442"/>
      </patternFill>
    </fill>
    <fill>
      <patternFill patternType="solid">
        <fgColor theme="8" tint="0.79998168889431442"/>
        <bgColor indexed="64"/>
      </patternFill>
    </fill>
    <fill>
      <patternFill patternType="solid">
        <fgColor theme="4" tint="-0.249977111117893"/>
        <bgColor indexed="64"/>
      </patternFill>
    </fill>
    <fill>
      <patternFill patternType="solid">
        <fgColor theme="7" tint="0.59999389629810485"/>
        <bgColor indexed="64"/>
      </patternFill>
    </fill>
    <fill>
      <patternFill patternType="solid">
        <fgColor theme="8" tint="-0.249977111117893"/>
        <bgColor indexed="64"/>
      </patternFill>
    </fill>
    <fill>
      <patternFill patternType="solid">
        <fgColor theme="9" tint="-0.249977111117893"/>
        <bgColor indexed="64"/>
      </patternFill>
    </fill>
    <fill>
      <patternFill patternType="solid">
        <fgColor theme="7" tint="-0.249977111117893"/>
        <bgColor indexed="64"/>
      </patternFill>
    </fill>
    <fill>
      <patternFill patternType="solid">
        <fgColor theme="7" tint="0.39997558519241921"/>
        <bgColor indexed="64"/>
      </patternFill>
    </fill>
  </fills>
  <borders count="117">
    <border>
      <left/>
      <right/>
      <top/>
      <bottom/>
      <diagonal/>
    </border>
    <border>
      <left style="dashed">
        <color auto="1"/>
      </left>
      <right/>
      <top style="dashed">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dashed">
        <color auto="1"/>
      </left>
      <right/>
      <top style="medium">
        <color indexed="64"/>
      </top>
      <bottom/>
      <diagonal/>
    </border>
    <border>
      <left style="dashed">
        <color auto="1"/>
      </left>
      <right style="medium">
        <color indexed="64"/>
      </right>
      <top style="medium">
        <color indexed="64"/>
      </top>
      <bottom/>
      <diagonal/>
    </border>
    <border>
      <left style="medium">
        <color indexed="64"/>
      </left>
      <right/>
      <top style="dashed">
        <color auto="1"/>
      </top>
      <bottom/>
      <diagonal/>
    </border>
    <border>
      <left style="dashed">
        <color auto="1"/>
      </left>
      <right style="medium">
        <color indexed="64"/>
      </right>
      <top style="dashed">
        <color auto="1"/>
      </top>
      <bottom/>
      <diagonal/>
    </border>
    <border>
      <left style="medium">
        <color indexed="64"/>
      </left>
      <right/>
      <top style="dashed">
        <color auto="1"/>
      </top>
      <bottom style="medium">
        <color indexed="64"/>
      </bottom>
      <diagonal/>
    </border>
    <border>
      <left style="dashed">
        <color auto="1"/>
      </left>
      <right/>
      <top style="dashed">
        <color auto="1"/>
      </top>
      <bottom style="medium">
        <color indexed="64"/>
      </bottom>
      <diagonal/>
    </border>
    <border>
      <left style="dashed">
        <color auto="1"/>
      </left>
      <right style="medium">
        <color indexed="64"/>
      </right>
      <top style="dashed">
        <color auto="1"/>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style="dashed">
        <color auto="1"/>
      </top>
      <bottom/>
      <diagonal/>
    </border>
    <border>
      <left/>
      <right/>
      <top/>
      <bottom style="thin">
        <color rgb="FFC0C0C0"/>
      </bottom>
      <diagonal/>
    </border>
    <border>
      <left/>
      <right/>
      <top style="dashed">
        <color theme="0" tint="-0.499984740745262"/>
      </top>
      <bottom style="dashed">
        <color theme="0" tint="-0.499984740745262"/>
      </bottom>
      <diagonal/>
    </border>
    <border>
      <left/>
      <right/>
      <top/>
      <bottom style="dashed">
        <color theme="0" tint="-0.499984740745262"/>
      </bottom>
      <diagonal/>
    </border>
    <border>
      <left/>
      <right/>
      <top style="dashed">
        <color theme="0" tint="-0.499984740745262"/>
      </top>
      <bottom/>
      <diagonal/>
    </border>
    <border>
      <left/>
      <right/>
      <top style="medium">
        <color theme="3" tint="-0.24994659260841701"/>
      </top>
      <bottom/>
      <diagonal/>
    </border>
    <border>
      <left/>
      <right/>
      <top style="medium">
        <color theme="3" tint="-0.24994659260841701"/>
      </top>
      <bottom style="medium">
        <color theme="3" tint="-0.24994659260841701"/>
      </bottom>
      <diagonal/>
    </border>
    <border>
      <left/>
      <right style="medium">
        <color theme="3" tint="-0.24994659260841701"/>
      </right>
      <top/>
      <bottom/>
      <diagonal/>
    </border>
    <border>
      <left/>
      <right style="medium">
        <color theme="3" tint="-0.24994659260841701"/>
      </right>
      <top style="medium">
        <color theme="3" tint="-0.24994659260841701"/>
      </top>
      <bottom style="medium">
        <color theme="3" tint="-0.24994659260841701"/>
      </bottom>
      <diagonal/>
    </border>
    <border>
      <left/>
      <right style="medium">
        <color theme="3" tint="-0.24994659260841701"/>
      </right>
      <top style="dashed">
        <color theme="2" tint="-0.749961851863155"/>
      </top>
      <bottom style="dashed">
        <color theme="2" tint="-0.749961851863155"/>
      </bottom>
      <diagonal/>
    </border>
    <border>
      <left/>
      <right style="medium">
        <color theme="3" tint="-0.24994659260841701"/>
      </right>
      <top style="dashed">
        <color theme="2" tint="-0.749961851863155"/>
      </top>
      <bottom/>
      <diagonal/>
    </border>
    <border>
      <left/>
      <right style="medium">
        <color theme="3" tint="-0.24994659260841701"/>
      </right>
      <top style="medium">
        <color theme="3" tint="-0.24994659260841701"/>
      </top>
      <bottom style="dashed">
        <color theme="2" tint="-0.749961851863155"/>
      </bottom>
      <diagonal/>
    </border>
    <border>
      <left/>
      <right style="medium">
        <color theme="3" tint="-0.24994659260841701"/>
      </right>
      <top/>
      <bottom style="dashed">
        <color theme="0" tint="-0.499984740745262"/>
      </bottom>
      <diagonal/>
    </border>
    <border>
      <left/>
      <right style="medium">
        <color theme="3" tint="-0.24994659260841701"/>
      </right>
      <top style="dashed">
        <color theme="0" tint="-0.499984740745262"/>
      </top>
      <bottom style="dashed">
        <color theme="0" tint="-0.499984740745262"/>
      </bottom>
      <diagonal/>
    </border>
    <border>
      <left/>
      <right style="medium">
        <color theme="3" tint="-0.24994659260841701"/>
      </right>
      <top style="medium">
        <color theme="3" tint="-0.24994659260841701"/>
      </top>
      <bottom/>
      <diagonal/>
    </border>
    <border>
      <left style="medium">
        <color theme="3" tint="-0.24994659260841701"/>
      </left>
      <right/>
      <top style="medium">
        <color theme="3" tint="-0.24994659260841701"/>
      </top>
      <bottom/>
      <diagonal/>
    </border>
    <border>
      <left style="medium">
        <color theme="3" tint="-0.24994659260841701"/>
      </left>
      <right/>
      <top/>
      <bottom/>
      <diagonal/>
    </border>
    <border>
      <left style="medium">
        <color theme="3" tint="-0.24994659260841701"/>
      </left>
      <right/>
      <top style="medium">
        <color theme="3" tint="-0.24994659260841701"/>
      </top>
      <bottom style="medium">
        <color theme="3" tint="-0.24994659260841701"/>
      </bottom>
      <diagonal/>
    </border>
    <border>
      <left style="medium">
        <color theme="3" tint="-0.24994659260841701"/>
      </left>
      <right/>
      <top style="dashed">
        <color theme="0" tint="-0.499984740745262"/>
      </top>
      <bottom style="dashed">
        <color theme="0" tint="-0.499984740745262"/>
      </bottom>
      <diagonal/>
    </border>
    <border>
      <left style="medium">
        <color theme="3" tint="-0.24994659260841701"/>
      </left>
      <right/>
      <top/>
      <bottom style="medium">
        <color theme="3" tint="-0.24994659260841701"/>
      </bottom>
      <diagonal/>
    </border>
    <border>
      <left style="medium">
        <color theme="3" tint="-0.24994659260841701"/>
      </left>
      <right/>
      <top/>
      <bottom style="dashed">
        <color theme="0" tint="-0.499984740745262"/>
      </bottom>
      <diagonal/>
    </border>
    <border>
      <left/>
      <right style="medium">
        <color theme="3" tint="-0.24994659260841701"/>
      </right>
      <top style="dashed">
        <color theme="3" tint="-0.24994659260841701"/>
      </top>
      <bottom style="dashed">
        <color theme="3" tint="-0.24994659260841701"/>
      </bottom>
      <diagonal/>
    </border>
    <border>
      <left/>
      <right style="medium">
        <color theme="3" tint="-0.24994659260841701"/>
      </right>
      <top style="dashed">
        <color theme="3" tint="-0.24994659260841701"/>
      </top>
      <bottom/>
      <diagonal/>
    </border>
    <border>
      <left/>
      <right style="medium">
        <color theme="3" tint="-0.24994659260841701"/>
      </right>
      <top/>
      <bottom style="dashed">
        <color theme="3" tint="-0.24994659260841701"/>
      </bottom>
      <diagonal/>
    </border>
    <border>
      <left/>
      <right style="medium">
        <color theme="3" tint="-0.24994659260841701"/>
      </right>
      <top style="dashed">
        <color theme="3" tint="-0.24994659260841701"/>
      </top>
      <bottom style="medium">
        <color theme="3" tint="-0.24994659260841701"/>
      </bottom>
      <diagonal/>
    </border>
    <border>
      <left/>
      <right style="medium">
        <color theme="3" tint="-0.24994659260841701"/>
      </right>
      <top style="dashed">
        <color theme="0" tint="-0.499984740745262"/>
      </top>
      <bottom/>
      <diagonal/>
    </border>
    <border>
      <left style="medium">
        <color theme="3" tint="-0.24994659260841701"/>
      </left>
      <right/>
      <top style="dashed">
        <color theme="0" tint="-0.499984740745262"/>
      </top>
      <bottom/>
      <diagonal/>
    </border>
    <border>
      <left/>
      <right/>
      <top style="medium">
        <color theme="3" tint="-0.24994659260841701"/>
      </top>
      <bottom style="dashed">
        <color theme="0" tint="-0.499984740745262"/>
      </bottom>
      <diagonal/>
    </border>
    <border>
      <left/>
      <right style="medium">
        <color theme="3" tint="-0.24994659260841701"/>
      </right>
      <top style="medium">
        <color theme="3" tint="-0.24994659260841701"/>
      </top>
      <bottom style="dashed">
        <color theme="0" tint="-0.499984740745262"/>
      </bottom>
      <diagonal/>
    </border>
    <border>
      <left/>
      <right/>
      <top style="dashed">
        <color theme="3" tint="-0.24994659260841701"/>
      </top>
      <bottom style="medium">
        <color theme="3" tint="-0.24994659260841701"/>
      </bottom>
      <diagonal/>
    </border>
    <border>
      <left style="medium">
        <color theme="3" tint="-0.24994659260841701"/>
      </left>
      <right style="medium">
        <color theme="3" tint="-0.24994659260841701"/>
      </right>
      <top style="medium">
        <color theme="3" tint="-0.24994659260841701"/>
      </top>
      <bottom style="medium">
        <color theme="3" tint="-0.24994659260841701"/>
      </bottom>
      <diagonal/>
    </border>
    <border>
      <left style="medium">
        <color theme="3" tint="-0.24994659260841701"/>
      </left>
      <right style="thin">
        <color theme="3" tint="-0.24994659260841701"/>
      </right>
      <top style="medium">
        <color theme="3" tint="-0.24994659260841701"/>
      </top>
      <bottom style="medium">
        <color theme="3" tint="-0.24994659260841701"/>
      </bottom>
      <diagonal/>
    </border>
    <border>
      <left style="thin">
        <color theme="3" tint="-0.24994659260841701"/>
      </left>
      <right style="thin">
        <color theme="3" tint="-0.24994659260841701"/>
      </right>
      <top style="medium">
        <color theme="3" tint="-0.24994659260841701"/>
      </top>
      <bottom style="medium">
        <color theme="3" tint="-0.24994659260841701"/>
      </bottom>
      <diagonal/>
    </border>
    <border>
      <left style="thin">
        <color theme="3" tint="-0.24994659260841701"/>
      </left>
      <right style="medium">
        <color theme="3" tint="-0.24994659260841701"/>
      </right>
      <top style="medium">
        <color theme="3" tint="-0.24994659260841701"/>
      </top>
      <bottom style="medium">
        <color theme="3" tint="-0.24994659260841701"/>
      </bottom>
      <diagonal/>
    </border>
    <border>
      <left style="medium">
        <color theme="3" tint="-0.24994659260841701"/>
      </left>
      <right style="thin">
        <color theme="3" tint="-0.24994659260841701"/>
      </right>
      <top style="medium">
        <color theme="3" tint="-0.24994659260841701"/>
      </top>
      <bottom style="thin">
        <color theme="3" tint="-0.24994659260841701"/>
      </bottom>
      <diagonal/>
    </border>
    <border>
      <left style="thin">
        <color theme="3" tint="-0.24994659260841701"/>
      </left>
      <right style="thin">
        <color theme="3" tint="-0.24994659260841701"/>
      </right>
      <top style="medium">
        <color theme="3" tint="-0.24994659260841701"/>
      </top>
      <bottom style="thin">
        <color theme="3" tint="-0.24994659260841701"/>
      </bottom>
      <diagonal/>
    </border>
    <border>
      <left style="thin">
        <color theme="3" tint="-0.24994659260841701"/>
      </left>
      <right style="medium">
        <color theme="3" tint="-0.24994659260841701"/>
      </right>
      <top style="medium">
        <color theme="3" tint="-0.24994659260841701"/>
      </top>
      <bottom style="thin">
        <color theme="3" tint="-0.24994659260841701"/>
      </bottom>
      <diagonal/>
    </border>
    <border>
      <left style="medium">
        <color theme="3" tint="-0.24994659260841701"/>
      </left>
      <right style="thin">
        <color theme="3" tint="-0.24994659260841701"/>
      </right>
      <top style="thin">
        <color theme="3" tint="-0.24994659260841701"/>
      </top>
      <bottom style="thin">
        <color theme="3" tint="-0.24994659260841701"/>
      </bottom>
      <diagonal/>
    </border>
    <border>
      <left style="thin">
        <color theme="3" tint="-0.24994659260841701"/>
      </left>
      <right style="thin">
        <color theme="3" tint="-0.24994659260841701"/>
      </right>
      <top style="thin">
        <color theme="3" tint="-0.24994659260841701"/>
      </top>
      <bottom style="thin">
        <color theme="3" tint="-0.24994659260841701"/>
      </bottom>
      <diagonal/>
    </border>
    <border>
      <left style="thin">
        <color theme="3" tint="-0.24994659260841701"/>
      </left>
      <right style="medium">
        <color theme="3" tint="-0.24994659260841701"/>
      </right>
      <top style="thin">
        <color theme="3" tint="-0.24994659260841701"/>
      </top>
      <bottom style="thin">
        <color theme="3" tint="-0.24994659260841701"/>
      </bottom>
      <diagonal/>
    </border>
    <border>
      <left style="medium">
        <color theme="3" tint="-0.24994659260841701"/>
      </left>
      <right style="thin">
        <color theme="3" tint="-0.24994659260841701"/>
      </right>
      <top style="thin">
        <color theme="3" tint="-0.24994659260841701"/>
      </top>
      <bottom style="medium">
        <color theme="3" tint="-0.24994659260841701"/>
      </bottom>
      <diagonal/>
    </border>
    <border>
      <left style="thin">
        <color theme="3" tint="-0.24994659260841701"/>
      </left>
      <right style="thin">
        <color theme="3" tint="-0.24994659260841701"/>
      </right>
      <top style="thin">
        <color theme="3" tint="-0.24994659260841701"/>
      </top>
      <bottom style="medium">
        <color theme="3" tint="-0.24994659260841701"/>
      </bottom>
      <diagonal/>
    </border>
    <border>
      <left style="thin">
        <color theme="3" tint="-0.24994659260841701"/>
      </left>
      <right style="medium">
        <color theme="3" tint="-0.24994659260841701"/>
      </right>
      <top style="thin">
        <color theme="3" tint="-0.24994659260841701"/>
      </top>
      <bottom style="medium">
        <color theme="3" tint="-0.24994659260841701"/>
      </bottom>
      <diagonal/>
    </border>
    <border>
      <left style="medium">
        <color theme="3" tint="-0.24994659260841701"/>
      </left>
      <right style="thin">
        <color theme="3" tint="-0.24994659260841701"/>
      </right>
      <top style="thin">
        <color indexed="64"/>
      </top>
      <bottom/>
      <diagonal/>
    </border>
    <border>
      <left style="thin">
        <color theme="3" tint="-0.24994659260841701"/>
      </left>
      <right style="thin">
        <color theme="3" tint="-0.24994659260841701"/>
      </right>
      <top style="thin">
        <color indexed="64"/>
      </top>
      <bottom/>
      <diagonal/>
    </border>
    <border>
      <left style="thin">
        <color theme="3" tint="-0.24994659260841701"/>
      </left>
      <right style="medium">
        <color theme="3" tint="-0.24994659260841701"/>
      </right>
      <top style="thin">
        <color indexed="64"/>
      </top>
      <bottom/>
      <diagonal/>
    </border>
    <border>
      <left style="medium">
        <color theme="3" tint="-0.24994659260841701"/>
      </left>
      <right style="thin">
        <color theme="3" tint="-0.24994659260841701"/>
      </right>
      <top style="thin">
        <color indexed="64"/>
      </top>
      <bottom style="thin">
        <color indexed="64"/>
      </bottom>
      <diagonal/>
    </border>
    <border>
      <left style="thin">
        <color theme="3" tint="-0.24994659260841701"/>
      </left>
      <right style="thin">
        <color theme="3" tint="-0.24994659260841701"/>
      </right>
      <top style="thin">
        <color indexed="64"/>
      </top>
      <bottom style="thin">
        <color indexed="64"/>
      </bottom>
      <diagonal/>
    </border>
    <border>
      <left style="thin">
        <color theme="3" tint="-0.24994659260841701"/>
      </left>
      <right style="medium">
        <color theme="3" tint="-0.24994659260841701"/>
      </right>
      <top style="thin">
        <color indexed="64"/>
      </top>
      <bottom style="thin">
        <color indexed="64"/>
      </bottom>
      <diagonal/>
    </border>
    <border>
      <left style="medium">
        <color theme="3" tint="-0.24994659260841701"/>
      </left>
      <right style="thin">
        <color theme="3" tint="-0.24994659260841701"/>
      </right>
      <top/>
      <bottom/>
      <diagonal/>
    </border>
    <border>
      <left style="thin">
        <color theme="3" tint="-0.24994659260841701"/>
      </left>
      <right style="medium">
        <color theme="3" tint="-0.24994659260841701"/>
      </right>
      <top/>
      <bottom/>
      <diagonal/>
    </border>
    <border>
      <left style="thin">
        <color theme="3" tint="-0.24994659260841701"/>
      </left>
      <right style="thin">
        <color theme="3" tint="-0.24994659260841701"/>
      </right>
      <top/>
      <bottom/>
      <diagonal/>
    </border>
    <border>
      <left style="medium">
        <color theme="3" tint="-0.24994659260841701"/>
      </left>
      <right style="medium">
        <color theme="3" tint="-0.24994659260841701"/>
      </right>
      <top style="medium">
        <color theme="3" tint="-0.24994659260841701"/>
      </top>
      <bottom/>
      <diagonal/>
    </border>
    <border>
      <left style="medium">
        <color theme="3" tint="-0.24994659260841701"/>
      </left>
      <right style="medium">
        <color theme="3" tint="-0.24994659260841701"/>
      </right>
      <top style="medium">
        <color theme="3" tint="-0.24994659260841701"/>
      </top>
      <bottom style="thin">
        <color theme="3" tint="-0.24994659260841701"/>
      </bottom>
      <diagonal/>
    </border>
    <border>
      <left style="medium">
        <color theme="3" tint="-0.24994659260841701"/>
      </left>
      <right style="medium">
        <color theme="3" tint="-0.24994659260841701"/>
      </right>
      <top style="thin">
        <color theme="3" tint="-0.24994659260841701"/>
      </top>
      <bottom style="thin">
        <color theme="3" tint="-0.24994659260841701"/>
      </bottom>
      <diagonal/>
    </border>
    <border>
      <left style="medium">
        <color theme="3" tint="-0.24994659260841701"/>
      </left>
      <right style="medium">
        <color theme="3" tint="-0.24994659260841701"/>
      </right>
      <top style="thin">
        <color theme="3" tint="-0.24994659260841701"/>
      </top>
      <bottom style="medium">
        <color theme="3" tint="-0.24994659260841701"/>
      </bottom>
      <diagonal/>
    </border>
    <border>
      <left style="medium">
        <color theme="3" tint="-0.24994659260841701"/>
      </left>
      <right style="medium">
        <color theme="3" tint="-0.24994659260841701"/>
      </right>
      <top/>
      <bottom/>
      <diagonal/>
    </border>
    <border>
      <left style="medium">
        <color theme="3" tint="-0.24994659260841701"/>
      </left>
      <right style="medium">
        <color theme="3" tint="-0.24994659260841701"/>
      </right>
      <top style="thin">
        <color indexed="64"/>
      </top>
      <bottom style="thin">
        <color indexed="64"/>
      </bottom>
      <diagonal/>
    </border>
    <border>
      <left style="medium">
        <color theme="3" tint="-0.24994659260841701"/>
      </left>
      <right style="medium">
        <color theme="3" tint="-0.24994659260841701"/>
      </right>
      <top style="thin">
        <color indexed="64"/>
      </top>
      <bottom/>
      <diagonal/>
    </border>
    <border>
      <left style="thin">
        <color theme="3" tint="-0.24994659260841701"/>
      </left>
      <right style="thin">
        <color theme="3" tint="-0.24994659260841701"/>
      </right>
      <top style="medium">
        <color theme="3" tint="-0.24994659260841701"/>
      </top>
      <bottom/>
      <diagonal/>
    </border>
    <border>
      <left style="medium">
        <color theme="3" tint="-0.24994659260841701"/>
      </left>
      <right style="thin">
        <color theme="3" tint="-0.24994659260841701"/>
      </right>
      <top style="thin">
        <color theme="3" tint="-0.24994659260841701"/>
      </top>
      <bottom/>
      <diagonal/>
    </border>
    <border>
      <left style="thin">
        <color theme="3" tint="-0.24994659260841701"/>
      </left>
      <right style="thin">
        <color theme="3" tint="-0.24994659260841701"/>
      </right>
      <top style="thin">
        <color theme="3" tint="-0.24994659260841701"/>
      </top>
      <bottom/>
      <diagonal/>
    </border>
    <border>
      <left style="medium">
        <color theme="3" tint="-0.24994659260841701"/>
      </left>
      <right style="thin">
        <color theme="3" tint="-0.24994659260841701"/>
      </right>
      <top style="medium">
        <color theme="3" tint="-0.24994659260841701"/>
      </top>
      <bottom/>
      <diagonal/>
    </border>
    <border>
      <left style="medium">
        <color theme="3" tint="-0.499984740745262"/>
      </left>
      <right/>
      <top style="medium">
        <color theme="3" tint="-0.499984740745262"/>
      </top>
      <bottom style="medium">
        <color theme="3" tint="-0.24994659260841701"/>
      </bottom>
      <diagonal/>
    </border>
    <border>
      <left/>
      <right/>
      <top style="medium">
        <color theme="3" tint="-0.499984740745262"/>
      </top>
      <bottom style="medium">
        <color theme="3" tint="-0.24994659260841701"/>
      </bottom>
      <diagonal/>
    </border>
    <border>
      <left/>
      <right style="medium">
        <color theme="2" tint="-0.89996032593768116"/>
      </right>
      <top style="medium">
        <color theme="3" tint="-0.499984740745262"/>
      </top>
      <bottom style="medium">
        <color theme="3" tint="-0.24994659260841701"/>
      </bottom>
      <diagonal/>
    </border>
    <border>
      <left style="medium">
        <color theme="3" tint="-0.24994659260841701"/>
      </left>
      <right/>
      <top style="medium">
        <color theme="3" tint="-0.24994659260841701"/>
      </top>
      <bottom style="dashed">
        <color theme="0" tint="-0.499984740745262"/>
      </bottom>
      <diagonal/>
    </border>
    <border>
      <left style="medium">
        <color theme="3" tint="-0.24994659260841701"/>
      </left>
      <right/>
      <top style="dashed">
        <color theme="3" tint="-0.24994659260841701"/>
      </top>
      <bottom style="medium">
        <color theme="3" tint="-0.24994659260841701"/>
      </bottom>
      <diagonal/>
    </border>
    <border>
      <left/>
      <right/>
      <top style="dashed">
        <color auto="1"/>
      </top>
      <bottom/>
      <diagonal/>
    </border>
    <border>
      <left/>
      <right/>
      <top style="dashed">
        <color auto="1"/>
      </top>
      <bottom style="dashed">
        <color auto="1"/>
      </bottom>
      <diagonal/>
    </border>
    <border>
      <left style="dashed">
        <color auto="1"/>
      </left>
      <right/>
      <top style="dashed">
        <color auto="1"/>
      </top>
      <bottom style="dashed">
        <color auto="1"/>
      </bottom>
      <diagonal/>
    </border>
    <border>
      <left style="dashed">
        <color auto="1"/>
      </left>
      <right style="medium">
        <color indexed="64"/>
      </right>
      <top style="dashed">
        <color auto="1"/>
      </top>
      <bottom style="dashed">
        <color auto="1"/>
      </bottom>
      <diagonal/>
    </border>
    <border>
      <left/>
      <right/>
      <top style="dashed">
        <color auto="1"/>
      </top>
      <bottom style="medium">
        <color indexed="64"/>
      </bottom>
      <diagonal/>
    </border>
    <border>
      <left style="medium">
        <color auto="1"/>
      </left>
      <right style="medium">
        <color auto="1"/>
      </right>
      <top style="dashed">
        <color auto="1"/>
      </top>
      <bottom style="medium">
        <color auto="1"/>
      </bottom>
      <diagonal/>
    </border>
    <border>
      <left style="medium">
        <color theme="3" tint="-0.24994659260841701"/>
      </left>
      <right/>
      <top style="thin">
        <color indexed="64"/>
      </top>
      <bottom style="thin">
        <color indexed="64"/>
      </bottom>
      <diagonal/>
    </border>
    <border>
      <left style="medium">
        <color theme="3" tint="-0.24994659260841701"/>
      </left>
      <right/>
      <top style="thin">
        <color indexed="64"/>
      </top>
      <bottom/>
      <diagonal/>
    </border>
    <border>
      <left style="medium">
        <color theme="3" tint="-0.24994659260841701"/>
      </left>
      <right/>
      <top style="dashed">
        <color auto="1"/>
      </top>
      <bottom/>
      <diagonal/>
    </border>
    <border>
      <left style="medium">
        <color theme="3" tint="-0.24994659260841701"/>
      </left>
      <right/>
      <top/>
      <bottom style="thin">
        <color auto="1"/>
      </bottom>
      <diagonal/>
    </border>
    <border>
      <left style="medium">
        <color theme="3" tint="-0.24994659260841701"/>
      </left>
      <right/>
      <top style="dashed">
        <color auto="1"/>
      </top>
      <bottom style="dashed">
        <color auto="1"/>
      </bottom>
      <diagonal/>
    </border>
    <border>
      <left style="thin">
        <color theme="3" tint="-0.24994659260841701"/>
      </left>
      <right style="medium">
        <color theme="3" tint="-0.24994659260841701"/>
      </right>
      <top style="dashed">
        <color auto="1"/>
      </top>
      <bottom/>
      <diagonal/>
    </border>
    <border>
      <left style="thin">
        <color theme="3" tint="-0.24994659260841701"/>
      </left>
      <right style="medium">
        <color theme="3" tint="-0.24994659260841701"/>
      </right>
      <top/>
      <bottom style="thin">
        <color auto="1"/>
      </bottom>
      <diagonal/>
    </border>
    <border>
      <left style="thin">
        <color theme="3" tint="-0.24994659260841701"/>
      </left>
      <right style="medium">
        <color theme="3" tint="-0.24994659260841701"/>
      </right>
      <top style="dashed">
        <color auto="1"/>
      </top>
      <bottom style="dashed">
        <color auto="1"/>
      </bottom>
      <diagonal/>
    </border>
    <border>
      <left style="thin">
        <color theme="3" tint="-0.24994659260841701"/>
      </left>
      <right style="medium">
        <color theme="3" tint="-0.24994659260841701"/>
      </right>
      <top style="thin">
        <color indexed="64"/>
      </top>
      <bottom style="medium">
        <color theme="3" tint="-0.24994659260841701"/>
      </bottom>
      <diagonal/>
    </border>
    <border>
      <left style="thin">
        <color theme="3" tint="-0.24994659260841701"/>
      </left>
      <right style="medium">
        <color theme="3" tint="-0.24994659260841701"/>
      </right>
      <top style="medium">
        <color theme="3" tint="-0.24994659260841701"/>
      </top>
      <bottom/>
      <diagonal/>
    </border>
    <border>
      <left style="thin">
        <color theme="3" tint="-0.24994659260841701"/>
      </left>
      <right style="medium">
        <color theme="3" tint="-0.24994659260841701"/>
      </right>
      <top style="thin">
        <color theme="3" tint="-0.24994659260841701"/>
      </top>
      <bottom style="thin">
        <color indexed="64"/>
      </bottom>
      <diagonal/>
    </border>
    <border>
      <left style="medium">
        <color theme="3" tint="-0.24994659260841701"/>
      </left>
      <right/>
      <top style="thin">
        <color theme="3" tint="-0.24994659260841701"/>
      </top>
      <bottom style="thin">
        <color indexed="64"/>
      </bottom>
      <diagonal/>
    </border>
    <border>
      <left style="thin">
        <color theme="3" tint="-0.24994659260841701"/>
      </left>
      <right style="medium">
        <color theme="3" tint="-0.24994659260841701"/>
      </right>
      <top/>
      <bottom style="medium">
        <color theme="3" tint="-0.24994659260841701"/>
      </bottom>
      <diagonal/>
    </border>
    <border>
      <left style="thin">
        <color theme="3" tint="-0.24994659260841701"/>
      </left>
      <right style="medium">
        <color theme="3" tint="-0.24994659260841701"/>
      </right>
      <top style="thin">
        <color indexed="64"/>
      </top>
      <bottom style="thin">
        <color theme="3" tint="-0.24994659260841701"/>
      </bottom>
      <diagonal/>
    </border>
    <border>
      <left style="medium">
        <color theme="3" tint="-0.24994659260841701"/>
      </left>
      <right/>
      <top style="thin">
        <color indexed="64"/>
      </top>
      <bottom style="thin">
        <color theme="3" tint="-0.24994659260841701"/>
      </bottom>
      <diagonal/>
    </border>
    <border>
      <left style="medium">
        <color theme="3" tint="-0.24994659260841701"/>
      </left>
      <right/>
      <top style="thin">
        <color theme="3" tint="-0.24994659260841701"/>
      </top>
      <bottom style="thin">
        <color theme="3" tint="-0.24994659260841701"/>
      </bottom>
      <diagonal/>
    </border>
    <border>
      <left style="medium">
        <color theme="3" tint="-0.24994659260841701"/>
      </left>
      <right/>
      <top style="thin">
        <color theme="3" tint="-0.24994659260841701"/>
      </top>
      <bottom style="medium">
        <color theme="3" tint="-0.24994659260841701"/>
      </bottom>
      <diagonal/>
    </border>
    <border>
      <left style="medium">
        <color theme="3" tint="-0.24994659260841701"/>
      </left>
      <right/>
      <top style="medium">
        <color theme="3" tint="-0.24994659260841701"/>
      </top>
      <bottom style="thin">
        <color theme="3" tint="-0.24994659260841701"/>
      </bottom>
      <diagonal/>
    </border>
    <border>
      <left style="medium">
        <color theme="3" tint="-0.24994659260841701"/>
      </left>
      <right/>
      <top style="thin">
        <color auto="1"/>
      </top>
      <bottom style="medium">
        <color theme="3" tint="-0.24994659260841701"/>
      </bottom>
      <diagonal/>
    </border>
    <border>
      <left style="medium">
        <color theme="3" tint="-0.24994659260841701"/>
      </left>
      <right/>
      <top/>
      <bottom style="thin">
        <color theme="3" tint="-0.24994659260841701"/>
      </bottom>
      <diagonal/>
    </border>
    <border>
      <left style="thin">
        <color theme="3" tint="-0.24994659260841701"/>
      </left>
      <right style="medium">
        <color theme="3" tint="-0.24994659260841701"/>
      </right>
      <top/>
      <bottom style="thin">
        <color theme="3" tint="-0.24994659260841701"/>
      </bottom>
      <diagonal/>
    </border>
    <border>
      <left style="medium">
        <color theme="3" tint="-0.24994659260841701"/>
      </left>
      <right style="thin">
        <color theme="3" tint="-0.24994659260841701"/>
      </right>
      <top/>
      <bottom style="thin">
        <color auto="1"/>
      </bottom>
      <diagonal/>
    </border>
    <border>
      <left style="thin">
        <color theme="3" tint="-0.24994659260841701"/>
      </left>
      <right style="medium">
        <color theme="3" tint="-0.24994659260841701"/>
      </right>
      <top style="thin">
        <color theme="3" tint="-0.24994659260841701"/>
      </top>
      <bottom/>
      <diagonal/>
    </border>
    <border>
      <left style="medium">
        <color theme="3" tint="-0.24994659260841701"/>
      </left>
      <right style="thin">
        <color theme="3" tint="-0.24994659260841701"/>
      </right>
      <top/>
      <bottom style="thin">
        <color theme="3" tint="-0.24994659260841701"/>
      </bottom>
      <diagonal/>
    </border>
  </borders>
  <cellStyleXfs count="6">
    <xf numFmtId="0" fontId="0" fillId="0" borderId="0"/>
    <xf numFmtId="0" fontId="9" fillId="0" borderId="0"/>
    <xf numFmtId="9" fontId="9" fillId="0" borderId="0" applyFont="0" applyFill="0" applyBorder="0" applyAlignment="0" applyProtection="0"/>
    <xf numFmtId="43" fontId="9" fillId="0" borderId="0" applyFont="0" applyFill="0" applyBorder="0" applyAlignment="0" applyProtection="0"/>
    <xf numFmtId="0" fontId="10" fillId="0" borderId="0" applyNumberFormat="0" applyFill="0" applyBorder="0" applyAlignment="0" applyProtection="0">
      <alignment vertical="top"/>
      <protection locked="0"/>
    </xf>
    <xf numFmtId="0" fontId="13" fillId="0" borderId="0"/>
  </cellStyleXfs>
  <cellXfs count="801">
    <xf numFmtId="0" fontId="0" fillId="0" borderId="0" xfId="0"/>
    <xf numFmtId="0" fontId="0" fillId="0" borderId="0" xfId="0" applyAlignment="1"/>
    <xf numFmtId="0" fontId="0" fillId="0" borderId="0" xfId="0" applyAlignment="1">
      <alignment horizontal="center" vertical="center"/>
    </xf>
    <xf numFmtId="0" fontId="0" fillId="0" borderId="0" xfId="0" applyBorder="1"/>
    <xf numFmtId="0" fontId="0" fillId="0" borderId="0" xfId="0" applyAlignment="1">
      <alignment horizontal="left"/>
    </xf>
    <xf numFmtId="0" fontId="0" fillId="0" borderId="0" xfId="0" applyAlignment="1">
      <alignment horizontal="left" indent="1"/>
    </xf>
    <xf numFmtId="0" fontId="0" fillId="0" borderId="0" xfId="0" applyAlignment="1">
      <alignment horizontal="left" indent="2"/>
    </xf>
    <xf numFmtId="0" fontId="0" fillId="0" borderId="0" xfId="0" applyAlignment="1">
      <alignment horizontal="left" vertical="center" indent="2"/>
    </xf>
    <xf numFmtId="0" fontId="0" fillId="0" borderId="0" xfId="0" applyAlignment="1">
      <alignment horizontal="center"/>
    </xf>
    <xf numFmtId="0" fontId="0" fillId="0" borderId="0" xfId="0" applyAlignment="1">
      <alignment vertical="center"/>
    </xf>
    <xf numFmtId="0" fontId="8" fillId="0" borderId="21" xfId="0" applyFont="1" applyBorder="1" applyAlignment="1">
      <alignment vertical="center" wrapText="1"/>
    </xf>
    <xf numFmtId="0" fontId="8" fillId="0" borderId="0" xfId="0" applyFont="1" applyBorder="1" applyAlignment="1">
      <alignment vertical="center" wrapText="1"/>
    </xf>
    <xf numFmtId="0" fontId="5" fillId="0" borderId="0" xfId="0" applyFont="1"/>
    <xf numFmtId="0" fontId="8" fillId="0" borderId="21" xfId="0" applyFont="1" applyBorder="1" applyAlignment="1">
      <alignment horizontal="center" vertical="center" wrapText="1"/>
    </xf>
    <xf numFmtId="0" fontId="8" fillId="0" borderId="22" xfId="0" applyFont="1" applyBorder="1" applyAlignment="1">
      <alignment vertical="center" wrapText="1"/>
    </xf>
    <xf numFmtId="0" fontId="8" fillId="0" borderId="24" xfId="0" applyFont="1" applyBorder="1" applyAlignment="1">
      <alignment vertical="center" wrapText="1"/>
    </xf>
    <xf numFmtId="0" fontId="8" fillId="0" borderId="25" xfId="0" applyFont="1" applyBorder="1" applyAlignment="1">
      <alignment vertical="center" wrapText="1"/>
    </xf>
    <xf numFmtId="0" fontId="8" fillId="0" borderId="0" xfId="0" applyFont="1" applyBorder="1" applyAlignment="1">
      <alignment horizontal="left" vertical="center" wrapText="1" indent="1"/>
    </xf>
    <xf numFmtId="0" fontId="8" fillId="0" borderId="25" xfId="0" applyFont="1" applyBorder="1" applyAlignment="1">
      <alignment horizontal="left" vertical="center" wrapText="1" indent="1"/>
    </xf>
    <xf numFmtId="0" fontId="8" fillId="0" borderId="36" xfId="0" applyFont="1" applyBorder="1" applyAlignment="1">
      <alignment horizontal="left" vertical="center" indent="1"/>
    </xf>
    <xf numFmtId="0" fontId="20" fillId="0" borderId="38" xfId="0" applyFont="1" applyBorder="1" applyAlignment="1">
      <alignment horizontal="left" vertical="center" indent="1"/>
    </xf>
    <xf numFmtId="0" fontId="8" fillId="0" borderId="25" xfId="0" applyFont="1" applyBorder="1" applyAlignment="1">
      <alignment horizontal="center" vertical="center" wrapText="1"/>
    </xf>
    <xf numFmtId="0" fontId="8" fillId="0" borderId="46" xfId="0" applyFont="1" applyBorder="1" applyAlignment="1">
      <alignment vertical="center" wrapText="1"/>
    </xf>
    <xf numFmtId="0" fontId="8" fillId="0" borderId="23" xfId="0" applyFont="1" applyBorder="1" applyAlignment="1">
      <alignment vertical="center" wrapText="1"/>
    </xf>
    <xf numFmtId="0" fontId="8" fillId="0" borderId="48" xfId="0" applyFont="1" applyBorder="1" applyAlignment="1">
      <alignment vertical="center" wrapText="1"/>
    </xf>
    <xf numFmtId="0" fontId="20" fillId="0" borderId="35" xfId="0" applyFont="1" applyBorder="1" applyAlignment="1">
      <alignment horizontal="left" vertical="center" indent="1"/>
    </xf>
    <xf numFmtId="0" fontId="8" fillId="0" borderId="34" xfId="0" applyFont="1" applyBorder="1" applyAlignment="1">
      <alignment horizontal="left" vertical="center" indent="1"/>
    </xf>
    <xf numFmtId="0" fontId="8" fillId="0" borderId="35" xfId="0" applyFont="1" applyBorder="1" applyAlignment="1">
      <alignment horizontal="left" vertical="center" indent="1"/>
    </xf>
    <xf numFmtId="0" fontId="21" fillId="0" borderId="34" xfId="0" applyFont="1" applyBorder="1" applyAlignment="1">
      <alignment horizontal="left" vertical="center" indent="1"/>
    </xf>
    <xf numFmtId="0" fontId="21" fillId="0" borderId="36" xfId="0" applyFont="1" applyBorder="1" applyAlignment="1">
      <alignment horizontal="left" vertical="center" indent="1"/>
    </xf>
    <xf numFmtId="0" fontId="8" fillId="0" borderId="46" xfId="0" applyFont="1" applyBorder="1" applyAlignment="1">
      <alignment horizontal="center" vertical="center" wrapText="1"/>
    </xf>
    <xf numFmtId="0" fontId="8" fillId="0" borderId="48" xfId="0" applyFont="1" applyBorder="1" applyAlignment="1">
      <alignment horizontal="center" vertical="center" wrapText="1"/>
    </xf>
    <xf numFmtId="0" fontId="21" fillId="0" borderId="35" xfId="0" applyFont="1" applyBorder="1" applyAlignment="1">
      <alignment horizontal="left" vertical="center" indent="1"/>
    </xf>
    <xf numFmtId="1" fontId="21" fillId="19" borderId="25" xfId="0" applyNumberFormat="1" applyFont="1" applyFill="1" applyBorder="1" applyAlignment="1">
      <alignment horizontal="center" vertical="center"/>
    </xf>
    <xf numFmtId="2" fontId="21" fillId="20" borderId="0" xfId="0" applyNumberFormat="1" applyFont="1" applyFill="1" applyBorder="1" applyAlignment="1">
      <alignment horizontal="center" vertical="center"/>
    </xf>
    <xf numFmtId="2" fontId="21" fillId="17" borderId="0" xfId="0" applyNumberFormat="1" applyFont="1" applyFill="1" applyBorder="1" applyAlignment="1">
      <alignment horizontal="center" vertical="center"/>
    </xf>
    <xf numFmtId="1" fontId="21" fillId="19" borderId="21" xfId="0" applyNumberFormat="1" applyFont="1" applyFill="1" applyBorder="1" applyAlignment="1">
      <alignment horizontal="center" vertical="center"/>
    </xf>
    <xf numFmtId="1" fontId="21" fillId="20" borderId="21" xfId="0" applyNumberFormat="1" applyFont="1" applyFill="1" applyBorder="1" applyAlignment="1">
      <alignment horizontal="center" vertical="center"/>
    </xf>
    <xf numFmtId="2" fontId="21" fillId="20" borderId="21" xfId="0" applyNumberFormat="1" applyFont="1" applyFill="1" applyBorder="1" applyAlignment="1">
      <alignment horizontal="center" vertical="center"/>
    </xf>
    <xf numFmtId="1" fontId="21" fillId="19" borderId="24" xfId="0" applyNumberFormat="1" applyFont="1" applyFill="1" applyBorder="1" applyAlignment="1">
      <alignment horizontal="center" vertical="center"/>
    </xf>
    <xf numFmtId="1" fontId="21" fillId="17" borderId="21" xfId="0" applyNumberFormat="1" applyFont="1" applyFill="1" applyBorder="1" applyAlignment="1">
      <alignment horizontal="center" vertical="center"/>
    </xf>
    <xf numFmtId="2" fontId="21" fillId="17" borderId="21" xfId="0" applyNumberFormat="1" applyFont="1" applyFill="1" applyBorder="1" applyAlignment="1">
      <alignment horizontal="center" vertical="center"/>
    </xf>
    <xf numFmtId="1" fontId="21" fillId="20" borderId="24" xfId="0" applyNumberFormat="1" applyFont="1" applyFill="1" applyBorder="1" applyAlignment="1">
      <alignment horizontal="center" vertical="center"/>
    </xf>
    <xf numFmtId="1" fontId="21" fillId="17" borderId="24" xfId="0" applyNumberFormat="1" applyFont="1" applyFill="1" applyBorder="1" applyAlignment="1">
      <alignment horizontal="center" vertical="center"/>
    </xf>
    <xf numFmtId="1" fontId="21" fillId="19" borderId="48" xfId="0" applyNumberFormat="1" applyFont="1" applyFill="1" applyBorder="1" applyAlignment="1">
      <alignment horizontal="center" vertical="center"/>
    </xf>
    <xf numFmtId="1" fontId="21" fillId="20" borderId="48" xfId="0" applyNumberFormat="1" applyFont="1" applyFill="1" applyBorder="1" applyAlignment="1">
      <alignment horizontal="center" vertical="center"/>
    </xf>
    <xf numFmtId="1" fontId="21" fillId="17" borderId="43" xfId="0" applyNumberFormat="1" applyFont="1" applyFill="1" applyBorder="1" applyAlignment="1">
      <alignment horizontal="center" vertical="center"/>
    </xf>
    <xf numFmtId="1" fontId="21" fillId="20" borderId="25" xfId="0" applyNumberFormat="1" applyFont="1" applyFill="1" applyBorder="1" applyAlignment="1">
      <alignment horizontal="center" vertical="center"/>
    </xf>
    <xf numFmtId="1" fontId="21" fillId="17" borderId="25" xfId="0" applyNumberFormat="1" applyFont="1" applyFill="1" applyBorder="1" applyAlignment="1">
      <alignment horizontal="center" vertical="center"/>
    </xf>
    <xf numFmtId="1" fontId="21" fillId="17" borderId="48" xfId="0" applyNumberFormat="1" applyFont="1" applyFill="1" applyBorder="1" applyAlignment="1">
      <alignment horizontal="center" vertical="center"/>
    </xf>
    <xf numFmtId="1" fontId="21" fillId="17" borderId="31" xfId="0" applyNumberFormat="1" applyFont="1" applyFill="1" applyBorder="1" applyAlignment="1">
      <alignment horizontal="center" vertical="center"/>
    </xf>
    <xf numFmtId="1" fontId="21" fillId="20" borderId="31" xfId="0" applyNumberFormat="1" applyFont="1" applyFill="1" applyBorder="1" applyAlignment="1">
      <alignment horizontal="center" vertical="center"/>
    </xf>
    <xf numFmtId="0" fontId="0" fillId="0" borderId="0" xfId="0" applyAlignment="1">
      <alignment horizontal="center"/>
    </xf>
    <xf numFmtId="0" fontId="8" fillId="0" borderId="23"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0" xfId="0" applyFont="1" applyBorder="1" applyAlignment="1">
      <alignment horizontal="center" vertical="center" wrapText="1"/>
    </xf>
    <xf numFmtId="0" fontId="0" fillId="0" borderId="0" xfId="0" applyAlignment="1">
      <alignment horizontal="center"/>
    </xf>
    <xf numFmtId="1" fontId="21" fillId="19" borderId="23" xfId="0" applyNumberFormat="1" applyFont="1" applyFill="1" applyBorder="1" applyAlignment="1">
      <alignment horizontal="center" vertical="center"/>
    </xf>
    <xf numFmtId="1" fontId="21" fillId="19" borderId="0" xfId="0" applyNumberFormat="1" applyFont="1" applyFill="1" applyBorder="1" applyAlignment="1">
      <alignment horizontal="center" vertical="center"/>
    </xf>
    <xf numFmtId="1" fontId="21" fillId="19" borderId="22" xfId="0" applyNumberFormat="1" applyFont="1" applyFill="1" applyBorder="1" applyAlignment="1">
      <alignment horizontal="center" vertical="center"/>
    </xf>
    <xf numFmtId="1" fontId="21" fillId="17" borderId="0" xfId="0" applyNumberFormat="1" applyFont="1" applyFill="1" applyBorder="1" applyAlignment="1">
      <alignment horizontal="center" vertical="center"/>
    </xf>
    <xf numFmtId="1" fontId="21" fillId="17" borderId="22" xfId="0" applyNumberFormat="1" applyFont="1" applyFill="1" applyBorder="1" applyAlignment="1">
      <alignment horizontal="center" vertical="center"/>
    </xf>
    <xf numFmtId="1" fontId="21" fillId="20" borderId="0" xfId="0" applyNumberFormat="1" applyFont="1" applyFill="1" applyBorder="1" applyAlignment="1">
      <alignment horizontal="center" vertical="center"/>
    </xf>
    <xf numFmtId="1" fontId="21" fillId="20" borderId="22" xfId="0" applyNumberFormat="1" applyFont="1" applyFill="1" applyBorder="1" applyAlignment="1">
      <alignment horizontal="center" vertical="center"/>
    </xf>
    <xf numFmtId="1" fontId="21" fillId="19" borderId="46" xfId="0" applyNumberFormat="1" applyFont="1" applyFill="1" applyBorder="1" applyAlignment="1">
      <alignment horizontal="center" vertical="center"/>
    </xf>
    <xf numFmtId="1" fontId="21" fillId="20" borderId="46" xfId="0" applyNumberFormat="1" applyFont="1" applyFill="1" applyBorder="1" applyAlignment="1">
      <alignment horizontal="center" vertical="center"/>
    </xf>
    <xf numFmtId="1" fontId="21" fillId="17" borderId="46" xfId="0" applyNumberFormat="1" applyFont="1" applyFill="1" applyBorder="1" applyAlignment="1">
      <alignment horizontal="center" vertical="center"/>
    </xf>
    <xf numFmtId="1" fontId="21" fillId="20" borderId="43" xfId="0" applyNumberFormat="1" applyFont="1" applyFill="1" applyBorder="1" applyAlignment="1">
      <alignment horizontal="center" vertical="center"/>
    </xf>
    <xf numFmtId="1" fontId="21" fillId="20" borderId="23" xfId="0" applyNumberFormat="1" applyFont="1" applyFill="1" applyBorder="1" applyAlignment="1">
      <alignment horizontal="center" vertical="center"/>
    </xf>
    <xf numFmtId="1" fontId="21" fillId="17" borderId="23" xfId="0" applyNumberFormat="1" applyFont="1" applyFill="1" applyBorder="1" applyAlignment="1">
      <alignment horizontal="center" vertical="center"/>
    </xf>
    <xf numFmtId="0" fontId="5" fillId="0" borderId="38" xfId="0" applyFont="1" applyBorder="1" applyAlignment="1">
      <alignment horizontal="center" vertical="center"/>
    </xf>
    <xf numFmtId="0" fontId="8" fillId="0" borderId="23"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0" xfId="0" applyFont="1" applyBorder="1" applyAlignment="1">
      <alignment horizontal="center" vertical="center" wrapText="1"/>
    </xf>
    <xf numFmtId="0" fontId="23" fillId="10" borderId="0" xfId="0" applyFont="1" applyFill="1" applyBorder="1" applyAlignment="1">
      <alignment horizontal="left" vertical="center" wrapText="1" indent="1"/>
    </xf>
    <xf numFmtId="0" fontId="23" fillId="11" borderId="0" xfId="0" applyFont="1" applyFill="1" applyBorder="1" applyAlignment="1">
      <alignment horizontal="left" vertical="center" wrapText="1" indent="1"/>
    </xf>
    <xf numFmtId="0" fontId="23" fillId="12" borderId="0" xfId="0" applyFont="1" applyFill="1" applyBorder="1" applyAlignment="1">
      <alignment horizontal="left" vertical="center" wrapText="1" indent="1"/>
    </xf>
    <xf numFmtId="0" fontId="23" fillId="9" borderId="0" xfId="0" applyFont="1" applyFill="1" applyBorder="1" applyAlignment="1">
      <alignment horizontal="left" vertical="center" wrapText="1" indent="1"/>
    </xf>
    <xf numFmtId="0" fontId="24" fillId="10" borderId="0" xfId="0" applyFont="1" applyFill="1" applyBorder="1" applyAlignment="1">
      <alignment horizontal="left" vertical="center" wrapText="1" indent="1"/>
    </xf>
    <xf numFmtId="0" fontId="24" fillId="11" borderId="0" xfId="0" applyFont="1" applyFill="1" applyBorder="1" applyAlignment="1">
      <alignment horizontal="left" vertical="center" wrapText="1" indent="1"/>
    </xf>
    <xf numFmtId="0" fontId="24" fillId="12" borderId="0" xfId="0" applyFont="1" applyFill="1" applyBorder="1" applyAlignment="1">
      <alignment horizontal="left" vertical="center" wrapText="1" indent="1"/>
    </xf>
    <xf numFmtId="0" fontId="24" fillId="9" borderId="0" xfId="0" applyFont="1" applyFill="1" applyBorder="1" applyAlignment="1">
      <alignment horizontal="left" vertical="center" wrapText="1" indent="1"/>
    </xf>
    <xf numFmtId="0" fontId="7" fillId="0" borderId="0" xfId="0" applyFont="1"/>
    <xf numFmtId="0" fontId="26" fillId="0" borderId="0" xfId="0" applyFont="1"/>
    <xf numFmtId="0" fontId="27" fillId="0" borderId="0" xfId="0" applyFont="1" applyAlignment="1">
      <alignment horizontal="center" vertical="center"/>
    </xf>
    <xf numFmtId="0" fontId="27" fillId="0" borderId="0" xfId="0" applyFont="1" applyAlignment="1">
      <alignment horizontal="left" vertical="center" indent="2"/>
    </xf>
    <xf numFmtId="0" fontId="27" fillId="0" borderId="0" xfId="0" applyFont="1"/>
    <xf numFmtId="165" fontId="0" fillId="0" borderId="1" xfId="0" applyNumberFormat="1" applyBorder="1" applyAlignment="1">
      <alignment horizontal="center" vertical="center"/>
    </xf>
    <xf numFmtId="0" fontId="0" fillId="0" borderId="1" xfId="0" applyBorder="1" applyAlignment="1">
      <alignment horizontal="center" vertical="center"/>
    </xf>
    <xf numFmtId="1" fontId="21" fillId="19" borderId="27" xfId="0" applyNumberFormat="1" applyFont="1" applyFill="1" applyBorder="1" applyAlignment="1">
      <alignment horizontal="center" vertical="center"/>
    </xf>
    <xf numFmtId="1" fontId="21" fillId="19" borderId="26" xfId="0" applyNumberFormat="1" applyFont="1" applyFill="1" applyBorder="1" applyAlignment="1">
      <alignment horizontal="center" vertical="center"/>
    </xf>
    <xf numFmtId="1" fontId="21" fillId="19" borderId="32" xfId="0" applyNumberFormat="1" applyFont="1" applyFill="1" applyBorder="1" applyAlignment="1">
      <alignment horizontal="center" vertical="center"/>
    </xf>
    <xf numFmtId="1" fontId="21" fillId="19" borderId="33" xfId="0" applyNumberFormat="1" applyFont="1" applyFill="1" applyBorder="1" applyAlignment="1">
      <alignment horizontal="center" vertical="center"/>
    </xf>
    <xf numFmtId="1" fontId="21" fillId="19" borderId="47" xfId="0" applyNumberFormat="1" applyFont="1" applyFill="1" applyBorder="1" applyAlignment="1">
      <alignment horizontal="center" vertical="center"/>
    </xf>
    <xf numFmtId="1" fontId="21" fillId="19" borderId="43" xfId="0" applyNumberFormat="1" applyFont="1" applyFill="1" applyBorder="1" applyAlignment="1">
      <alignment horizontal="center" vertical="center"/>
    </xf>
    <xf numFmtId="1" fontId="21" fillId="19" borderId="31" xfId="0" applyNumberFormat="1" applyFont="1" applyFill="1" applyBorder="1" applyAlignment="1">
      <alignment horizontal="center" vertical="center"/>
    </xf>
    <xf numFmtId="1" fontId="21" fillId="19" borderId="44" xfId="0" applyNumberFormat="1" applyFont="1" applyFill="1" applyBorder="1" applyAlignment="1">
      <alignment horizontal="center" vertical="center"/>
    </xf>
    <xf numFmtId="0" fontId="25" fillId="16" borderId="25" xfId="0" applyFont="1" applyFill="1" applyBorder="1" applyAlignment="1">
      <alignment vertical="center" wrapText="1"/>
    </xf>
    <xf numFmtId="0" fontId="24" fillId="9" borderId="27" xfId="0" applyFont="1" applyFill="1" applyBorder="1" applyAlignment="1">
      <alignment horizontal="left" vertical="center" wrapText="1" indent="1"/>
    </xf>
    <xf numFmtId="1" fontId="21" fillId="6" borderId="25" xfId="0" applyNumberFormat="1" applyFont="1" applyFill="1" applyBorder="1" applyAlignment="1">
      <alignment horizontal="center" vertical="center"/>
    </xf>
    <xf numFmtId="1" fontId="21" fillId="6" borderId="27" xfId="0" applyNumberFormat="1" applyFont="1" applyFill="1" applyBorder="1" applyAlignment="1">
      <alignment horizontal="center" vertical="center"/>
    </xf>
    <xf numFmtId="1" fontId="21" fillId="6" borderId="0" xfId="0" applyNumberFormat="1" applyFont="1" applyFill="1" applyBorder="1" applyAlignment="1">
      <alignment horizontal="center" vertical="center"/>
    </xf>
    <xf numFmtId="1" fontId="21" fillId="6" borderId="26" xfId="0" applyNumberFormat="1" applyFont="1" applyFill="1" applyBorder="1" applyAlignment="1">
      <alignment horizontal="center" vertical="center"/>
    </xf>
    <xf numFmtId="1" fontId="21" fillId="6" borderId="21" xfId="0" applyNumberFormat="1" applyFont="1" applyFill="1" applyBorder="1" applyAlignment="1">
      <alignment horizontal="center" vertical="center"/>
    </xf>
    <xf numFmtId="1" fontId="21" fillId="6" borderId="32" xfId="0" applyNumberFormat="1" applyFont="1" applyFill="1" applyBorder="1" applyAlignment="1">
      <alignment horizontal="center" vertical="center"/>
    </xf>
    <xf numFmtId="1" fontId="21" fillId="6" borderId="24" xfId="0" applyNumberFormat="1" applyFont="1" applyFill="1" applyBorder="1" applyAlignment="1">
      <alignment horizontal="center" vertical="center"/>
    </xf>
    <xf numFmtId="1" fontId="21" fillId="6" borderId="33" xfId="0" applyNumberFormat="1" applyFont="1" applyFill="1" applyBorder="1" applyAlignment="1">
      <alignment horizontal="center" vertical="center"/>
    </xf>
    <xf numFmtId="1" fontId="21" fillId="6" borderId="46" xfId="0" applyNumberFormat="1" applyFont="1" applyFill="1" applyBorder="1" applyAlignment="1">
      <alignment horizontal="center" vertical="center"/>
    </xf>
    <xf numFmtId="1" fontId="21" fillId="6" borderId="47" xfId="0" applyNumberFormat="1" applyFont="1" applyFill="1" applyBorder="1" applyAlignment="1">
      <alignment horizontal="center" vertical="center"/>
    </xf>
    <xf numFmtId="1" fontId="21" fillId="6" borderId="48" xfId="0" applyNumberFormat="1" applyFont="1" applyFill="1" applyBorder="1" applyAlignment="1">
      <alignment horizontal="center" vertical="center"/>
    </xf>
    <xf numFmtId="1" fontId="21" fillId="6" borderId="43" xfId="0" applyNumberFormat="1" applyFont="1" applyFill="1" applyBorder="1" applyAlignment="1">
      <alignment horizontal="center" vertical="center"/>
    </xf>
    <xf numFmtId="1" fontId="21" fillId="6" borderId="22" xfId="0" applyNumberFormat="1" applyFont="1" applyFill="1" applyBorder="1" applyAlignment="1">
      <alignment horizontal="center" vertical="center"/>
    </xf>
    <xf numFmtId="1" fontId="21" fillId="6" borderId="31" xfId="0" applyNumberFormat="1" applyFont="1" applyFill="1" applyBorder="1" applyAlignment="1">
      <alignment horizontal="center" vertical="center"/>
    </xf>
    <xf numFmtId="1" fontId="21" fillId="6" borderId="23" xfId="0" applyNumberFormat="1" applyFont="1" applyFill="1" applyBorder="1" applyAlignment="1">
      <alignment horizontal="center" vertical="center"/>
    </xf>
    <xf numFmtId="1" fontId="21" fillId="6" borderId="44" xfId="0" applyNumberFormat="1" applyFont="1" applyFill="1" applyBorder="1" applyAlignment="1">
      <alignment horizontal="center" vertical="center"/>
    </xf>
    <xf numFmtId="0" fontId="25" fillId="16" borderId="25" xfId="0" applyFont="1" applyFill="1" applyBorder="1" applyAlignment="1">
      <alignment horizontal="left" vertical="center" wrapText="1" indent="1"/>
    </xf>
    <xf numFmtId="0" fontId="12" fillId="10" borderId="34" xfId="0" applyFont="1" applyFill="1" applyBorder="1" applyAlignment="1">
      <alignment horizontal="left" vertical="center" wrapText="1" indent="1"/>
    </xf>
    <xf numFmtId="0" fontId="12" fillId="11" borderId="24" xfId="0" applyFont="1" applyFill="1" applyBorder="1" applyAlignment="1">
      <alignment horizontal="left" vertical="center" wrapText="1" indent="1"/>
    </xf>
    <xf numFmtId="0" fontId="12" fillId="12" borderId="24" xfId="0" applyFont="1" applyFill="1" applyBorder="1" applyAlignment="1">
      <alignment horizontal="left" vertical="center" wrapText="1" indent="1"/>
    </xf>
    <xf numFmtId="0" fontId="12" fillId="9" borderId="24" xfId="0" applyFont="1" applyFill="1" applyBorder="1" applyAlignment="1">
      <alignment horizontal="left" vertical="center" wrapText="1" indent="1"/>
    </xf>
    <xf numFmtId="0" fontId="12" fillId="9" borderId="33" xfId="0" applyFont="1" applyFill="1" applyBorder="1" applyAlignment="1">
      <alignment horizontal="left" vertical="center" wrapText="1" indent="1"/>
    </xf>
    <xf numFmtId="0" fontId="0" fillId="0" borderId="35" xfId="0" applyBorder="1"/>
    <xf numFmtId="0" fontId="12" fillId="9" borderId="71" xfId="0" applyFont="1" applyFill="1" applyBorder="1" applyAlignment="1">
      <alignment horizontal="left" vertical="center" wrapText="1" indent="1"/>
    </xf>
    <xf numFmtId="0" fontId="0" fillId="0" borderId="0" xfId="0" applyBorder="1" applyAlignment="1">
      <alignment horizontal="left" indent="1"/>
    </xf>
    <xf numFmtId="0" fontId="12" fillId="10" borderId="24" xfId="0" applyFont="1" applyFill="1" applyBorder="1" applyAlignment="1">
      <alignment horizontal="left" vertical="center" wrapText="1" indent="1"/>
    </xf>
    <xf numFmtId="0" fontId="11" fillId="9" borderId="25" xfId="0" applyFont="1" applyFill="1" applyBorder="1" applyAlignment="1">
      <alignment horizontal="left" vertical="center" wrapText="1" indent="1"/>
    </xf>
    <xf numFmtId="0" fontId="11" fillId="9" borderId="25" xfId="0" applyFont="1" applyFill="1" applyBorder="1" applyAlignment="1">
      <alignment horizontal="left" vertical="center" indent="2"/>
    </xf>
    <xf numFmtId="0" fontId="11" fillId="9" borderId="27" xfId="0" applyFont="1" applyFill="1" applyBorder="1" applyAlignment="1">
      <alignment horizontal="left" vertical="center" wrapText="1" indent="1"/>
    </xf>
    <xf numFmtId="0" fontId="8" fillId="14" borderId="51" xfId="0" applyFont="1" applyFill="1" applyBorder="1" applyAlignment="1">
      <alignment horizontal="left" vertical="center" indent="1"/>
    </xf>
    <xf numFmtId="0" fontId="8" fillId="0" borderId="51" xfId="0" applyFont="1" applyBorder="1" applyAlignment="1">
      <alignment horizontal="left" vertical="center" wrapText="1" indent="1"/>
    </xf>
    <xf numFmtId="0" fontId="8" fillId="0" borderId="51" xfId="0" applyFont="1" applyBorder="1" applyAlignment="1">
      <alignment vertical="center"/>
    </xf>
    <xf numFmtId="0" fontId="8" fillId="0" borderId="51" xfId="0" applyFont="1" applyBorder="1" applyAlignment="1">
      <alignment vertical="center" wrapText="1"/>
    </xf>
    <xf numFmtId="0" fontId="8" fillId="0" borderId="51" xfId="0" applyFont="1" applyBorder="1" applyAlignment="1">
      <alignment horizontal="center" vertical="center"/>
    </xf>
    <xf numFmtId="0" fontId="8" fillId="14" borderId="54" xfId="0" applyFont="1" applyFill="1" applyBorder="1" applyAlignment="1">
      <alignment horizontal="left" vertical="center" indent="1"/>
    </xf>
    <xf numFmtId="0" fontId="8" fillId="0" borderId="54" xfId="0" applyFont="1" applyBorder="1" applyAlignment="1">
      <alignment horizontal="left" vertical="center" wrapText="1" indent="1"/>
    </xf>
    <xf numFmtId="0" fontId="8" fillId="0" borderId="54" xfId="0" applyFont="1" applyBorder="1" applyAlignment="1">
      <alignment vertical="center"/>
    </xf>
    <xf numFmtId="0" fontId="8" fillId="0" borderId="54" xfId="0" applyFont="1" applyBorder="1" applyAlignment="1">
      <alignment vertical="center" wrapText="1"/>
    </xf>
    <xf numFmtId="0" fontId="8" fillId="0" borderId="54" xfId="0" applyFont="1" applyBorder="1" applyAlignment="1">
      <alignment horizontal="center" vertical="center"/>
    </xf>
    <xf numFmtId="0" fontId="8" fillId="0" borderId="54" xfId="0" applyFont="1" applyBorder="1" applyAlignment="1">
      <alignment horizontal="left" vertical="center" wrapText="1"/>
    </xf>
    <xf numFmtId="0" fontId="8" fillId="14" borderId="57" xfId="0" applyFont="1" applyFill="1" applyBorder="1" applyAlignment="1">
      <alignment horizontal="left" vertical="center" indent="1"/>
    </xf>
    <xf numFmtId="0" fontId="8" fillId="0" borderId="57" xfId="0" applyFont="1" applyBorder="1" applyAlignment="1">
      <alignment horizontal="left" vertical="center"/>
    </xf>
    <xf numFmtId="0" fontId="8" fillId="0" borderId="57" xfId="0" applyFont="1" applyBorder="1" applyAlignment="1">
      <alignment horizontal="center" vertical="center"/>
    </xf>
    <xf numFmtId="0" fontId="8" fillId="0" borderId="57" xfId="0" applyFont="1" applyBorder="1" applyAlignment="1">
      <alignment horizontal="left" vertical="center" wrapText="1"/>
    </xf>
    <xf numFmtId="0" fontId="8" fillId="0" borderId="57" xfId="0" applyFont="1" applyBorder="1" applyAlignment="1">
      <alignment horizontal="left" vertical="center" wrapText="1" indent="1"/>
    </xf>
    <xf numFmtId="0" fontId="8" fillId="14" borderId="60" xfId="0" applyFont="1" applyFill="1" applyBorder="1" applyAlignment="1">
      <alignment horizontal="left" vertical="center" indent="1"/>
    </xf>
    <xf numFmtId="0" fontId="8" fillId="0" borderId="60" xfId="0" applyFont="1" applyBorder="1" applyAlignment="1">
      <alignment horizontal="left" vertical="center"/>
    </xf>
    <xf numFmtId="0" fontId="8" fillId="0" borderId="60" xfId="0" applyFont="1" applyBorder="1" applyAlignment="1">
      <alignment horizontal="center" vertical="center"/>
    </xf>
    <xf numFmtId="0" fontId="8" fillId="0" borderId="60" xfId="0" applyFont="1" applyBorder="1" applyAlignment="1">
      <alignment horizontal="left" vertical="center" wrapText="1"/>
    </xf>
    <xf numFmtId="0" fontId="8" fillId="0" borderId="78" xfId="0" applyFont="1" applyBorder="1" applyAlignment="1">
      <alignment horizontal="left" vertical="center" wrapText="1" indent="1"/>
    </xf>
    <xf numFmtId="0" fontId="8" fillId="0" borderId="78" xfId="0" applyFont="1" applyBorder="1" applyAlignment="1">
      <alignment vertical="center"/>
    </xf>
    <xf numFmtId="0" fontId="8" fillId="0" borderId="78" xfId="0" applyFont="1" applyBorder="1" applyAlignment="1">
      <alignment vertical="center" wrapText="1"/>
    </xf>
    <xf numFmtId="0" fontId="8" fillId="0" borderId="57" xfId="0" applyFont="1" applyBorder="1" applyAlignment="1">
      <alignment vertical="center"/>
    </xf>
    <xf numFmtId="0" fontId="8" fillId="0" borderId="57" xfId="0" applyFont="1" applyBorder="1" applyAlignment="1">
      <alignment vertical="center" wrapText="1"/>
    </xf>
    <xf numFmtId="0" fontId="8" fillId="0" borderId="57" xfId="0" applyFont="1" applyBorder="1"/>
    <xf numFmtId="0" fontId="8" fillId="14" borderId="57" xfId="0" applyFont="1" applyFill="1" applyBorder="1" applyAlignment="1">
      <alignment horizontal="left" vertical="center" wrapText="1" indent="1"/>
    </xf>
    <xf numFmtId="0" fontId="8" fillId="0" borderId="60" xfId="0" applyFont="1" applyBorder="1" applyAlignment="1">
      <alignment horizontal="left" vertical="center" wrapText="1" indent="1"/>
    </xf>
    <xf numFmtId="0" fontId="8" fillId="0" borderId="60" xfId="0" applyFont="1" applyBorder="1" applyAlignment="1">
      <alignment vertical="center"/>
    </xf>
    <xf numFmtId="0" fontId="8" fillId="0" borderId="60" xfId="0" applyFont="1" applyBorder="1" applyAlignment="1">
      <alignment vertical="center" wrapText="1"/>
    </xf>
    <xf numFmtId="0" fontId="8" fillId="0" borderId="60" xfId="0" applyFont="1" applyBorder="1"/>
    <xf numFmtId="0" fontId="8" fillId="0" borderId="54" xfId="0" applyFont="1" applyBorder="1"/>
    <xf numFmtId="0" fontId="8" fillId="0" borderId="60" xfId="0" applyFont="1" applyBorder="1" applyAlignment="1">
      <alignment wrapText="1"/>
    </xf>
    <xf numFmtId="0" fontId="8" fillId="0" borderId="54" xfId="0" applyFont="1" applyBorder="1" applyAlignment="1">
      <alignment horizontal="left" vertical="center"/>
    </xf>
    <xf numFmtId="0" fontId="8" fillId="0" borderId="57" xfId="0" applyFont="1" applyBorder="1" applyAlignment="1">
      <alignment wrapText="1"/>
    </xf>
    <xf numFmtId="0" fontId="8" fillId="0" borderId="57" xfId="0" applyFont="1" applyBorder="1" applyAlignment="1">
      <alignment horizontal="left" vertical="center" wrapText="1"/>
    </xf>
    <xf numFmtId="0" fontId="8" fillId="0" borderId="51" xfId="0" applyFont="1" applyBorder="1" applyAlignment="1">
      <alignment horizontal="left" vertical="center"/>
    </xf>
    <xf numFmtId="0" fontId="8" fillId="0" borderId="80" xfId="0" applyFont="1" applyBorder="1" applyAlignment="1">
      <alignment horizontal="left" vertical="center" wrapText="1" indent="1"/>
    </xf>
    <xf numFmtId="0" fontId="8" fillId="0" borderId="80" xfId="0" applyFont="1" applyBorder="1" applyAlignment="1">
      <alignment vertical="center"/>
    </xf>
    <xf numFmtId="0" fontId="8" fillId="0" borderId="80" xfId="0" applyFont="1" applyBorder="1" applyAlignment="1">
      <alignment horizontal="left" vertical="center" wrapText="1"/>
    </xf>
    <xf numFmtId="0" fontId="8" fillId="0" borderId="80" xfId="0" applyFont="1" applyBorder="1"/>
    <xf numFmtId="0" fontId="8" fillId="0" borderId="80" xfId="0" applyFont="1" applyBorder="1" applyAlignment="1">
      <alignment horizontal="center" vertical="center"/>
    </xf>
    <xf numFmtId="0" fontId="22" fillId="0" borderId="36" xfId="0" applyFont="1" applyBorder="1" applyAlignment="1">
      <alignment horizontal="left" vertical="center" indent="1"/>
    </xf>
    <xf numFmtId="0" fontId="31" fillId="0" borderId="25" xfId="0" applyFont="1" applyBorder="1" applyAlignment="1">
      <alignment horizontal="left" vertical="center" wrapText="1" indent="1"/>
    </xf>
    <xf numFmtId="0" fontId="31" fillId="0" borderId="25" xfId="0" applyFont="1" applyBorder="1" applyAlignment="1">
      <alignment horizontal="center" vertical="center" wrapText="1"/>
    </xf>
    <xf numFmtId="0" fontId="31" fillId="0" borderId="27" xfId="0" applyFont="1" applyBorder="1" applyAlignment="1">
      <alignment vertical="center" wrapText="1"/>
    </xf>
    <xf numFmtId="0" fontId="22" fillId="0" borderId="34" xfId="0" applyFont="1" applyBorder="1" applyAlignment="1">
      <alignment horizontal="left" vertical="center" indent="1"/>
    </xf>
    <xf numFmtId="0" fontId="31" fillId="0" borderId="0" xfId="0" applyFont="1" applyBorder="1" applyAlignment="1">
      <alignment horizontal="left" vertical="center" wrapText="1" indent="1"/>
    </xf>
    <xf numFmtId="0" fontId="31" fillId="0" borderId="26" xfId="0" applyFont="1" applyBorder="1" applyAlignment="1">
      <alignment wrapText="1"/>
    </xf>
    <xf numFmtId="0" fontId="31" fillId="0" borderId="35" xfId="0" applyFont="1" applyBorder="1" applyAlignment="1">
      <alignment horizontal="left" vertical="center" indent="1"/>
    </xf>
    <xf numFmtId="0" fontId="31" fillId="0" borderId="21" xfId="0" applyFont="1" applyBorder="1" applyAlignment="1">
      <alignment vertical="center" wrapText="1"/>
    </xf>
    <xf numFmtId="0" fontId="31" fillId="0" borderId="21" xfId="0" applyFont="1" applyBorder="1" applyAlignment="1">
      <alignment horizontal="center" vertical="center" wrapText="1"/>
    </xf>
    <xf numFmtId="0" fontId="31" fillId="0" borderId="28" xfId="0" applyFont="1" applyBorder="1" applyAlignment="1">
      <alignment vertical="center" wrapText="1"/>
    </xf>
    <xf numFmtId="0" fontId="31" fillId="0" borderId="29" xfId="0" applyFont="1" applyBorder="1" applyAlignment="1">
      <alignment vertical="center" wrapText="1"/>
    </xf>
    <xf numFmtId="0" fontId="31" fillId="0" borderId="0" xfId="0" applyFont="1" applyBorder="1" applyAlignment="1">
      <alignment vertical="center" wrapText="1"/>
    </xf>
    <xf numFmtId="0" fontId="31" fillId="0" borderId="25" xfId="0" applyFont="1" applyBorder="1" applyAlignment="1">
      <alignment vertical="center" wrapText="1"/>
    </xf>
    <xf numFmtId="0" fontId="31" fillId="0" borderId="24" xfId="0" applyFont="1" applyBorder="1" applyAlignment="1">
      <alignment vertical="center" wrapText="1"/>
    </xf>
    <xf numFmtId="0" fontId="31" fillId="0" borderId="30" xfId="0" applyFont="1" applyBorder="1" applyAlignment="1">
      <alignment vertical="center" wrapText="1"/>
    </xf>
    <xf numFmtId="0" fontId="31" fillId="0" borderId="23" xfId="0" applyFont="1" applyBorder="1" applyAlignment="1">
      <alignment vertical="center" wrapText="1"/>
    </xf>
    <xf numFmtId="0" fontId="31" fillId="0" borderId="46" xfId="0" applyFont="1" applyBorder="1" applyAlignment="1">
      <alignment vertical="center" wrapText="1"/>
    </xf>
    <xf numFmtId="0" fontId="31" fillId="0" borderId="46" xfId="0" applyFont="1" applyBorder="1" applyAlignment="1">
      <alignment horizontal="center" vertical="center" wrapText="1"/>
    </xf>
    <xf numFmtId="0" fontId="31" fillId="0" borderId="48" xfId="0" applyFont="1" applyBorder="1" applyAlignment="1">
      <alignment vertical="center" wrapText="1"/>
    </xf>
    <xf numFmtId="0" fontId="31" fillId="0" borderId="48" xfId="0" applyFont="1" applyBorder="1" applyAlignment="1">
      <alignment horizontal="center" vertical="center" wrapText="1"/>
    </xf>
    <xf numFmtId="0" fontId="31" fillId="0" borderId="43" xfId="0" applyFont="1" applyBorder="1" applyAlignment="1">
      <alignment vertical="center" wrapText="1"/>
    </xf>
    <xf numFmtId="0" fontId="31" fillId="0" borderId="22" xfId="0" applyFont="1" applyBorder="1" applyAlignment="1">
      <alignment vertical="center" wrapText="1"/>
    </xf>
    <xf numFmtId="0" fontId="31" fillId="0" borderId="31" xfId="0" applyFont="1" applyBorder="1" applyAlignment="1">
      <alignment vertical="center" wrapText="1"/>
    </xf>
    <xf numFmtId="0" fontId="31" fillId="0" borderId="26" xfId="0" applyFont="1" applyBorder="1" applyAlignment="1">
      <alignment vertical="center" wrapText="1"/>
    </xf>
    <xf numFmtId="0" fontId="31" fillId="0" borderId="26" xfId="0" applyFont="1" applyBorder="1" applyAlignment="1">
      <alignment horizontal="left" vertical="center" wrapText="1"/>
    </xf>
    <xf numFmtId="0" fontId="31" fillId="0" borderId="42" xfId="0" applyFont="1" applyBorder="1" applyAlignment="1">
      <alignment vertical="center" wrapText="1"/>
    </xf>
    <xf numFmtId="0" fontId="31" fillId="0" borderId="40" xfId="0" applyFont="1" applyBorder="1" applyAlignment="1">
      <alignment vertical="center" wrapText="1"/>
    </xf>
    <xf numFmtId="0" fontId="31" fillId="0" borderId="41" xfId="0" applyFont="1" applyBorder="1" applyAlignment="1">
      <alignment vertical="center" wrapText="1"/>
    </xf>
    <xf numFmtId="0" fontId="22" fillId="0" borderId="35" xfId="0" applyFont="1" applyBorder="1" applyAlignment="1">
      <alignment horizontal="left" vertical="center" indent="1"/>
    </xf>
    <xf numFmtId="0" fontId="23" fillId="9" borderId="27" xfId="0" applyFont="1" applyFill="1" applyBorder="1" applyAlignment="1">
      <alignment horizontal="left" vertical="center" wrapText="1" indent="1"/>
    </xf>
    <xf numFmtId="0" fontId="24" fillId="16" borderId="25" xfId="0" applyFont="1" applyFill="1" applyBorder="1" applyAlignment="1">
      <alignment horizontal="center" vertical="center" wrapText="1"/>
    </xf>
    <xf numFmtId="1" fontId="21" fillId="21" borderId="25" xfId="0" applyNumberFormat="1" applyFont="1" applyFill="1" applyBorder="1" applyAlignment="1">
      <alignment horizontal="center" vertical="center"/>
    </xf>
    <xf numFmtId="1" fontId="21" fillId="21" borderId="27" xfId="0" applyNumberFormat="1" applyFont="1" applyFill="1" applyBorder="1" applyAlignment="1">
      <alignment horizontal="center" vertical="center"/>
    </xf>
    <xf numFmtId="2" fontId="21" fillId="21" borderId="0" xfId="0" applyNumberFormat="1" applyFont="1" applyFill="1" applyBorder="1" applyAlignment="1">
      <alignment horizontal="center" vertical="center"/>
    </xf>
    <xf numFmtId="1" fontId="21" fillId="21" borderId="0" xfId="0" applyNumberFormat="1" applyFont="1" applyFill="1" applyBorder="1" applyAlignment="1">
      <alignment horizontal="center" vertical="center"/>
    </xf>
    <xf numFmtId="1" fontId="21" fillId="21" borderId="26" xfId="0" applyNumberFormat="1" applyFont="1" applyFill="1" applyBorder="1" applyAlignment="1">
      <alignment horizontal="center" vertical="center"/>
    </xf>
    <xf numFmtId="1" fontId="21" fillId="21" borderId="21" xfId="0" applyNumberFormat="1" applyFont="1" applyFill="1" applyBorder="1" applyAlignment="1">
      <alignment horizontal="center" vertical="center"/>
    </xf>
    <xf numFmtId="1" fontId="21" fillId="21" borderId="32" xfId="0" applyNumberFormat="1" applyFont="1" applyFill="1" applyBorder="1" applyAlignment="1">
      <alignment horizontal="center" vertical="center"/>
    </xf>
    <xf numFmtId="1" fontId="21" fillId="21" borderId="24" xfId="0" applyNumberFormat="1" applyFont="1" applyFill="1" applyBorder="1" applyAlignment="1">
      <alignment horizontal="center" vertical="center"/>
    </xf>
    <xf numFmtId="1" fontId="21" fillId="21" borderId="33" xfId="0" applyNumberFormat="1" applyFont="1" applyFill="1" applyBorder="1" applyAlignment="1">
      <alignment horizontal="center" vertical="center"/>
    </xf>
    <xf numFmtId="2" fontId="21" fillId="21" borderId="21" xfId="0" applyNumberFormat="1" applyFont="1" applyFill="1" applyBorder="1" applyAlignment="1">
      <alignment horizontal="center" vertical="center"/>
    </xf>
    <xf numFmtId="1" fontId="21" fillId="21" borderId="46" xfId="0" applyNumberFormat="1" applyFont="1" applyFill="1" applyBorder="1" applyAlignment="1">
      <alignment horizontal="center" vertical="center"/>
    </xf>
    <xf numFmtId="1" fontId="21" fillId="21" borderId="47" xfId="0" applyNumberFormat="1" applyFont="1" applyFill="1" applyBorder="1" applyAlignment="1">
      <alignment horizontal="center" vertical="center"/>
    </xf>
    <xf numFmtId="1" fontId="21" fillId="21" borderId="48" xfId="0" applyNumberFormat="1" applyFont="1" applyFill="1" applyBorder="1" applyAlignment="1">
      <alignment horizontal="center" vertical="center"/>
    </xf>
    <xf numFmtId="1" fontId="21" fillId="21" borderId="43" xfId="0" applyNumberFormat="1" applyFont="1" applyFill="1" applyBorder="1" applyAlignment="1">
      <alignment horizontal="center" vertical="center"/>
    </xf>
    <xf numFmtId="1" fontId="21" fillId="21" borderId="22" xfId="0" applyNumberFormat="1" applyFont="1" applyFill="1" applyBorder="1" applyAlignment="1">
      <alignment horizontal="center" vertical="center"/>
    </xf>
    <xf numFmtId="1" fontId="21" fillId="21" borderId="31" xfId="0" applyNumberFormat="1" applyFont="1" applyFill="1" applyBorder="1" applyAlignment="1">
      <alignment horizontal="center" vertical="center"/>
    </xf>
    <xf numFmtId="1" fontId="21" fillId="21" borderId="23" xfId="0" applyNumberFormat="1" applyFont="1" applyFill="1" applyBorder="1" applyAlignment="1">
      <alignment horizontal="center" vertical="center"/>
    </xf>
    <xf numFmtId="1" fontId="21" fillId="21" borderId="44" xfId="0" applyNumberFormat="1" applyFont="1" applyFill="1" applyBorder="1" applyAlignment="1">
      <alignment horizontal="center" vertical="center"/>
    </xf>
    <xf numFmtId="1" fontId="21" fillId="3" borderId="25" xfId="0" applyNumberFormat="1" applyFont="1" applyFill="1" applyBorder="1" applyAlignment="1">
      <alignment horizontal="center" vertical="center"/>
    </xf>
    <xf numFmtId="1" fontId="21" fillId="3" borderId="27" xfId="0" applyNumberFormat="1" applyFont="1" applyFill="1" applyBorder="1" applyAlignment="1">
      <alignment horizontal="center" vertical="center"/>
    </xf>
    <xf numFmtId="2" fontId="21" fillId="3" borderId="0" xfId="0" applyNumberFormat="1" applyFont="1" applyFill="1" applyBorder="1" applyAlignment="1">
      <alignment horizontal="center" vertical="center"/>
    </xf>
    <xf numFmtId="1" fontId="21" fillId="3" borderId="0" xfId="0" applyNumberFormat="1" applyFont="1" applyFill="1" applyBorder="1" applyAlignment="1">
      <alignment horizontal="center" vertical="center"/>
    </xf>
    <xf numFmtId="1" fontId="21" fillId="3" borderId="26" xfId="0" applyNumberFormat="1" applyFont="1" applyFill="1" applyBorder="1" applyAlignment="1">
      <alignment horizontal="center" vertical="center"/>
    </xf>
    <xf numFmtId="1" fontId="21" fillId="3" borderId="21" xfId="0" applyNumberFormat="1" applyFont="1" applyFill="1" applyBorder="1" applyAlignment="1">
      <alignment horizontal="center" vertical="center"/>
    </xf>
    <xf numFmtId="1" fontId="21" fillId="3" borderId="32" xfId="0" applyNumberFormat="1" applyFont="1" applyFill="1" applyBorder="1" applyAlignment="1">
      <alignment horizontal="center" vertical="center"/>
    </xf>
    <xf numFmtId="1" fontId="21" fillId="3" borderId="24" xfId="0" applyNumberFormat="1" applyFont="1" applyFill="1" applyBorder="1" applyAlignment="1">
      <alignment horizontal="center" vertical="center"/>
    </xf>
    <xf numFmtId="1" fontId="21" fillId="3" borderId="33" xfId="0" applyNumberFormat="1" applyFont="1" applyFill="1" applyBorder="1" applyAlignment="1">
      <alignment horizontal="center" vertical="center"/>
    </xf>
    <xf numFmtId="2" fontId="21" fillId="3" borderId="21" xfId="0" applyNumberFormat="1" applyFont="1" applyFill="1" applyBorder="1" applyAlignment="1">
      <alignment horizontal="center" vertical="center"/>
    </xf>
    <xf numFmtId="1" fontId="21" fillId="3" borderId="46" xfId="0" applyNumberFormat="1" applyFont="1" applyFill="1" applyBorder="1" applyAlignment="1">
      <alignment horizontal="center" vertical="center"/>
    </xf>
    <xf numFmtId="1" fontId="21" fillId="3" borderId="47" xfId="0" applyNumberFormat="1" applyFont="1" applyFill="1" applyBorder="1" applyAlignment="1">
      <alignment horizontal="center" vertical="center"/>
    </xf>
    <xf numFmtId="1" fontId="21" fillId="3" borderId="48" xfId="0" applyNumberFormat="1" applyFont="1" applyFill="1" applyBorder="1" applyAlignment="1">
      <alignment horizontal="center" vertical="center"/>
    </xf>
    <xf numFmtId="1" fontId="21" fillId="3" borderId="43" xfId="0" applyNumberFormat="1" applyFont="1" applyFill="1" applyBorder="1" applyAlignment="1">
      <alignment horizontal="center" vertical="center"/>
    </xf>
    <xf numFmtId="1" fontId="21" fillId="3" borderId="22" xfId="0" applyNumberFormat="1" applyFont="1" applyFill="1" applyBorder="1" applyAlignment="1">
      <alignment horizontal="center" vertical="center"/>
    </xf>
    <xf numFmtId="1" fontId="21" fillId="3" borderId="31" xfId="0" applyNumberFormat="1" applyFont="1" applyFill="1" applyBorder="1" applyAlignment="1">
      <alignment horizontal="center" vertical="center"/>
    </xf>
    <xf numFmtId="1" fontId="21" fillId="3" borderId="23" xfId="0" applyNumberFormat="1" applyFont="1" applyFill="1" applyBorder="1" applyAlignment="1">
      <alignment horizontal="center" vertical="center"/>
    </xf>
    <xf numFmtId="1" fontId="21" fillId="3" borderId="44" xfId="0" applyNumberFormat="1" applyFont="1" applyFill="1" applyBorder="1" applyAlignment="1">
      <alignment horizontal="center" vertical="center"/>
    </xf>
    <xf numFmtId="1" fontId="21" fillId="20" borderId="27" xfId="0" applyNumberFormat="1" applyFont="1" applyFill="1" applyBorder="1" applyAlignment="1">
      <alignment horizontal="center" vertical="center"/>
    </xf>
    <xf numFmtId="1" fontId="21" fillId="20" borderId="26" xfId="0" applyNumberFormat="1" applyFont="1" applyFill="1" applyBorder="1" applyAlignment="1">
      <alignment horizontal="center" vertical="center"/>
    </xf>
    <xf numFmtId="1" fontId="21" fillId="20" borderId="32" xfId="0" applyNumberFormat="1" applyFont="1" applyFill="1" applyBorder="1" applyAlignment="1">
      <alignment horizontal="center" vertical="center"/>
    </xf>
    <xf numFmtId="1" fontId="21" fillId="20" borderId="33" xfId="0" applyNumberFormat="1" applyFont="1" applyFill="1" applyBorder="1" applyAlignment="1">
      <alignment horizontal="center" vertical="center"/>
    </xf>
    <xf numFmtId="1" fontId="21" fillId="20" borderId="47" xfId="0" applyNumberFormat="1" applyFont="1" applyFill="1" applyBorder="1" applyAlignment="1">
      <alignment horizontal="center" vertical="center"/>
    </xf>
    <xf numFmtId="1" fontId="21" fillId="20" borderId="44" xfId="0" applyNumberFormat="1" applyFont="1" applyFill="1" applyBorder="1" applyAlignment="1">
      <alignment horizontal="center" vertical="center"/>
    </xf>
    <xf numFmtId="1" fontId="21" fillId="17" borderId="27" xfId="0" applyNumberFormat="1" applyFont="1" applyFill="1" applyBorder="1" applyAlignment="1">
      <alignment horizontal="center" vertical="center"/>
    </xf>
    <xf numFmtId="1" fontId="21" fillId="17" borderId="26" xfId="0" applyNumberFormat="1" applyFont="1" applyFill="1" applyBorder="1" applyAlignment="1">
      <alignment horizontal="center" vertical="center"/>
    </xf>
    <xf numFmtId="1" fontId="21" fillId="17" borderId="32" xfId="0" applyNumberFormat="1" applyFont="1" applyFill="1" applyBorder="1" applyAlignment="1">
      <alignment horizontal="center" vertical="center"/>
    </xf>
    <xf numFmtId="1" fontId="21" fillId="17" borderId="33" xfId="0" applyNumberFormat="1" applyFont="1" applyFill="1" applyBorder="1" applyAlignment="1">
      <alignment horizontal="center" vertical="center"/>
    </xf>
    <xf numFmtId="1" fontId="21" fillId="17" borderId="47" xfId="0" applyNumberFormat="1" applyFont="1" applyFill="1" applyBorder="1" applyAlignment="1">
      <alignment horizontal="center" vertical="center"/>
    </xf>
    <xf numFmtId="1" fontId="21" fillId="17" borderId="44" xfId="0" applyNumberFormat="1" applyFont="1" applyFill="1" applyBorder="1" applyAlignment="1">
      <alignment horizontal="center" vertical="center"/>
    </xf>
    <xf numFmtId="0" fontId="23" fillId="16" borderId="36" xfId="0" applyFont="1" applyFill="1" applyBorder="1" applyAlignment="1">
      <alignment vertical="center" wrapText="1"/>
    </xf>
    <xf numFmtId="0" fontId="23" fillId="16" borderId="25" xfId="0" applyFont="1" applyFill="1" applyBorder="1" applyAlignment="1">
      <alignment horizontal="left" vertical="center" wrapText="1" indent="1"/>
    </xf>
    <xf numFmtId="0" fontId="24" fillId="16" borderId="25" xfId="0" applyFont="1" applyFill="1" applyBorder="1" applyAlignment="1">
      <alignment horizontal="left" vertical="center" wrapText="1" indent="1"/>
    </xf>
    <xf numFmtId="0" fontId="24" fillId="16" borderId="25" xfId="0" applyFont="1" applyFill="1" applyBorder="1" applyAlignment="1">
      <alignment vertical="center" wrapText="1"/>
    </xf>
    <xf numFmtId="0" fontId="31" fillId="0" borderId="23" xfId="0" applyFont="1" applyBorder="1" applyAlignment="1">
      <alignment horizontal="center" vertical="center" wrapText="1"/>
    </xf>
    <xf numFmtId="0" fontId="31" fillId="0" borderId="22" xfId="0" applyFont="1" applyBorder="1" applyAlignment="1">
      <alignment horizontal="center" vertical="center" wrapText="1"/>
    </xf>
    <xf numFmtId="0" fontId="31" fillId="0" borderId="24" xfId="0" applyFont="1" applyBorder="1" applyAlignment="1">
      <alignment horizontal="center" vertical="center" wrapText="1"/>
    </xf>
    <xf numFmtId="0" fontId="31" fillId="0" borderId="0" xfId="0" applyFont="1" applyBorder="1" applyAlignment="1">
      <alignment horizontal="center" vertical="center" wrapText="1"/>
    </xf>
    <xf numFmtId="0" fontId="7" fillId="3" borderId="50" xfId="0" applyFont="1" applyFill="1" applyBorder="1" applyAlignment="1">
      <alignment horizontal="center" vertical="center" wrapText="1"/>
    </xf>
    <xf numFmtId="0" fontId="7" fillId="8" borderId="51" xfId="0" applyFont="1" applyFill="1" applyBorder="1" applyAlignment="1">
      <alignment horizontal="center" vertical="center"/>
    </xf>
    <xf numFmtId="0" fontId="7" fillId="18" borderId="51" xfId="0" applyFont="1" applyFill="1" applyBorder="1" applyAlignment="1">
      <alignment horizontal="center" vertical="center"/>
    </xf>
    <xf numFmtId="0" fontId="7" fillId="13" borderId="51" xfId="0" applyFont="1" applyFill="1" applyBorder="1" applyAlignment="1">
      <alignment horizontal="center" vertical="center"/>
    </xf>
    <xf numFmtId="0" fontId="7" fillId="13" borderId="52" xfId="0" applyFont="1" applyFill="1" applyBorder="1" applyAlignment="1">
      <alignment horizontal="center" vertical="center"/>
    </xf>
    <xf numFmtId="2" fontId="7" fillId="3" borderId="50" xfId="0" applyNumberFormat="1" applyFont="1" applyFill="1" applyBorder="1" applyAlignment="1">
      <alignment horizontal="center" vertical="center" wrapText="1"/>
    </xf>
    <xf numFmtId="0" fontId="7" fillId="3" borderId="53" xfId="0" applyFont="1" applyFill="1" applyBorder="1" applyAlignment="1">
      <alignment horizontal="center" vertical="center" wrapText="1"/>
    </xf>
    <xf numFmtId="0" fontId="7" fillId="8" borderId="54" xfId="0" applyFont="1" applyFill="1" applyBorder="1" applyAlignment="1">
      <alignment horizontal="center" vertical="center"/>
    </xf>
    <xf numFmtId="0" fontId="7" fillId="18" borderId="54" xfId="0" applyFont="1" applyFill="1" applyBorder="1" applyAlignment="1">
      <alignment horizontal="center" vertical="center"/>
    </xf>
    <xf numFmtId="0" fontId="7" fillId="13" borderId="54" xfId="0" applyFont="1" applyFill="1" applyBorder="1" applyAlignment="1">
      <alignment horizontal="center" vertical="center"/>
    </xf>
    <xf numFmtId="0" fontId="7" fillId="13" borderId="55" xfId="0" applyFont="1" applyFill="1" applyBorder="1" applyAlignment="1">
      <alignment horizontal="center" vertical="center"/>
    </xf>
    <xf numFmtId="0" fontId="7" fillId="3" borderId="56" xfId="0" applyFont="1" applyFill="1" applyBorder="1" applyAlignment="1">
      <alignment horizontal="center" vertical="center" wrapText="1"/>
    </xf>
    <xf numFmtId="0" fontId="7" fillId="8" borderId="57" xfId="0" applyFont="1" applyFill="1" applyBorder="1" applyAlignment="1">
      <alignment horizontal="center" vertical="center"/>
    </xf>
    <xf numFmtId="0" fontId="7" fillId="18" borderId="57" xfId="0" applyFont="1" applyFill="1" applyBorder="1" applyAlignment="1">
      <alignment horizontal="center" vertical="center"/>
    </xf>
    <xf numFmtId="0" fontId="7" fillId="13" borderId="57" xfId="0" applyFont="1" applyFill="1" applyBorder="1" applyAlignment="1">
      <alignment horizontal="center" vertical="center"/>
    </xf>
    <xf numFmtId="0" fontId="7" fillId="13" borderId="58" xfId="0" applyFont="1" applyFill="1" applyBorder="1" applyAlignment="1">
      <alignment horizontal="center" vertical="center"/>
    </xf>
    <xf numFmtId="0" fontId="7" fillId="3" borderId="59" xfId="0" applyFont="1" applyFill="1" applyBorder="1" applyAlignment="1">
      <alignment horizontal="center" vertical="center" wrapText="1"/>
    </xf>
    <xf numFmtId="0" fontId="7" fillId="8" borderId="60" xfId="0" applyFont="1" applyFill="1" applyBorder="1" applyAlignment="1">
      <alignment horizontal="center" vertical="center"/>
    </xf>
    <xf numFmtId="0" fontId="7" fillId="18" borderId="60" xfId="0" applyFont="1" applyFill="1" applyBorder="1" applyAlignment="1">
      <alignment horizontal="center" vertical="center"/>
    </xf>
    <xf numFmtId="0" fontId="7" fillId="13" borderId="60" xfId="0" applyFont="1" applyFill="1" applyBorder="1" applyAlignment="1">
      <alignment horizontal="center" vertical="center"/>
    </xf>
    <xf numFmtId="0" fontId="7" fillId="13" borderId="61" xfId="0" applyFont="1" applyFill="1" applyBorder="1" applyAlignment="1">
      <alignment horizontal="center" vertical="center"/>
    </xf>
    <xf numFmtId="0" fontId="7" fillId="3" borderId="68" xfId="0" applyFont="1" applyFill="1" applyBorder="1" applyAlignment="1">
      <alignment horizontal="center" vertical="center" wrapText="1"/>
    </xf>
    <xf numFmtId="0" fontId="7" fillId="8" borderId="70" xfId="0" applyFont="1" applyFill="1" applyBorder="1" applyAlignment="1">
      <alignment horizontal="center" vertical="center"/>
    </xf>
    <xf numFmtId="0" fontId="7" fillId="18" borderId="70" xfId="0" applyFont="1" applyFill="1" applyBorder="1" applyAlignment="1">
      <alignment horizontal="center" vertical="center"/>
    </xf>
    <xf numFmtId="0" fontId="7" fillId="13" borderId="70" xfId="0" applyFont="1" applyFill="1" applyBorder="1" applyAlignment="1">
      <alignment horizontal="center" vertical="center"/>
    </xf>
    <xf numFmtId="0" fontId="7" fillId="13" borderId="69" xfId="0" applyFont="1" applyFill="1" applyBorder="1" applyAlignment="1">
      <alignment horizontal="center" vertical="center"/>
    </xf>
    <xf numFmtId="0" fontId="7" fillId="3" borderId="65" xfId="0" applyFont="1" applyFill="1" applyBorder="1" applyAlignment="1">
      <alignment horizontal="center" vertical="center" wrapText="1"/>
    </xf>
    <xf numFmtId="0" fontId="7" fillId="8" borderId="66" xfId="0" applyFont="1" applyFill="1" applyBorder="1" applyAlignment="1">
      <alignment horizontal="center" vertical="center"/>
    </xf>
    <xf numFmtId="0" fontId="7" fillId="18" borderId="66" xfId="0" applyFont="1" applyFill="1" applyBorder="1" applyAlignment="1">
      <alignment horizontal="center" vertical="center"/>
    </xf>
    <xf numFmtId="0" fontId="7" fillId="13" borderId="66" xfId="0" applyFont="1" applyFill="1" applyBorder="1" applyAlignment="1">
      <alignment horizontal="center" vertical="center"/>
    </xf>
    <xf numFmtId="0" fontId="7" fillId="13" borderId="67" xfId="0" applyFont="1" applyFill="1" applyBorder="1" applyAlignment="1">
      <alignment horizontal="center" vertical="center"/>
    </xf>
    <xf numFmtId="0" fontId="7" fillId="3" borderId="62" xfId="0" applyFont="1" applyFill="1" applyBorder="1" applyAlignment="1">
      <alignment horizontal="center" vertical="center" wrapText="1"/>
    </xf>
    <xf numFmtId="0" fontId="7" fillId="8" borderId="63" xfId="0" applyFont="1" applyFill="1" applyBorder="1" applyAlignment="1">
      <alignment horizontal="center" vertical="center"/>
    </xf>
    <xf numFmtId="0" fontId="7" fillId="18" borderId="63" xfId="0" applyFont="1" applyFill="1" applyBorder="1" applyAlignment="1">
      <alignment horizontal="center" vertical="center"/>
    </xf>
    <xf numFmtId="0" fontId="7" fillId="13" borderId="63" xfId="0" applyFont="1" applyFill="1" applyBorder="1" applyAlignment="1">
      <alignment horizontal="center" vertical="center"/>
    </xf>
    <xf numFmtId="0" fontId="7" fillId="13" borderId="64" xfId="0" applyFont="1" applyFill="1" applyBorder="1" applyAlignment="1">
      <alignment horizontal="center" vertical="center"/>
    </xf>
    <xf numFmtId="2" fontId="21" fillId="6" borderId="0" xfId="0" applyNumberFormat="1" applyFont="1" applyFill="1" applyBorder="1" applyAlignment="1">
      <alignment horizontal="center" vertical="center"/>
    </xf>
    <xf numFmtId="2" fontId="21" fillId="6" borderId="21" xfId="0" applyNumberFormat="1" applyFont="1" applyFill="1" applyBorder="1" applyAlignment="1">
      <alignment horizontal="center" vertical="center"/>
    </xf>
    <xf numFmtId="0" fontId="8" fillId="0" borderId="57" xfId="0" applyFont="1" applyBorder="1" applyAlignment="1">
      <alignment horizontal="center" vertical="center"/>
    </xf>
    <xf numFmtId="0" fontId="25" fillId="16" borderId="27" xfId="0" applyFont="1" applyFill="1" applyBorder="1" applyAlignment="1">
      <alignment horizontal="center" vertical="center" wrapText="1"/>
    </xf>
    <xf numFmtId="0" fontId="8" fillId="0" borderId="54" xfId="0" applyFont="1" applyBorder="1" applyAlignment="1">
      <alignment horizontal="center" vertical="center"/>
    </xf>
    <xf numFmtId="0" fontId="8" fillId="0" borderId="23"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0" xfId="0" applyFont="1" applyBorder="1" applyAlignment="1">
      <alignment horizontal="center" vertical="center" wrapText="1"/>
    </xf>
    <xf numFmtId="0" fontId="24" fillId="16" borderId="25" xfId="0" applyFont="1" applyFill="1" applyBorder="1" applyAlignment="1">
      <alignment horizontal="center" vertical="center" wrapText="1"/>
    </xf>
    <xf numFmtId="1" fontId="21" fillId="17" borderId="24" xfId="0" applyNumberFormat="1" applyFont="1" applyFill="1" applyBorder="1" applyAlignment="1">
      <alignment horizontal="center" vertical="center"/>
    </xf>
    <xf numFmtId="1" fontId="21" fillId="17" borderId="0" xfId="0" applyNumberFormat="1" applyFont="1" applyFill="1" applyBorder="1" applyAlignment="1">
      <alignment horizontal="center" vertical="center"/>
    </xf>
    <xf numFmtId="1" fontId="21" fillId="17" borderId="22" xfId="0" applyNumberFormat="1" applyFont="1" applyFill="1" applyBorder="1" applyAlignment="1">
      <alignment horizontal="center" vertical="center"/>
    </xf>
    <xf numFmtId="1" fontId="21" fillId="17" borderId="33" xfId="0" applyNumberFormat="1" applyFont="1" applyFill="1" applyBorder="1" applyAlignment="1">
      <alignment horizontal="center" vertical="center"/>
    </xf>
    <xf numFmtId="1" fontId="21" fillId="17" borderId="26" xfId="0" applyNumberFormat="1" applyFont="1" applyFill="1" applyBorder="1" applyAlignment="1">
      <alignment horizontal="center" vertical="center"/>
    </xf>
    <xf numFmtId="1" fontId="21" fillId="17" borderId="31" xfId="0" applyNumberFormat="1" applyFont="1" applyFill="1" applyBorder="1" applyAlignment="1">
      <alignment horizontal="center" vertical="center"/>
    </xf>
    <xf numFmtId="1" fontId="21" fillId="20" borderId="24" xfId="0" applyNumberFormat="1" applyFont="1" applyFill="1" applyBorder="1" applyAlignment="1">
      <alignment horizontal="center" vertical="center"/>
    </xf>
    <xf numFmtId="1" fontId="21" fillId="20" borderId="0" xfId="0" applyNumberFormat="1" applyFont="1" applyFill="1" applyBorder="1" applyAlignment="1">
      <alignment horizontal="center" vertical="center"/>
    </xf>
    <xf numFmtId="1" fontId="21" fillId="20" borderId="22" xfId="0" applyNumberFormat="1" applyFont="1" applyFill="1" applyBorder="1" applyAlignment="1">
      <alignment horizontal="center" vertical="center"/>
    </xf>
    <xf numFmtId="1" fontId="21" fillId="20" borderId="33" xfId="0" applyNumberFormat="1" applyFont="1" applyFill="1" applyBorder="1" applyAlignment="1">
      <alignment horizontal="center" vertical="center"/>
    </xf>
    <xf numFmtId="1" fontId="21" fillId="20" borderId="26" xfId="0" applyNumberFormat="1" applyFont="1" applyFill="1" applyBorder="1" applyAlignment="1">
      <alignment horizontal="center" vertical="center"/>
    </xf>
    <xf numFmtId="1" fontId="21" fillId="20" borderId="31" xfId="0" applyNumberFormat="1" applyFont="1" applyFill="1" applyBorder="1" applyAlignment="1">
      <alignment horizontal="center" vertical="center"/>
    </xf>
    <xf numFmtId="1" fontId="21" fillId="3" borderId="24" xfId="0" applyNumberFormat="1" applyFont="1" applyFill="1" applyBorder="1" applyAlignment="1">
      <alignment horizontal="center" vertical="center"/>
    </xf>
    <xf numFmtId="1" fontId="21" fillId="3" borderId="0" xfId="0" applyNumberFormat="1" applyFont="1" applyFill="1" applyBorder="1" applyAlignment="1">
      <alignment horizontal="center" vertical="center"/>
    </xf>
    <xf numFmtId="1" fontId="21" fillId="3" borderId="22" xfId="0" applyNumberFormat="1" applyFont="1" applyFill="1" applyBorder="1" applyAlignment="1">
      <alignment horizontal="center" vertical="center"/>
    </xf>
    <xf numFmtId="1" fontId="21" fillId="3" borderId="33" xfId="0" applyNumberFormat="1" applyFont="1" applyFill="1" applyBorder="1" applyAlignment="1">
      <alignment horizontal="center" vertical="center"/>
    </xf>
    <xf numFmtId="1" fontId="21" fillId="3" borderId="26" xfId="0" applyNumberFormat="1" applyFont="1" applyFill="1" applyBorder="1" applyAlignment="1">
      <alignment horizontal="center" vertical="center"/>
    </xf>
    <xf numFmtId="1" fontId="21" fillId="3" borderId="31" xfId="0" applyNumberFormat="1" applyFont="1" applyFill="1" applyBorder="1" applyAlignment="1">
      <alignment horizontal="center" vertical="center"/>
    </xf>
    <xf numFmtId="1" fontId="21" fillId="21" borderId="24" xfId="0" applyNumberFormat="1" applyFont="1" applyFill="1" applyBorder="1" applyAlignment="1">
      <alignment horizontal="center" vertical="center"/>
    </xf>
    <xf numFmtId="1" fontId="21" fillId="21" borderId="0" xfId="0" applyNumberFormat="1" applyFont="1" applyFill="1" applyBorder="1" applyAlignment="1">
      <alignment horizontal="center" vertical="center"/>
    </xf>
    <xf numFmtId="1" fontId="21" fillId="21" borderId="22" xfId="0" applyNumberFormat="1" applyFont="1" applyFill="1" applyBorder="1" applyAlignment="1">
      <alignment horizontal="center" vertical="center"/>
    </xf>
    <xf numFmtId="1" fontId="21" fillId="21" borderId="33" xfId="0" applyNumberFormat="1" applyFont="1" applyFill="1" applyBorder="1" applyAlignment="1">
      <alignment horizontal="center" vertical="center"/>
    </xf>
    <xf numFmtId="1" fontId="21" fillId="21" borderId="26" xfId="0" applyNumberFormat="1" applyFont="1" applyFill="1" applyBorder="1" applyAlignment="1">
      <alignment horizontal="center" vertical="center"/>
    </xf>
    <xf numFmtId="1" fontId="21" fillId="21" borderId="31" xfId="0" applyNumberFormat="1" applyFont="1" applyFill="1" applyBorder="1" applyAlignment="1">
      <alignment horizontal="center" vertical="center"/>
    </xf>
    <xf numFmtId="1" fontId="21" fillId="6" borderId="34" xfId="0" applyNumberFormat="1" applyFont="1" applyFill="1" applyBorder="1" applyAlignment="1">
      <alignment horizontal="center" vertical="center"/>
    </xf>
    <xf numFmtId="1" fontId="21" fillId="6" borderId="35" xfId="0" applyNumberFormat="1" applyFont="1" applyFill="1" applyBorder="1" applyAlignment="1">
      <alignment horizontal="center" vertical="center"/>
    </xf>
    <xf numFmtId="1" fontId="21" fillId="6" borderId="39" xfId="0" applyNumberFormat="1" applyFont="1" applyFill="1" applyBorder="1" applyAlignment="1">
      <alignment horizontal="center" vertical="center"/>
    </xf>
    <xf numFmtId="1" fontId="21" fillId="6" borderId="24" xfId="0" applyNumberFormat="1" applyFont="1" applyFill="1" applyBorder="1" applyAlignment="1">
      <alignment horizontal="center" vertical="center"/>
    </xf>
    <xf numFmtId="1" fontId="21" fillId="6" borderId="0" xfId="0" applyNumberFormat="1" applyFont="1" applyFill="1" applyBorder="1" applyAlignment="1">
      <alignment horizontal="center" vertical="center"/>
    </xf>
    <xf numFmtId="1" fontId="21" fillId="6" borderId="22" xfId="0" applyNumberFormat="1" applyFont="1" applyFill="1" applyBorder="1" applyAlignment="1">
      <alignment horizontal="center" vertical="center"/>
    </xf>
    <xf numFmtId="1" fontId="21" fillId="6" borderId="33" xfId="0" applyNumberFormat="1" applyFont="1" applyFill="1" applyBorder="1" applyAlignment="1">
      <alignment horizontal="center" vertical="center"/>
    </xf>
    <xf numFmtId="1" fontId="21" fillId="6" borderId="26" xfId="0" applyNumberFormat="1" applyFont="1" applyFill="1" applyBorder="1" applyAlignment="1">
      <alignment horizontal="center" vertical="center"/>
    </xf>
    <xf numFmtId="1" fontId="21" fillId="6" borderId="31" xfId="0" applyNumberFormat="1" applyFont="1" applyFill="1" applyBorder="1" applyAlignment="1">
      <alignment horizontal="center" vertical="center"/>
    </xf>
    <xf numFmtId="1" fontId="21" fillId="20" borderId="44" xfId="0" applyNumberFormat="1" applyFont="1" applyFill="1" applyBorder="1" applyAlignment="1">
      <alignment horizontal="center" vertical="center"/>
    </xf>
    <xf numFmtId="1" fontId="21" fillId="17" borderId="23" xfId="0" applyNumberFormat="1" applyFont="1" applyFill="1" applyBorder="1" applyAlignment="1">
      <alignment horizontal="center" vertical="center"/>
    </xf>
    <xf numFmtId="1" fontId="21" fillId="17" borderId="44" xfId="0" applyNumberFormat="1" applyFont="1" applyFill="1" applyBorder="1" applyAlignment="1">
      <alignment horizontal="center" vertical="center"/>
    </xf>
    <xf numFmtId="1" fontId="21" fillId="3" borderId="23" xfId="0" applyNumberFormat="1" applyFont="1" applyFill="1" applyBorder="1" applyAlignment="1">
      <alignment horizontal="center" vertical="center"/>
    </xf>
    <xf numFmtId="1" fontId="21" fillId="3" borderId="44" xfId="0" applyNumberFormat="1" applyFont="1" applyFill="1" applyBorder="1" applyAlignment="1">
      <alignment horizontal="center" vertical="center"/>
    </xf>
    <xf numFmtId="1" fontId="21" fillId="20" borderId="23" xfId="0" applyNumberFormat="1" applyFont="1" applyFill="1" applyBorder="1" applyAlignment="1">
      <alignment horizontal="center" vertical="center"/>
    </xf>
    <xf numFmtId="1" fontId="21" fillId="21" borderId="44" xfId="0" applyNumberFormat="1" applyFont="1" applyFill="1" applyBorder="1" applyAlignment="1">
      <alignment horizontal="center" vertical="center"/>
    </xf>
    <xf numFmtId="1" fontId="21" fillId="21" borderId="23" xfId="0" applyNumberFormat="1" applyFont="1" applyFill="1" applyBorder="1" applyAlignment="1">
      <alignment horizontal="center" vertical="center"/>
    </xf>
    <xf numFmtId="1" fontId="21" fillId="6" borderId="45" xfId="0" applyNumberFormat="1" applyFont="1" applyFill="1" applyBorder="1" applyAlignment="1">
      <alignment horizontal="center" vertical="center"/>
    </xf>
    <xf numFmtId="1" fontId="21" fillId="6" borderId="23" xfId="0" applyNumberFormat="1" applyFont="1" applyFill="1" applyBorder="1" applyAlignment="1">
      <alignment horizontal="center" vertical="center"/>
    </xf>
    <xf numFmtId="1" fontId="21" fillId="6" borderId="44" xfId="0" applyNumberFormat="1" applyFont="1" applyFill="1" applyBorder="1" applyAlignment="1">
      <alignment horizontal="center" vertical="center"/>
    </xf>
    <xf numFmtId="0" fontId="0" fillId="0" borderId="0" xfId="0" applyAlignment="1">
      <alignment wrapText="1"/>
    </xf>
    <xf numFmtId="0" fontId="32" fillId="0" borderId="38" xfId="0" applyFont="1" applyBorder="1" applyAlignment="1">
      <alignment horizontal="center" vertical="center"/>
    </xf>
    <xf numFmtId="0" fontId="22" fillId="0" borderId="38" xfId="0" applyFont="1" applyBorder="1" applyAlignment="1">
      <alignment horizontal="left" vertical="center" indent="1"/>
    </xf>
    <xf numFmtId="0" fontId="31" fillId="7" borderId="22" xfId="0" applyFont="1" applyFill="1" applyBorder="1" applyAlignment="1">
      <alignment vertical="center" wrapText="1"/>
    </xf>
    <xf numFmtId="0" fontId="31" fillId="23" borderId="21" xfId="0" applyFont="1" applyFill="1" applyBorder="1" applyAlignment="1">
      <alignment vertical="center" wrapText="1"/>
    </xf>
    <xf numFmtId="0" fontId="31" fillId="23" borderId="0" xfId="0" applyFont="1" applyFill="1" applyBorder="1" applyAlignment="1">
      <alignment vertical="center" wrapText="1"/>
    </xf>
    <xf numFmtId="0" fontId="7" fillId="24" borderId="64" xfId="0" applyFont="1" applyFill="1" applyBorder="1" applyAlignment="1">
      <alignment horizontal="center" vertical="center"/>
    </xf>
    <xf numFmtId="2" fontId="7" fillId="3" borderId="59" xfId="0" applyNumberFormat="1" applyFont="1" applyFill="1" applyBorder="1" applyAlignment="1">
      <alignment horizontal="center" vertical="center" wrapText="1"/>
    </xf>
    <xf numFmtId="0" fontId="8" fillId="14" borderId="78" xfId="0" applyFont="1" applyFill="1" applyBorder="1" applyAlignment="1">
      <alignment horizontal="left" vertical="center" indent="1"/>
    </xf>
    <xf numFmtId="0" fontId="8" fillId="14" borderId="80" xfId="0" applyFont="1" applyFill="1" applyBorder="1" applyAlignment="1">
      <alignment horizontal="left" vertical="center" indent="1"/>
    </xf>
    <xf numFmtId="0" fontId="33" fillId="14" borderId="57" xfId="0" applyFont="1" applyFill="1" applyBorder="1" applyAlignment="1">
      <alignment horizontal="left" vertical="center" indent="1"/>
    </xf>
    <xf numFmtId="0" fontId="14" fillId="0" borderId="0" xfId="0" applyFont="1"/>
    <xf numFmtId="0" fontId="15" fillId="0" borderId="0" xfId="0" applyFont="1" applyAlignment="1">
      <alignment horizontal="left" vertical="top" wrapText="1" readingOrder="1"/>
    </xf>
    <xf numFmtId="0" fontId="16" fillId="15" borderId="0" xfId="0" applyFont="1" applyFill="1" applyAlignment="1">
      <alignment horizontal="center" vertical="center" wrapText="1" readingOrder="1"/>
    </xf>
    <xf numFmtId="0" fontId="18" fillId="0" borderId="20" xfId="0" applyFont="1" applyBorder="1" applyAlignment="1">
      <alignment horizontal="center" vertical="center" wrapText="1" readingOrder="1"/>
    </xf>
    <xf numFmtId="0" fontId="17" fillId="0" borderId="20" xfId="0" applyFont="1" applyBorder="1" applyAlignment="1">
      <alignment horizontal="left" vertical="center" wrapText="1" readingOrder="1"/>
    </xf>
    <xf numFmtId="0" fontId="19" fillId="0" borderId="20" xfId="0" applyFont="1" applyBorder="1" applyAlignment="1">
      <alignment horizontal="center" vertical="center" wrapText="1" readingOrder="1"/>
    </xf>
    <xf numFmtId="0" fontId="17" fillId="0" borderId="20" xfId="0" applyFont="1" applyBorder="1" applyAlignment="1">
      <alignment horizontal="center" vertical="center" wrapText="1" readingOrder="1"/>
    </xf>
    <xf numFmtId="0" fontId="12" fillId="16" borderId="82" xfId="0" applyFont="1" applyFill="1" applyBorder="1" applyAlignment="1">
      <alignment vertical="center" wrapText="1"/>
    </xf>
    <xf numFmtId="0" fontId="12" fillId="16" borderId="83" xfId="0" applyFont="1" applyFill="1" applyBorder="1" applyAlignment="1">
      <alignment horizontal="left" vertical="center" wrapText="1" indent="1"/>
    </xf>
    <xf numFmtId="0" fontId="12" fillId="16" borderId="83" xfId="0" applyFont="1" applyFill="1" applyBorder="1" applyAlignment="1">
      <alignment vertical="center" wrapText="1"/>
    </xf>
    <xf numFmtId="0" fontId="12" fillId="16" borderId="84" xfId="0" applyFont="1" applyFill="1" applyBorder="1" applyAlignment="1">
      <alignment horizontal="left" vertical="center" wrapText="1" indent="1"/>
    </xf>
    <xf numFmtId="0" fontId="0" fillId="0" borderId="0" xfId="0" applyAlignment="1">
      <alignment horizontal="left" vertical="center" wrapText="1"/>
    </xf>
    <xf numFmtId="2" fontId="21" fillId="6" borderId="27" xfId="0" applyNumberFormat="1" applyFont="1" applyFill="1" applyBorder="1" applyAlignment="1">
      <alignment horizontal="center" vertical="center"/>
    </xf>
    <xf numFmtId="2" fontId="21" fillId="6" borderId="44" xfId="0" applyNumberFormat="1" applyFont="1" applyFill="1" applyBorder="1" applyAlignment="1">
      <alignment horizontal="center" vertical="center"/>
    </xf>
    <xf numFmtId="0" fontId="8" fillId="0" borderId="21" xfId="0" applyFont="1" applyBorder="1" applyAlignment="1">
      <alignment horizontal="left" vertical="center" wrapText="1"/>
    </xf>
    <xf numFmtId="0" fontId="8" fillId="0" borderId="51" xfId="0" applyFont="1" applyBorder="1" applyAlignment="1">
      <alignment horizontal="center" vertical="center" wrapText="1"/>
    </xf>
    <xf numFmtId="0" fontId="8" fillId="0" borderId="54" xfId="0" applyFont="1" applyBorder="1" applyAlignment="1">
      <alignment horizontal="center" vertical="center" wrapText="1"/>
    </xf>
    <xf numFmtId="0" fontId="8" fillId="0" borderId="78" xfId="0" applyFont="1" applyBorder="1" applyAlignment="1">
      <alignment horizontal="center" vertical="center" wrapText="1"/>
    </xf>
    <xf numFmtId="0" fontId="8" fillId="0" borderId="57" xfId="0" applyFont="1" applyBorder="1" applyAlignment="1">
      <alignment horizontal="center"/>
    </xf>
    <xf numFmtId="0" fontId="8" fillId="0" borderId="57" xfId="0" applyFont="1" applyBorder="1" applyAlignment="1">
      <alignment horizontal="center" vertical="center" wrapText="1"/>
    </xf>
    <xf numFmtId="0" fontId="8" fillId="0" borderId="60" xfId="0" applyFont="1" applyBorder="1" applyAlignment="1">
      <alignment horizontal="center"/>
    </xf>
    <xf numFmtId="0" fontId="8" fillId="0" borderId="54" xfId="0" applyFont="1" applyBorder="1" applyAlignment="1">
      <alignment horizontal="center"/>
    </xf>
    <xf numFmtId="0" fontId="8" fillId="0" borderId="60" xfId="0" applyFont="1" applyBorder="1" applyAlignment="1">
      <alignment horizontal="center" vertical="center" wrapText="1"/>
    </xf>
    <xf numFmtId="1" fontId="21" fillId="6" borderId="36" xfId="0" applyNumberFormat="1" applyFont="1" applyFill="1" applyBorder="1" applyAlignment="1">
      <alignment horizontal="center" vertical="center"/>
    </xf>
    <xf numFmtId="2" fontId="21" fillId="6" borderId="35" xfId="0" applyNumberFormat="1" applyFont="1" applyFill="1" applyBorder="1" applyAlignment="1">
      <alignment horizontal="center" vertical="center"/>
    </xf>
    <xf numFmtId="1" fontId="21" fillId="6" borderId="37" xfId="0" applyNumberFormat="1" applyFont="1" applyFill="1" applyBorder="1" applyAlignment="1">
      <alignment horizontal="center" vertical="center"/>
    </xf>
    <xf numFmtId="2" fontId="21" fillId="6" borderId="37" xfId="0" applyNumberFormat="1" applyFont="1" applyFill="1" applyBorder="1" applyAlignment="1">
      <alignment horizontal="center" vertical="center"/>
    </xf>
    <xf numFmtId="1" fontId="21" fillId="6" borderId="85" xfId="0" applyNumberFormat="1" applyFont="1" applyFill="1" applyBorder="1" applyAlignment="1">
      <alignment horizontal="center" vertical="center"/>
    </xf>
    <xf numFmtId="1" fontId="21" fillId="6" borderId="86" xfId="0" applyNumberFormat="1" applyFont="1" applyFill="1" applyBorder="1" applyAlignment="1">
      <alignment horizontal="center" vertical="center"/>
    </xf>
    <xf numFmtId="0" fontId="23" fillId="10" borderId="36" xfId="0" applyFont="1" applyFill="1" applyBorder="1" applyAlignment="1">
      <alignment horizontal="left" vertical="center" wrapText="1" indent="1"/>
    </xf>
    <xf numFmtId="0" fontId="25" fillId="16" borderId="36" xfId="0" applyFont="1" applyFill="1" applyBorder="1" applyAlignment="1">
      <alignment vertical="center" wrapText="1"/>
    </xf>
    <xf numFmtId="0" fontId="0" fillId="6" borderId="0" xfId="0" applyFill="1"/>
    <xf numFmtId="0" fontId="2" fillId="6" borderId="0" xfId="0" applyFont="1" applyFill="1" applyAlignment="1">
      <alignment horizontal="left" indent="1"/>
    </xf>
    <xf numFmtId="0" fontId="38" fillId="0" borderId="0" xfId="0" applyFont="1"/>
    <xf numFmtId="0" fontId="39" fillId="8" borderId="13" xfId="0" applyFont="1" applyFill="1" applyBorder="1" applyAlignment="1">
      <alignment horizontal="center" vertical="center" wrapText="1"/>
    </xf>
    <xf numFmtId="0" fontId="39" fillId="8" borderId="18" xfId="0" applyFont="1" applyFill="1" applyBorder="1" applyAlignment="1">
      <alignment horizontal="center" vertical="center" wrapText="1"/>
    </xf>
    <xf numFmtId="0" fontId="39" fillId="8" borderId="14" xfId="0" applyFont="1" applyFill="1" applyBorder="1" applyAlignment="1">
      <alignment horizontal="center" vertical="center" wrapText="1"/>
    </xf>
    <xf numFmtId="2" fontId="6" fillId="0" borderId="3" xfId="0" applyNumberFormat="1" applyFont="1" applyBorder="1" applyAlignment="1">
      <alignment horizontal="center" vertical="center"/>
    </xf>
    <xf numFmtId="2" fontId="6" fillId="0" borderId="6" xfId="0" applyNumberFormat="1" applyFont="1" applyBorder="1" applyAlignment="1">
      <alignment horizontal="center" vertical="center"/>
    </xf>
    <xf numFmtId="2" fontId="6" fillId="0" borderId="7" xfId="0" applyNumberFormat="1" applyFont="1" applyBorder="1" applyAlignment="1">
      <alignment horizontal="center" vertical="center"/>
    </xf>
    <xf numFmtId="2" fontId="6" fillId="0" borderId="87" xfId="0" applyNumberFormat="1" applyFont="1" applyBorder="1" applyAlignment="1">
      <alignment horizontal="center" vertical="center"/>
    </xf>
    <xf numFmtId="2" fontId="6" fillId="0" borderId="1" xfId="0" applyNumberFormat="1" applyFont="1" applyBorder="1" applyAlignment="1">
      <alignment horizontal="center" vertical="center"/>
    </xf>
    <xf numFmtId="2" fontId="6" fillId="0" borderId="9" xfId="0" applyNumberFormat="1" applyFont="1" applyBorder="1" applyAlignment="1">
      <alignment horizontal="center" vertical="center"/>
    </xf>
    <xf numFmtId="2" fontId="6" fillId="0" borderId="88" xfId="0" applyNumberFormat="1" applyFont="1" applyBorder="1" applyAlignment="1">
      <alignment horizontal="center" vertical="center"/>
    </xf>
    <xf numFmtId="2" fontId="6" fillId="0" borderId="89" xfId="0" applyNumberFormat="1" applyFont="1" applyBorder="1" applyAlignment="1">
      <alignment horizontal="center" vertical="center"/>
    </xf>
    <xf numFmtId="2" fontId="6" fillId="0" borderId="90" xfId="0" applyNumberFormat="1" applyFont="1" applyBorder="1" applyAlignment="1">
      <alignment horizontal="center" vertical="center"/>
    </xf>
    <xf numFmtId="2" fontId="6" fillId="0" borderId="91" xfId="0" applyNumberFormat="1" applyFont="1" applyBorder="1" applyAlignment="1">
      <alignment horizontal="center" vertical="center"/>
    </xf>
    <xf numFmtId="2" fontId="6" fillId="0" borderId="11" xfId="0" applyNumberFormat="1" applyFont="1" applyBorder="1" applyAlignment="1">
      <alignment horizontal="center" vertical="center"/>
    </xf>
    <xf numFmtId="2" fontId="6" fillId="0" borderId="12" xfId="0" applyNumberFormat="1" applyFont="1" applyBorder="1" applyAlignment="1">
      <alignment horizontal="center" vertical="center"/>
    </xf>
    <xf numFmtId="0" fontId="0" fillId="0" borderId="0" xfId="0" applyAlignment="1">
      <alignment horizontal="left" vertical="center"/>
    </xf>
    <xf numFmtId="0" fontId="0" fillId="0" borderId="15" xfId="0" applyBorder="1" applyAlignment="1">
      <alignment horizontal="left" indent="2"/>
    </xf>
    <xf numFmtId="0" fontId="0" fillId="0" borderId="16" xfId="0" applyBorder="1" applyAlignment="1">
      <alignment horizontal="left" indent="2"/>
    </xf>
    <xf numFmtId="0" fontId="0" fillId="0" borderId="17" xfId="0" applyBorder="1" applyAlignment="1">
      <alignment horizontal="left" indent="2"/>
    </xf>
    <xf numFmtId="0" fontId="0" fillId="0" borderId="2" xfId="0" applyBorder="1" applyAlignment="1">
      <alignment horizontal="left" indent="2"/>
    </xf>
    <xf numFmtId="0" fontId="0" fillId="0" borderId="5" xfId="0" applyBorder="1" applyAlignment="1">
      <alignment horizontal="left" indent="2"/>
    </xf>
    <xf numFmtId="0" fontId="39" fillId="8" borderId="2" xfId="0" applyFont="1" applyFill="1" applyBorder="1" applyAlignment="1">
      <alignment horizontal="center" vertical="center" wrapText="1"/>
    </xf>
    <xf numFmtId="0" fontId="39" fillId="8" borderId="3" xfId="0" applyFont="1" applyFill="1" applyBorder="1" applyAlignment="1">
      <alignment horizontal="center" vertical="center" wrapText="1"/>
    </xf>
    <xf numFmtId="0" fontId="39" fillId="8" borderId="4" xfId="0" applyFont="1" applyFill="1" applyBorder="1" applyAlignment="1">
      <alignment horizontal="center" vertical="center" wrapText="1"/>
    </xf>
    <xf numFmtId="164" fontId="0" fillId="0" borderId="2" xfId="0" applyNumberFormat="1" applyBorder="1" applyAlignment="1">
      <alignment horizontal="center" vertical="center"/>
    </xf>
    <xf numFmtId="165" fontId="0" fillId="0" borderId="6" xfId="0" applyNumberFormat="1" applyBorder="1" applyAlignment="1">
      <alignment horizontal="center" vertical="center"/>
    </xf>
    <xf numFmtId="165" fontId="0" fillId="0" borderId="7" xfId="0" applyNumberFormat="1" applyBorder="1" applyAlignment="1">
      <alignment horizontal="center" vertical="center"/>
    </xf>
    <xf numFmtId="164" fontId="0" fillId="0" borderId="8" xfId="0" applyNumberFormat="1" applyBorder="1" applyAlignment="1">
      <alignment horizontal="center" vertical="center"/>
    </xf>
    <xf numFmtId="165" fontId="0" fillId="0" borderId="9" xfId="0" applyNumberFormat="1" applyBorder="1" applyAlignment="1">
      <alignment horizontal="center" vertical="center"/>
    </xf>
    <xf numFmtId="164" fontId="0" fillId="0" borderId="10" xfId="0" applyNumberFormat="1" applyBorder="1" applyAlignment="1">
      <alignment horizontal="center" vertical="center"/>
    </xf>
    <xf numFmtId="165" fontId="0" fillId="0" borderId="11" xfId="0" applyNumberFormat="1" applyBorder="1" applyAlignment="1">
      <alignment horizontal="center" vertical="center"/>
    </xf>
    <xf numFmtId="165" fontId="0" fillId="0" borderId="12" xfId="0" applyNumberFormat="1" applyBorder="1" applyAlignment="1">
      <alignment horizontal="center" vertical="center"/>
    </xf>
    <xf numFmtId="0" fontId="28" fillId="3" borderId="15" xfId="0" applyFont="1" applyFill="1" applyBorder="1" applyAlignment="1">
      <alignment horizontal="center" vertical="center"/>
    </xf>
    <xf numFmtId="0" fontId="29" fillId="5" borderId="19" xfId="0" applyFont="1" applyFill="1" applyBorder="1" applyAlignment="1">
      <alignment horizontal="center" vertical="center"/>
    </xf>
    <xf numFmtId="0" fontId="30" fillId="17" borderId="92" xfId="0" applyFont="1" applyFill="1" applyBorder="1" applyAlignment="1">
      <alignment horizontal="center" vertical="center"/>
    </xf>
    <xf numFmtId="165" fontId="0" fillId="0" borderId="2" xfId="0" applyNumberFormat="1"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165" fontId="0" fillId="0" borderId="8" xfId="0" applyNumberFormat="1" applyBorder="1" applyAlignment="1">
      <alignment horizontal="center" vertical="center"/>
    </xf>
    <xf numFmtId="0" fontId="0" fillId="0" borderId="9" xfId="0" applyBorder="1" applyAlignment="1">
      <alignment horizontal="center" vertical="center"/>
    </xf>
    <xf numFmtId="165" fontId="0" fillId="0" borderId="10" xfId="0" applyNumberFormat="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7" fillId="13" borderId="49" xfId="0" applyFont="1" applyFill="1" applyBorder="1" applyAlignment="1">
      <alignment horizontal="center" vertical="center"/>
    </xf>
    <xf numFmtId="0" fontId="7" fillId="13" borderId="72" xfId="0" applyFont="1" applyFill="1" applyBorder="1" applyAlignment="1">
      <alignment horizontal="center" vertical="center"/>
    </xf>
    <xf numFmtId="0" fontId="7" fillId="13" borderId="73" xfId="0" applyFont="1" applyFill="1" applyBorder="1" applyAlignment="1">
      <alignment horizontal="center" vertical="center"/>
    </xf>
    <xf numFmtId="0" fontId="7" fillId="13" borderId="74" xfId="0" applyFont="1" applyFill="1" applyBorder="1" applyAlignment="1">
      <alignment horizontal="center" vertical="center"/>
    </xf>
    <xf numFmtId="0" fontId="7" fillId="13" borderId="75" xfId="0" applyFont="1" applyFill="1" applyBorder="1" applyAlignment="1">
      <alignment horizontal="center" vertical="center"/>
    </xf>
    <xf numFmtId="0" fontId="7" fillId="13" borderId="76" xfId="0" applyFont="1" applyFill="1" applyBorder="1" applyAlignment="1">
      <alignment horizontal="center" vertical="center"/>
    </xf>
    <xf numFmtId="0" fontId="7" fillId="13" borderId="77" xfId="0" applyFont="1" applyFill="1" applyBorder="1" applyAlignment="1">
      <alignment horizontal="center" vertical="center"/>
    </xf>
    <xf numFmtId="0" fontId="42" fillId="0" borderId="27" xfId="0" applyFont="1" applyBorder="1" applyAlignment="1">
      <alignment horizontal="center" vertical="center" wrapText="1"/>
    </xf>
    <xf numFmtId="0" fontId="42" fillId="0" borderId="26" xfId="0" applyFont="1" applyBorder="1" applyAlignment="1">
      <alignment horizontal="center" vertical="center" wrapText="1"/>
    </xf>
    <xf numFmtId="0" fontId="42" fillId="0" borderId="32" xfId="0" applyFont="1" applyBorder="1" applyAlignment="1">
      <alignment horizontal="center" vertical="center" wrapText="1"/>
    </xf>
    <xf numFmtId="0" fontId="42" fillId="0" borderId="33" xfId="0" applyFont="1" applyBorder="1" applyAlignment="1">
      <alignment horizontal="center" vertical="center" wrapText="1"/>
    </xf>
    <xf numFmtId="0" fontId="42" fillId="0" borderId="44" xfId="0" applyFont="1" applyBorder="1" applyAlignment="1">
      <alignment horizontal="center" vertical="center" wrapText="1"/>
    </xf>
    <xf numFmtId="0" fontId="42" fillId="0" borderId="21" xfId="0" applyFont="1" applyBorder="1" applyAlignment="1">
      <alignment horizontal="left" vertical="center" wrapText="1"/>
    </xf>
    <xf numFmtId="0" fontId="42" fillId="0" borderId="47" xfId="0" applyFont="1" applyBorder="1" applyAlignment="1">
      <alignment horizontal="center" vertical="center" wrapText="1"/>
    </xf>
    <xf numFmtId="0" fontId="42" fillId="0" borderId="43" xfId="0" applyFont="1" applyBorder="1" applyAlignment="1">
      <alignment horizontal="center" vertical="center" wrapText="1"/>
    </xf>
    <xf numFmtId="0" fontId="42" fillId="0" borderId="31" xfId="0" applyFont="1" applyBorder="1" applyAlignment="1">
      <alignment horizontal="center" vertical="center" wrapText="1"/>
    </xf>
    <xf numFmtId="0" fontId="42" fillId="0" borderId="44" xfId="0" applyFont="1" applyBorder="1" applyAlignment="1">
      <alignment vertical="center" wrapText="1"/>
    </xf>
    <xf numFmtId="0" fontId="42" fillId="0" borderId="43" xfId="0" applyFont="1" applyBorder="1" applyAlignment="1">
      <alignment vertical="center" wrapText="1"/>
    </xf>
    <xf numFmtId="0" fontId="34" fillId="0" borderId="25" xfId="0" applyFont="1" applyBorder="1" applyAlignment="1">
      <alignment horizontal="left" vertical="center" wrapText="1" indent="1"/>
    </xf>
    <xf numFmtId="0" fontId="34" fillId="0" borderId="0" xfId="0" applyFont="1" applyBorder="1" applyAlignment="1">
      <alignment horizontal="left" vertical="center" wrapText="1" indent="1"/>
    </xf>
    <xf numFmtId="0" fontId="34" fillId="0" borderId="21" xfId="0" applyFont="1" applyBorder="1" applyAlignment="1">
      <alignment vertical="center" wrapText="1"/>
    </xf>
    <xf numFmtId="0" fontId="34" fillId="0" borderId="0" xfId="0" applyFont="1" applyBorder="1" applyAlignment="1">
      <alignment vertical="center" wrapText="1"/>
    </xf>
    <xf numFmtId="0" fontId="34" fillId="0" borderId="25" xfId="0" applyFont="1" applyBorder="1" applyAlignment="1">
      <alignment vertical="center" wrapText="1"/>
    </xf>
    <xf numFmtId="0" fontId="34" fillId="0" borderId="24" xfId="0" applyFont="1" applyBorder="1" applyAlignment="1">
      <alignment vertical="center" wrapText="1"/>
    </xf>
    <xf numFmtId="0" fontId="34" fillId="0" borderId="21" xfId="0" applyFont="1" applyBorder="1" applyAlignment="1">
      <alignment horizontal="center" vertical="center" wrapText="1"/>
    </xf>
    <xf numFmtId="0" fontId="34" fillId="0" borderId="23" xfId="0" applyFont="1" applyBorder="1" applyAlignment="1">
      <alignment vertical="center" wrapText="1"/>
    </xf>
    <xf numFmtId="0" fontId="34" fillId="0" borderId="46" xfId="0" applyFont="1" applyBorder="1" applyAlignment="1">
      <alignment vertical="center" wrapText="1"/>
    </xf>
    <xf numFmtId="0" fontId="34" fillId="0" borderId="48" xfId="0" applyFont="1" applyBorder="1" applyAlignment="1">
      <alignment vertical="center" wrapText="1"/>
    </xf>
    <xf numFmtId="0" fontId="34" fillId="0" borderId="22" xfId="0" applyFont="1" applyBorder="1" applyAlignment="1">
      <alignment vertical="center" wrapText="1"/>
    </xf>
    <xf numFmtId="0" fontId="43" fillId="0" borderId="25" xfId="0" applyFont="1" applyBorder="1" applyAlignment="1">
      <alignment horizontal="left" vertical="center" wrapText="1" indent="1"/>
    </xf>
    <xf numFmtId="0" fontId="43" fillId="0" borderId="25" xfId="0" applyFont="1" applyBorder="1" applyAlignment="1">
      <alignment vertical="center" wrapText="1"/>
    </xf>
    <xf numFmtId="0" fontId="43" fillId="0" borderId="0" xfId="0" applyFont="1" applyBorder="1" applyAlignment="1">
      <alignment horizontal="left" vertical="center" wrapText="1" indent="1"/>
    </xf>
    <xf numFmtId="0" fontId="43" fillId="0" borderId="0" xfId="0" applyFont="1" applyBorder="1" applyAlignment="1">
      <alignment vertical="center" wrapText="1"/>
    </xf>
    <xf numFmtId="0" fontId="43" fillId="0" borderId="21" xfId="0" applyFont="1" applyBorder="1" applyAlignment="1">
      <alignment vertical="center" wrapText="1"/>
    </xf>
    <xf numFmtId="0" fontId="43" fillId="0" borderId="24" xfId="0" applyFont="1" applyBorder="1" applyAlignment="1">
      <alignment vertical="center" wrapText="1"/>
    </xf>
    <xf numFmtId="0" fontId="43" fillId="0" borderId="21" xfId="0" applyFont="1" applyBorder="1" applyAlignment="1">
      <alignment horizontal="left" vertical="center" wrapText="1"/>
    </xf>
    <xf numFmtId="0" fontId="43" fillId="0" borderId="21" xfId="0" applyFont="1" applyBorder="1" applyAlignment="1">
      <alignment horizontal="center" vertical="center" wrapText="1"/>
    </xf>
    <xf numFmtId="0" fontId="43" fillId="0" borderId="23" xfId="0" applyFont="1" applyBorder="1" applyAlignment="1">
      <alignment vertical="center" wrapText="1"/>
    </xf>
    <xf numFmtId="0" fontId="43" fillId="0" borderId="46" xfId="0" applyFont="1" applyBorder="1" applyAlignment="1">
      <alignment vertical="center" wrapText="1"/>
    </xf>
    <xf numFmtId="0" fontId="43" fillId="0" borderId="48" xfId="0" applyFont="1" applyBorder="1" applyAlignment="1">
      <alignment vertical="center" wrapText="1"/>
    </xf>
    <xf numFmtId="0" fontId="43" fillId="0" borderId="22" xfId="0" applyFont="1" applyBorder="1" applyAlignment="1">
      <alignment vertical="center" wrapText="1"/>
    </xf>
    <xf numFmtId="0" fontId="40" fillId="0" borderId="22" xfId="0" applyFont="1" applyBorder="1" applyAlignment="1">
      <alignment vertical="center" wrapText="1"/>
    </xf>
    <xf numFmtId="0" fontId="43" fillId="23" borderId="0" xfId="0" applyFont="1" applyFill="1" applyBorder="1" applyAlignment="1">
      <alignment vertical="center" wrapText="1"/>
    </xf>
    <xf numFmtId="0" fontId="43" fillId="23" borderId="22" xfId="0" applyFont="1" applyFill="1" applyBorder="1" applyAlignment="1">
      <alignment vertical="center" wrapText="1"/>
    </xf>
    <xf numFmtId="0" fontId="43" fillId="23" borderId="21" xfId="0" applyFont="1" applyFill="1" applyBorder="1" applyAlignment="1">
      <alignment vertical="center" wrapText="1"/>
    </xf>
    <xf numFmtId="0" fontId="44" fillId="0" borderId="36" xfId="0" applyFont="1" applyBorder="1" applyAlignment="1">
      <alignment horizontal="left" vertical="center" indent="1"/>
    </xf>
    <xf numFmtId="0" fontId="44" fillId="0" borderId="34" xfId="0" applyFont="1" applyBorder="1" applyAlignment="1">
      <alignment horizontal="left" vertical="center" indent="1"/>
    </xf>
    <xf numFmtId="0" fontId="11" fillId="0" borderId="35" xfId="0" applyFont="1" applyBorder="1" applyAlignment="1">
      <alignment horizontal="left" vertical="center" indent="1"/>
    </xf>
    <xf numFmtId="0" fontId="11" fillId="0" borderId="38" xfId="0" applyFont="1" applyBorder="1" applyAlignment="1">
      <alignment horizontal="left" vertical="center" indent="1"/>
    </xf>
    <xf numFmtId="0" fontId="45" fillId="0" borderId="34" xfId="0" applyFont="1" applyBorder="1" applyAlignment="1">
      <alignment horizontal="left" vertical="center" indent="1"/>
    </xf>
    <xf numFmtId="0" fontId="45" fillId="0" borderId="35" xfId="0" applyFont="1" applyBorder="1" applyAlignment="1">
      <alignment horizontal="left" vertical="center" indent="1"/>
    </xf>
    <xf numFmtId="0" fontId="45" fillId="0" borderId="36" xfId="0" applyFont="1" applyBorder="1" applyAlignment="1">
      <alignment horizontal="left" vertical="center" indent="1"/>
    </xf>
    <xf numFmtId="0" fontId="44" fillId="0" borderId="35" xfId="0" applyFont="1" applyBorder="1" applyAlignment="1">
      <alignment horizontal="left" vertical="center" indent="1"/>
    </xf>
    <xf numFmtId="0" fontId="1" fillId="0" borderId="38" xfId="0" applyFont="1" applyBorder="1" applyAlignment="1">
      <alignment horizontal="center" vertical="center"/>
    </xf>
    <xf numFmtId="0" fontId="46" fillId="0" borderId="36" xfId="0" applyFont="1" applyBorder="1" applyAlignment="1">
      <alignment horizontal="center" vertical="center"/>
    </xf>
    <xf numFmtId="0" fontId="46" fillId="0" borderId="34" xfId="0" applyFont="1" applyBorder="1" applyAlignment="1">
      <alignment horizontal="center" vertical="center"/>
    </xf>
    <xf numFmtId="0" fontId="24" fillId="0" borderId="35" xfId="0" applyFont="1" applyBorder="1" applyAlignment="1">
      <alignment horizontal="center" vertical="center"/>
    </xf>
    <xf numFmtId="0" fontId="24" fillId="0" borderId="38" xfId="0" applyFont="1" applyBorder="1" applyAlignment="1">
      <alignment horizontal="center" vertical="center"/>
    </xf>
    <xf numFmtId="0" fontId="46" fillId="0" borderId="35" xfId="0" applyFont="1" applyBorder="1" applyAlignment="1">
      <alignment horizontal="center" vertical="center"/>
    </xf>
    <xf numFmtId="0" fontId="11" fillId="0" borderId="35" xfId="0" applyFont="1" applyBorder="1" applyAlignment="1">
      <alignment horizontal="center" vertical="center"/>
    </xf>
    <xf numFmtId="0" fontId="42" fillId="0" borderId="25" xfId="0" applyFont="1" applyBorder="1" applyAlignment="1">
      <alignment horizontal="left" vertical="center" wrapText="1"/>
    </xf>
    <xf numFmtId="0" fontId="42" fillId="0" borderId="0" xfId="0" applyFont="1" applyBorder="1" applyAlignment="1">
      <alignment horizontal="left" vertical="center" wrapText="1"/>
    </xf>
    <xf numFmtId="0" fontId="42" fillId="0" borderId="24" xfId="0" applyFont="1" applyBorder="1" applyAlignment="1">
      <alignment horizontal="left" vertical="center" wrapText="1"/>
    </xf>
    <xf numFmtId="0" fontId="42" fillId="0" borderId="23" xfId="0" applyFont="1" applyBorder="1" applyAlignment="1">
      <alignment horizontal="left" vertical="center" wrapText="1"/>
    </xf>
    <xf numFmtId="0" fontId="42" fillId="0" borderId="46" xfId="0" applyFont="1" applyBorder="1" applyAlignment="1">
      <alignment horizontal="left" vertical="center" wrapText="1"/>
    </xf>
    <xf numFmtId="0" fontId="42" fillId="0" borderId="48" xfId="0" applyFont="1" applyBorder="1" applyAlignment="1">
      <alignment horizontal="left" vertical="center" wrapText="1"/>
    </xf>
    <xf numFmtId="0" fontId="42" fillId="0" borderId="22" xfId="0" applyFont="1" applyBorder="1" applyAlignment="1">
      <alignment horizontal="left" vertical="center" wrapText="1"/>
    </xf>
    <xf numFmtId="0" fontId="42" fillId="23" borderId="0" xfId="0" applyFont="1" applyFill="1" applyBorder="1" applyAlignment="1">
      <alignment horizontal="left" vertical="center" wrapText="1"/>
    </xf>
    <xf numFmtId="0" fontId="42" fillId="23" borderId="22" xfId="0" applyFont="1" applyFill="1" applyBorder="1" applyAlignment="1">
      <alignment horizontal="left" vertical="center" wrapText="1"/>
    </xf>
    <xf numFmtId="0" fontId="42" fillId="23" borderId="21" xfId="0" applyFont="1" applyFill="1" applyBorder="1" applyAlignment="1">
      <alignment horizontal="left" vertical="center" wrapText="1"/>
    </xf>
    <xf numFmtId="0" fontId="34" fillId="0" borderId="25" xfId="0" applyFont="1" applyBorder="1" applyAlignment="1">
      <alignment horizontal="center" vertical="center" wrapText="1"/>
    </xf>
    <xf numFmtId="0" fontId="34" fillId="0" borderId="0" xfId="0" applyFont="1" applyBorder="1" applyAlignment="1">
      <alignment horizontal="center" vertical="center" wrapText="1"/>
    </xf>
    <xf numFmtId="0" fontId="34" fillId="0" borderId="24" xfId="0" applyFont="1" applyBorder="1" applyAlignment="1">
      <alignment horizontal="center" vertical="center" wrapText="1"/>
    </xf>
    <xf numFmtId="0" fontId="34" fillId="0" borderId="21" xfId="0" applyFont="1" applyBorder="1" applyAlignment="1">
      <alignment horizontal="left" vertical="center" wrapText="1"/>
    </xf>
    <xf numFmtId="0" fontId="34" fillId="0" borderId="23" xfId="0" applyFont="1" applyBorder="1" applyAlignment="1">
      <alignment horizontal="center" vertical="center" wrapText="1"/>
    </xf>
    <xf numFmtId="0" fontId="34" fillId="0" borderId="46" xfId="0" applyFont="1" applyBorder="1" applyAlignment="1">
      <alignment horizontal="center" vertical="center" wrapText="1"/>
    </xf>
    <xf numFmtId="0" fontId="34" fillId="0" borderId="48" xfId="0" applyFont="1" applyBorder="1" applyAlignment="1">
      <alignment horizontal="center" vertical="center" wrapText="1"/>
    </xf>
    <xf numFmtId="0" fontId="34" fillId="0" borderId="22" xfId="0" applyFont="1" applyBorder="1" applyAlignment="1">
      <alignment horizontal="center" vertical="center" wrapText="1"/>
    </xf>
    <xf numFmtId="0" fontId="0" fillId="10" borderId="0" xfId="0" applyFill="1"/>
    <xf numFmtId="1" fontId="21" fillId="19" borderId="36" xfId="0" applyNumberFormat="1" applyFont="1" applyFill="1" applyBorder="1" applyAlignment="1">
      <alignment horizontal="center" vertical="center"/>
    </xf>
    <xf numFmtId="1" fontId="21" fillId="19" borderId="35" xfId="0" applyNumberFormat="1" applyFont="1" applyFill="1" applyBorder="1" applyAlignment="1">
      <alignment horizontal="center" vertical="center"/>
    </xf>
    <xf numFmtId="1" fontId="21" fillId="19" borderId="37" xfId="0" applyNumberFormat="1" applyFont="1" applyFill="1" applyBorder="1" applyAlignment="1">
      <alignment horizontal="center" vertical="center"/>
    </xf>
    <xf numFmtId="1" fontId="21" fillId="19" borderId="34" xfId="0" applyNumberFormat="1" applyFont="1" applyFill="1" applyBorder="1" applyAlignment="1">
      <alignment horizontal="center" vertical="center"/>
    </xf>
    <xf numFmtId="1" fontId="21" fillId="19" borderId="85" xfId="0" applyNumberFormat="1" applyFont="1" applyFill="1" applyBorder="1" applyAlignment="1">
      <alignment horizontal="center" vertical="center"/>
    </xf>
    <xf numFmtId="1" fontId="21" fillId="19" borderId="86" xfId="0" applyNumberFormat="1" applyFont="1" applyFill="1" applyBorder="1" applyAlignment="1">
      <alignment horizontal="center" vertical="center"/>
    </xf>
    <xf numFmtId="1" fontId="21" fillId="19" borderId="39" xfId="0" applyNumberFormat="1" applyFont="1" applyFill="1" applyBorder="1" applyAlignment="1">
      <alignment horizontal="center" vertical="center"/>
    </xf>
    <xf numFmtId="1" fontId="21" fillId="19" borderId="45" xfId="0" applyNumberFormat="1" applyFont="1" applyFill="1" applyBorder="1" applyAlignment="1">
      <alignment horizontal="center" vertical="center"/>
    </xf>
    <xf numFmtId="0" fontId="35" fillId="10" borderId="0" xfId="0" applyFont="1" applyFill="1" applyAlignment="1">
      <alignment horizontal="left" indent="1"/>
    </xf>
    <xf numFmtId="0" fontId="0" fillId="12" borderId="0" xfId="0" applyFill="1"/>
    <xf numFmtId="0" fontId="0" fillId="27" borderId="0" xfId="0" applyFill="1"/>
    <xf numFmtId="0" fontId="35" fillId="27" borderId="0" xfId="0" applyFont="1" applyFill="1" applyAlignment="1">
      <alignment horizontal="left" indent="1"/>
    </xf>
    <xf numFmtId="0" fontId="35" fillId="10" borderId="0" xfId="0" applyFont="1" applyFill="1" applyAlignment="1">
      <alignment horizontal="left" vertical="center" wrapText="1" indent="1"/>
    </xf>
    <xf numFmtId="0" fontId="50" fillId="0" borderId="0" xfId="0" applyFont="1"/>
    <xf numFmtId="0" fontId="51" fillId="0" borderId="0" xfId="0" applyFont="1"/>
    <xf numFmtId="0" fontId="52" fillId="0" borderId="36" xfId="0" applyFont="1" applyBorder="1" applyAlignment="1">
      <alignment horizontal="left" vertical="center" indent="1"/>
    </xf>
    <xf numFmtId="0" fontId="53" fillId="0" borderId="25" xfId="0" applyFont="1" applyBorder="1" applyAlignment="1">
      <alignment horizontal="left" vertical="center" wrapText="1" indent="1"/>
    </xf>
    <xf numFmtId="0" fontId="53" fillId="0" borderId="25" xfId="0" applyFont="1" applyBorder="1" applyAlignment="1">
      <alignment horizontal="center" vertical="center" wrapText="1"/>
    </xf>
    <xf numFmtId="0" fontId="52" fillId="0" borderId="34" xfId="0" applyFont="1" applyBorder="1" applyAlignment="1">
      <alignment horizontal="left" vertical="center" indent="1"/>
    </xf>
    <xf numFmtId="0" fontId="53" fillId="0" borderId="0" xfId="0" applyFont="1" applyBorder="1" applyAlignment="1">
      <alignment horizontal="left" vertical="center" wrapText="1" indent="1"/>
    </xf>
    <xf numFmtId="0" fontId="53" fillId="0" borderId="0" xfId="0" applyFont="1" applyBorder="1" applyAlignment="1">
      <alignment horizontal="center" vertical="center" wrapText="1"/>
    </xf>
    <xf numFmtId="0" fontId="12" fillId="0" borderId="35" xfId="0" applyFont="1" applyBorder="1" applyAlignment="1">
      <alignment horizontal="left" vertical="center" indent="1"/>
    </xf>
    <xf numFmtId="0" fontId="53" fillId="0" borderId="21" xfId="0" applyFont="1" applyBorder="1" applyAlignment="1">
      <alignment vertical="center" wrapText="1"/>
    </xf>
    <xf numFmtId="0" fontId="53" fillId="0" borderId="21" xfId="0" applyFont="1" applyBorder="1" applyAlignment="1">
      <alignment horizontal="center" vertical="center" wrapText="1"/>
    </xf>
    <xf numFmtId="0" fontId="12" fillId="0" borderId="38" xfId="0" applyFont="1" applyBorder="1" applyAlignment="1">
      <alignment horizontal="left" vertical="center" indent="1"/>
    </xf>
    <xf numFmtId="0" fontId="53" fillId="0" borderId="0" xfId="0" applyFont="1" applyBorder="1" applyAlignment="1">
      <alignment vertical="center" wrapText="1"/>
    </xf>
    <xf numFmtId="0" fontId="53" fillId="0" borderId="25" xfId="0" applyFont="1" applyBorder="1" applyAlignment="1">
      <alignment vertical="center" wrapText="1"/>
    </xf>
    <xf numFmtId="0" fontId="53" fillId="0" borderId="24" xfId="0" applyFont="1" applyBorder="1" applyAlignment="1">
      <alignment vertical="center" wrapText="1"/>
    </xf>
    <xf numFmtId="0" fontId="53" fillId="0" borderId="24" xfId="0" applyFont="1" applyBorder="1" applyAlignment="1">
      <alignment horizontal="center" vertical="center" wrapText="1"/>
    </xf>
    <xf numFmtId="0" fontId="53" fillId="0" borderId="21" xfId="0" applyFont="1" applyBorder="1" applyAlignment="1">
      <alignment horizontal="left" vertical="center" wrapText="1"/>
    </xf>
    <xf numFmtId="0" fontId="53" fillId="0" borderId="23" xfId="0" applyFont="1" applyBorder="1" applyAlignment="1">
      <alignment vertical="center" wrapText="1"/>
    </xf>
    <xf numFmtId="0" fontId="53" fillId="0" borderId="23" xfId="0" applyFont="1" applyBorder="1" applyAlignment="1">
      <alignment horizontal="center" vertical="center" wrapText="1"/>
    </xf>
    <xf numFmtId="0" fontId="53" fillId="0" borderId="46" xfId="0" applyFont="1" applyBorder="1" applyAlignment="1">
      <alignment vertical="center" wrapText="1"/>
    </xf>
    <xf numFmtId="0" fontId="53" fillId="0" borderId="46" xfId="0" applyFont="1" applyBorder="1" applyAlignment="1">
      <alignment horizontal="center" vertical="center" wrapText="1"/>
    </xf>
    <xf numFmtId="0" fontId="53" fillId="0" borderId="48" xfId="0" applyFont="1" applyBorder="1" applyAlignment="1">
      <alignment vertical="center" wrapText="1"/>
    </xf>
    <xf numFmtId="0" fontId="53" fillId="0" borderId="48" xfId="0" applyFont="1" applyBorder="1" applyAlignment="1">
      <alignment horizontal="center" vertical="center" wrapText="1"/>
    </xf>
    <xf numFmtId="0" fontId="53" fillId="0" borderId="22" xfId="0" applyFont="1" applyBorder="1" applyAlignment="1">
      <alignment vertical="center" wrapText="1"/>
    </xf>
    <xf numFmtId="0" fontId="53" fillId="0" borderId="22" xfId="0" applyFont="1" applyBorder="1" applyAlignment="1">
      <alignment horizontal="center" vertical="center" wrapText="1"/>
    </xf>
    <xf numFmtId="0" fontId="52" fillId="0" borderId="35" xfId="0" applyFont="1" applyBorder="1" applyAlignment="1">
      <alignment horizontal="left" vertical="center" indent="1"/>
    </xf>
    <xf numFmtId="0" fontId="54" fillId="0" borderId="38" xfId="0" applyFont="1" applyBorder="1" applyAlignment="1">
      <alignment horizontal="center" vertical="center"/>
    </xf>
    <xf numFmtId="0" fontId="12" fillId="16" borderId="25" xfId="0" applyFont="1" applyFill="1" applyBorder="1" applyAlignment="1">
      <alignment horizontal="center" vertical="center" wrapText="1"/>
    </xf>
    <xf numFmtId="0" fontId="12" fillId="17" borderId="25" xfId="0" applyFont="1" applyFill="1" applyBorder="1" applyAlignment="1">
      <alignment horizontal="center" vertical="center" wrapText="1"/>
    </xf>
    <xf numFmtId="0" fontId="12" fillId="16" borderId="27" xfId="0" applyFont="1" applyFill="1" applyBorder="1" applyAlignment="1">
      <alignment horizontal="center" vertical="center" wrapText="1"/>
    </xf>
    <xf numFmtId="0" fontId="53" fillId="21" borderId="93" xfId="0" applyFont="1" applyFill="1" applyBorder="1" applyAlignment="1">
      <alignment horizontal="center" vertical="center"/>
    </xf>
    <xf numFmtId="1" fontId="53" fillId="0" borderId="35" xfId="0" applyNumberFormat="1" applyFont="1" applyBorder="1" applyAlignment="1">
      <alignment horizontal="center" vertical="center"/>
    </xf>
    <xf numFmtId="0" fontId="53" fillId="21" borderId="94" xfId="0" applyFont="1" applyFill="1" applyBorder="1" applyAlignment="1">
      <alignment horizontal="center" vertical="center"/>
    </xf>
    <xf numFmtId="1" fontId="53" fillId="0" borderId="97" xfId="0" applyNumberFormat="1" applyFont="1" applyBorder="1" applyAlignment="1">
      <alignment horizontal="center" vertical="center"/>
    </xf>
    <xf numFmtId="0" fontId="53" fillId="21" borderId="96" xfId="0" applyFont="1" applyFill="1" applyBorder="1" applyAlignment="1">
      <alignment horizontal="center" vertical="center"/>
    </xf>
    <xf numFmtId="0" fontId="53" fillId="21" borderId="67" xfId="0" applyFont="1" applyFill="1" applyBorder="1" applyAlignment="1">
      <alignment horizontal="center" vertical="center"/>
    </xf>
    <xf numFmtId="1" fontId="53" fillId="0" borderId="69" xfId="0" applyNumberFormat="1" applyFont="1" applyBorder="1" applyAlignment="1">
      <alignment horizontal="center" vertical="center"/>
    </xf>
    <xf numFmtId="0" fontId="53" fillId="21" borderId="64" xfId="0" applyFont="1" applyFill="1" applyBorder="1" applyAlignment="1">
      <alignment horizontal="center" vertical="center"/>
    </xf>
    <xf numFmtId="1" fontId="53" fillId="0" borderId="100" xfId="0" applyNumberFormat="1" applyFont="1" applyBorder="1" applyAlignment="1">
      <alignment horizontal="center" vertical="center"/>
    </xf>
    <xf numFmtId="0" fontId="53" fillId="21" borderId="99" xfId="0" applyFont="1" applyFill="1" applyBorder="1" applyAlignment="1">
      <alignment horizontal="center" vertical="center"/>
    </xf>
    <xf numFmtId="0" fontId="12" fillId="23" borderId="0" xfId="0" applyFont="1" applyFill="1" applyBorder="1" applyAlignment="1">
      <alignment horizontal="center" vertical="center" wrapText="1"/>
    </xf>
    <xf numFmtId="1" fontId="53" fillId="23" borderId="0" xfId="0" applyNumberFormat="1" applyFont="1" applyFill="1" applyBorder="1" applyAlignment="1">
      <alignment horizontal="center" vertical="center"/>
    </xf>
    <xf numFmtId="0" fontId="53" fillId="23" borderId="0" xfId="0" applyFont="1" applyFill="1" applyBorder="1" applyAlignment="1">
      <alignment horizontal="center" vertical="center"/>
    </xf>
    <xf numFmtId="0" fontId="12" fillId="17" borderId="36" xfId="0" applyFont="1" applyFill="1" applyBorder="1" applyAlignment="1">
      <alignment horizontal="center" vertical="center" wrapText="1"/>
    </xf>
    <xf numFmtId="1" fontId="53" fillId="0" borderId="36" xfId="0" applyNumberFormat="1" applyFont="1" applyBorder="1" applyAlignment="1">
      <alignment horizontal="center" vertical="center"/>
    </xf>
    <xf numFmtId="1" fontId="53" fillId="0" borderId="52" xfId="0" applyNumberFormat="1" applyFont="1" applyBorder="1" applyAlignment="1">
      <alignment horizontal="center" vertical="center"/>
    </xf>
    <xf numFmtId="1" fontId="53" fillId="0" borderId="34" xfId="0" applyNumberFormat="1" applyFont="1" applyBorder="1" applyAlignment="1">
      <alignment horizontal="center" vertical="center"/>
    </xf>
    <xf numFmtId="1" fontId="53" fillId="0" borderId="102" xfId="0" applyNumberFormat="1" applyFont="1" applyBorder="1" applyAlignment="1">
      <alignment horizontal="center" vertical="center"/>
    </xf>
    <xf numFmtId="0" fontId="53" fillId="21" borderId="103" xfId="0" applyFont="1" applyFill="1" applyBorder="1" applyAlignment="1">
      <alignment horizontal="center" vertical="center"/>
    </xf>
    <xf numFmtId="0" fontId="53" fillId="21" borderId="104" xfId="0" applyFont="1" applyFill="1" applyBorder="1" applyAlignment="1">
      <alignment horizontal="center" vertical="center"/>
    </xf>
    <xf numFmtId="1" fontId="53" fillId="0" borderId="38" xfId="0" applyNumberFormat="1" applyFont="1" applyBorder="1" applyAlignment="1">
      <alignment horizontal="center" vertical="center"/>
    </xf>
    <xf numFmtId="1" fontId="53" fillId="0" borderId="105" xfId="0" applyNumberFormat="1" applyFont="1" applyBorder="1" applyAlignment="1">
      <alignment horizontal="center" vertical="center"/>
    </xf>
    <xf numFmtId="0" fontId="53" fillId="21" borderId="106" xfId="0" applyFont="1" applyFill="1" applyBorder="1" applyAlignment="1">
      <alignment horizontal="center" vertical="center"/>
    </xf>
    <xf numFmtId="0" fontId="53" fillId="21" borderId="107" xfId="0" applyFont="1" applyFill="1" applyBorder="1" applyAlignment="1">
      <alignment horizontal="center" vertical="center"/>
    </xf>
    <xf numFmtId="1" fontId="53" fillId="0" borderId="58" xfId="0" applyNumberFormat="1" applyFont="1" applyBorder="1" applyAlignment="1">
      <alignment horizontal="center" vertical="center"/>
    </xf>
    <xf numFmtId="1" fontId="53" fillId="0" borderId="108" xfId="0" applyNumberFormat="1" applyFont="1" applyBorder="1" applyAlignment="1">
      <alignment horizontal="center" vertical="center"/>
    </xf>
    <xf numFmtId="0" fontId="53" fillId="21" borderId="108" xfId="0" applyFont="1" applyFill="1" applyBorder="1" applyAlignment="1">
      <alignment horizontal="center" vertical="center"/>
    </xf>
    <xf numFmtId="0" fontId="53" fillId="21" borderId="58" xfId="0" applyFont="1" applyFill="1" applyBorder="1" applyAlignment="1">
      <alignment horizontal="center" vertical="center"/>
    </xf>
    <xf numFmtId="0" fontId="53" fillId="21" borderId="109" xfId="0" applyFont="1" applyFill="1" applyBorder="1" applyAlignment="1">
      <alignment horizontal="center" vertical="center"/>
    </xf>
    <xf numFmtId="0" fontId="53" fillId="21" borderId="61" xfId="0" applyFont="1" applyFill="1" applyBorder="1" applyAlignment="1">
      <alignment horizontal="center" vertical="center"/>
    </xf>
    <xf numFmtId="1" fontId="53" fillId="0" borderId="55" xfId="0" applyNumberFormat="1" applyFont="1" applyBorder="1" applyAlignment="1">
      <alignment horizontal="center" vertical="center"/>
    </xf>
    <xf numFmtId="1" fontId="53" fillId="0" borderId="110" xfId="0" applyNumberFormat="1" applyFont="1" applyBorder="1" applyAlignment="1">
      <alignment horizontal="center" vertical="center"/>
    </xf>
    <xf numFmtId="1" fontId="53" fillId="0" borderId="94" xfId="0" applyNumberFormat="1" applyFont="1" applyBorder="1" applyAlignment="1">
      <alignment horizontal="center" vertical="center"/>
    </xf>
    <xf numFmtId="1" fontId="53" fillId="0" borderId="64" xfId="0" applyNumberFormat="1" applyFont="1" applyBorder="1" applyAlignment="1">
      <alignment horizontal="center" vertical="center"/>
    </xf>
    <xf numFmtId="1" fontId="53" fillId="0" borderId="96" xfId="0" applyNumberFormat="1" applyFont="1" applyBorder="1" applyAlignment="1">
      <alignment horizontal="center" vertical="center"/>
    </xf>
    <xf numFmtId="1" fontId="53" fillId="0" borderId="99" xfId="0" applyNumberFormat="1" applyFont="1" applyBorder="1" applyAlignment="1">
      <alignment horizontal="center" vertical="center"/>
    </xf>
    <xf numFmtId="1" fontId="53" fillId="0" borderId="111" xfId="0" applyNumberFormat="1" applyFont="1" applyBorder="1" applyAlignment="1">
      <alignment horizontal="center" vertical="center"/>
    </xf>
    <xf numFmtId="1" fontId="53" fillId="0" borderId="101" xfId="0" applyNumberFormat="1" applyFont="1" applyBorder="1" applyAlignment="1">
      <alignment horizontal="center" vertical="center"/>
    </xf>
    <xf numFmtId="1" fontId="53" fillId="0" borderId="112" xfId="0" applyNumberFormat="1" applyFont="1" applyBorder="1" applyAlignment="1">
      <alignment horizontal="center" vertical="center"/>
    </xf>
    <xf numFmtId="1" fontId="53" fillId="0" borderId="113" xfId="0" applyNumberFormat="1" applyFont="1" applyBorder="1" applyAlignment="1">
      <alignment horizontal="center" vertical="center"/>
    </xf>
    <xf numFmtId="1" fontId="53" fillId="0" borderId="109" xfId="0" applyNumberFormat="1" applyFont="1" applyBorder="1" applyAlignment="1">
      <alignment horizontal="center" vertical="center"/>
    </xf>
    <xf numFmtId="1" fontId="53" fillId="0" borderId="61" xfId="0" applyNumberFormat="1" applyFont="1" applyBorder="1" applyAlignment="1">
      <alignment horizontal="center" vertical="center"/>
    </xf>
    <xf numFmtId="1" fontId="53" fillId="0" borderId="95" xfId="0" applyNumberFormat="1" applyFont="1" applyBorder="1" applyAlignment="1">
      <alignment horizontal="center" vertical="center"/>
    </xf>
    <xf numFmtId="1" fontId="53" fillId="0" borderId="98" xfId="0" applyNumberFormat="1" applyFont="1" applyBorder="1" applyAlignment="1">
      <alignment horizontal="center" vertical="center"/>
    </xf>
    <xf numFmtId="1" fontId="53" fillId="0" borderId="56" xfId="0" applyNumberFormat="1" applyFont="1" applyBorder="1" applyAlignment="1">
      <alignment horizontal="center" vertical="center"/>
    </xf>
    <xf numFmtId="0" fontId="12" fillId="17" borderId="27" xfId="0" applyFont="1" applyFill="1" applyBorder="1" applyAlignment="1">
      <alignment horizontal="center" vertical="center" wrapText="1"/>
    </xf>
    <xf numFmtId="0" fontId="55" fillId="20" borderId="36" xfId="0" applyFont="1" applyFill="1" applyBorder="1" applyAlignment="1">
      <alignment horizontal="center" vertical="center" wrapText="1"/>
    </xf>
    <xf numFmtId="0" fontId="55" fillId="20" borderId="25" xfId="0" applyFont="1" applyFill="1" applyBorder="1" applyAlignment="1">
      <alignment horizontal="center" vertical="center" wrapText="1"/>
    </xf>
    <xf numFmtId="0" fontId="55" fillId="20" borderId="27" xfId="0" applyFont="1" applyFill="1" applyBorder="1" applyAlignment="1">
      <alignment horizontal="center" vertical="center" wrapText="1"/>
    </xf>
    <xf numFmtId="0" fontId="3" fillId="6" borderId="0" xfId="0" applyFont="1" applyFill="1" applyAlignment="1">
      <alignment horizontal="left" indent="1"/>
    </xf>
    <xf numFmtId="0" fontId="0" fillId="6" borderId="0" xfId="0" applyFill="1" applyAlignment="1">
      <alignment horizontal="left" indent="1"/>
    </xf>
    <xf numFmtId="0" fontId="60" fillId="27" borderId="0" xfId="0" applyFont="1" applyFill="1" applyAlignment="1">
      <alignment horizontal="left" indent="1"/>
    </xf>
    <xf numFmtId="0" fontId="35" fillId="27" borderId="0" xfId="0" applyFont="1" applyFill="1" applyAlignment="1">
      <alignment horizontal="left" indent="2"/>
    </xf>
    <xf numFmtId="0" fontId="60" fillId="27" borderId="0" xfId="0" applyFont="1" applyFill="1" applyAlignment="1">
      <alignment horizontal="left" indent="2"/>
    </xf>
    <xf numFmtId="0" fontId="59" fillId="12" borderId="0" xfId="0" applyFont="1" applyFill="1" applyAlignment="1">
      <alignment horizontal="left" indent="2"/>
    </xf>
    <xf numFmtId="0" fontId="0" fillId="12" borderId="0" xfId="0" applyFill="1" applyAlignment="1">
      <alignment horizontal="left" indent="1"/>
    </xf>
    <xf numFmtId="0" fontId="35" fillId="12" borderId="0" xfId="0" applyFont="1" applyFill="1" applyAlignment="1">
      <alignment horizontal="left" indent="2"/>
    </xf>
    <xf numFmtId="0" fontId="35" fillId="12" borderId="0" xfId="0" applyFont="1" applyFill="1" applyAlignment="1">
      <alignment horizontal="left" vertical="center" wrapText="1" indent="2"/>
    </xf>
    <xf numFmtId="0" fontId="57" fillId="10" borderId="0" xfId="0" applyFont="1" applyFill="1" applyAlignment="1">
      <alignment horizontal="left" indent="2"/>
    </xf>
    <xf numFmtId="0" fontId="0" fillId="10" borderId="0" xfId="0" applyFill="1" applyAlignment="1">
      <alignment horizontal="left" indent="1"/>
    </xf>
    <xf numFmtId="0" fontId="35" fillId="10" borderId="0" xfId="0" applyFont="1" applyFill="1" applyAlignment="1">
      <alignment horizontal="left" indent="2"/>
    </xf>
    <xf numFmtId="0" fontId="35" fillId="6" borderId="0" xfId="0" applyFont="1" applyFill="1" applyAlignment="1">
      <alignment horizontal="left" indent="2"/>
    </xf>
    <xf numFmtId="0" fontId="62" fillId="6" borderId="0" xfId="0" applyFont="1" applyFill="1" applyAlignment="1">
      <alignment horizontal="left" indent="2"/>
    </xf>
    <xf numFmtId="0" fontId="8" fillId="14" borderId="50" xfId="0" applyFont="1" applyFill="1" applyBorder="1" applyAlignment="1">
      <alignment horizontal="center" vertical="center"/>
    </xf>
    <xf numFmtId="0" fontId="8" fillId="14" borderId="53" xfId="0" applyFont="1" applyFill="1" applyBorder="1" applyAlignment="1">
      <alignment horizontal="center" vertical="center"/>
    </xf>
    <xf numFmtId="0" fontId="8" fillId="14" borderId="56" xfId="0" applyFont="1" applyFill="1" applyBorder="1" applyAlignment="1">
      <alignment horizontal="center" vertical="center"/>
    </xf>
    <xf numFmtId="0" fontId="8" fillId="14" borderId="59" xfId="0" applyFont="1" applyFill="1" applyBorder="1" applyAlignment="1">
      <alignment horizontal="center" vertical="center"/>
    </xf>
    <xf numFmtId="0" fontId="8" fillId="14" borderId="81" xfId="0" applyFont="1" applyFill="1" applyBorder="1" applyAlignment="1">
      <alignment horizontal="center" vertical="center"/>
    </xf>
    <xf numFmtId="0" fontId="8" fillId="14" borderId="79" xfId="0" applyFont="1" applyFill="1" applyBorder="1" applyAlignment="1">
      <alignment horizontal="center" vertical="center"/>
    </xf>
    <xf numFmtId="0" fontId="11" fillId="9" borderId="36" xfId="0" applyFont="1" applyFill="1" applyBorder="1" applyAlignment="1">
      <alignment horizontal="center" vertical="center" wrapText="1"/>
    </xf>
    <xf numFmtId="0" fontId="11" fillId="9" borderId="25" xfId="0" applyFont="1" applyFill="1" applyBorder="1" applyAlignment="1">
      <alignment horizontal="center" vertical="center" wrapText="1"/>
    </xf>
    <xf numFmtId="0" fontId="23" fillId="28" borderId="0" xfId="0" applyFont="1" applyFill="1" applyAlignment="1">
      <alignment vertical="center"/>
    </xf>
    <xf numFmtId="0" fontId="5" fillId="28" borderId="0" xfId="0" applyFont="1" applyFill="1" applyAlignment="1">
      <alignment vertical="center"/>
    </xf>
    <xf numFmtId="0" fontId="5" fillId="28" borderId="0" xfId="0" applyFont="1" applyFill="1" applyAlignment="1">
      <alignment horizontal="left" vertical="center"/>
    </xf>
    <xf numFmtId="0" fontId="5" fillId="29" borderId="0" xfId="0" applyFont="1" applyFill="1"/>
    <xf numFmtId="0" fontId="5" fillId="29" borderId="0" xfId="0" applyFont="1" applyFill="1" applyAlignment="1">
      <alignment horizontal="left" indent="2"/>
    </xf>
    <xf numFmtId="0" fontId="5" fillId="29" borderId="0" xfId="0" applyFont="1" applyFill="1" applyAlignment="1">
      <alignment horizontal="center"/>
    </xf>
    <xf numFmtId="0" fontId="5" fillId="30" borderId="0" xfId="0" applyFont="1" applyFill="1"/>
    <xf numFmtId="0" fontId="5" fillId="30" borderId="0" xfId="0" applyFont="1" applyFill="1" applyAlignment="1">
      <alignment horizontal="left" indent="2"/>
    </xf>
    <xf numFmtId="0" fontId="5" fillId="30" borderId="0" xfId="0" applyFont="1" applyFill="1" applyAlignment="1">
      <alignment horizontal="center"/>
    </xf>
    <xf numFmtId="0" fontId="24" fillId="30" borderId="0" xfId="0" applyFont="1" applyFill="1" applyAlignment="1">
      <alignment vertical="center"/>
    </xf>
    <xf numFmtId="0" fontId="23" fillId="29" borderId="0" xfId="0" applyFont="1" applyFill="1" applyAlignment="1">
      <alignment vertical="center"/>
    </xf>
    <xf numFmtId="0" fontId="64" fillId="12" borderId="36" xfId="0" applyFont="1" applyFill="1" applyBorder="1" applyAlignment="1">
      <alignment vertical="center" wrapText="1"/>
    </xf>
    <xf numFmtId="0" fontId="64" fillId="12" borderId="25" xfId="0" applyFont="1" applyFill="1" applyBorder="1" applyAlignment="1">
      <alignment horizontal="left" vertical="center" wrapText="1" indent="1"/>
    </xf>
    <xf numFmtId="0" fontId="64" fillId="12" borderId="25" xfId="0" applyFont="1" applyFill="1" applyBorder="1" applyAlignment="1">
      <alignment vertical="center" wrapText="1"/>
    </xf>
    <xf numFmtId="0" fontId="64" fillId="12" borderId="27" xfId="0" applyFont="1" applyFill="1" applyBorder="1" applyAlignment="1">
      <alignment horizontal="center" vertical="center" wrapText="1"/>
    </xf>
    <xf numFmtId="0" fontId="65" fillId="31" borderId="36" xfId="0" applyFont="1" applyFill="1" applyBorder="1" applyAlignment="1">
      <alignment vertical="center" wrapText="1"/>
    </xf>
    <xf numFmtId="0" fontId="65" fillId="31" borderId="25" xfId="0" applyFont="1" applyFill="1" applyBorder="1" applyAlignment="1">
      <alignment horizontal="left" vertical="center" wrapText="1" indent="1"/>
    </xf>
    <xf numFmtId="0" fontId="66" fillId="31" borderId="25" xfId="0" applyFont="1" applyFill="1" applyBorder="1" applyAlignment="1">
      <alignment horizontal="left" vertical="center" wrapText="1" indent="1"/>
    </xf>
    <xf numFmtId="0" fontId="66" fillId="31" borderId="25" xfId="0" applyFont="1" applyFill="1" applyBorder="1" applyAlignment="1">
      <alignment vertical="center" wrapText="1"/>
    </xf>
    <xf numFmtId="0" fontId="66" fillId="31" borderId="25" xfId="0" applyFont="1" applyFill="1" applyBorder="1" applyAlignment="1">
      <alignment horizontal="center" vertical="center" wrapText="1"/>
    </xf>
    <xf numFmtId="0" fontId="11" fillId="30" borderId="0" xfId="0" applyFont="1" applyFill="1" applyAlignment="1">
      <alignment vertical="center"/>
    </xf>
    <xf numFmtId="0" fontId="5" fillId="30" borderId="0" xfId="0" applyFont="1" applyFill="1" applyAlignment="1">
      <alignment vertical="center"/>
    </xf>
    <xf numFmtId="0" fontId="67" fillId="31" borderId="36" xfId="0" applyFont="1" applyFill="1" applyBorder="1" applyAlignment="1">
      <alignment vertical="center" wrapText="1"/>
    </xf>
    <xf numFmtId="0" fontId="67" fillId="31" borderId="25" xfId="0" applyFont="1" applyFill="1" applyBorder="1" applyAlignment="1">
      <alignment horizontal="left" vertical="center" wrapText="1" indent="1"/>
    </xf>
    <xf numFmtId="0" fontId="67" fillId="31" borderId="25" xfId="0" applyFont="1" applyFill="1" applyBorder="1" applyAlignment="1">
      <alignment vertical="center" wrapText="1"/>
    </xf>
    <xf numFmtId="0" fontId="67" fillId="31" borderId="27" xfId="0" applyFont="1" applyFill="1" applyBorder="1" applyAlignment="1">
      <alignment horizontal="center" vertical="center" wrapText="1"/>
    </xf>
    <xf numFmtId="0" fontId="35" fillId="10" borderId="0" xfId="0" applyFont="1" applyFill="1" applyAlignment="1">
      <alignment horizontal="left" wrapText="1" indent="2"/>
    </xf>
    <xf numFmtId="0" fontId="35" fillId="12" borderId="0" xfId="0" applyFont="1" applyFill="1" applyAlignment="1">
      <alignment horizontal="left" vertical="center" wrapText="1" indent="2"/>
    </xf>
    <xf numFmtId="0" fontId="35" fillId="10" borderId="0" xfId="0" applyFont="1" applyFill="1" applyAlignment="1">
      <alignment horizontal="left" vertical="center" wrapText="1" indent="1"/>
    </xf>
    <xf numFmtId="0" fontId="8" fillId="0" borderId="57" xfId="0" applyFont="1" applyBorder="1" applyAlignment="1">
      <alignment horizontal="center" vertical="center"/>
    </xf>
    <xf numFmtId="0" fontId="25" fillId="16" borderId="36" xfId="0" applyFont="1" applyFill="1" applyBorder="1" applyAlignment="1">
      <alignment horizontal="center" vertical="center" wrapText="1"/>
    </xf>
    <xf numFmtId="0" fontId="25" fillId="16" borderId="25" xfId="0" applyFont="1" applyFill="1" applyBorder="1" applyAlignment="1">
      <alignment horizontal="center" vertical="center" wrapText="1"/>
    </xf>
    <xf numFmtId="0" fontId="25" fillId="16" borderId="27" xfId="0" applyFont="1" applyFill="1" applyBorder="1" applyAlignment="1">
      <alignment horizontal="center" vertical="center" wrapText="1"/>
    </xf>
    <xf numFmtId="0" fontId="8" fillId="0" borderId="54" xfId="0" applyFont="1" applyBorder="1" applyAlignment="1">
      <alignment horizontal="center" vertical="center"/>
    </xf>
    <xf numFmtId="0" fontId="17" fillId="0" borderId="20" xfId="0" applyFont="1" applyBorder="1" applyAlignment="1">
      <alignment horizontal="center" vertical="center" wrapText="1" readingOrder="1"/>
    </xf>
    <xf numFmtId="0" fontId="14" fillId="0" borderId="20" xfId="0" applyFont="1" applyBorder="1" applyAlignment="1">
      <alignment vertical="top" wrapText="1"/>
    </xf>
    <xf numFmtId="0" fontId="14" fillId="0" borderId="0" xfId="0" applyFont="1"/>
    <xf numFmtId="0" fontId="15" fillId="0" borderId="0" xfId="0" applyFont="1" applyAlignment="1">
      <alignment horizontal="left" vertical="top" wrapText="1" readingOrder="1"/>
    </xf>
    <xf numFmtId="0" fontId="8" fillId="0" borderId="23"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0" xfId="0" applyFont="1" applyBorder="1" applyAlignment="1">
      <alignment horizontal="center" vertical="center" wrapText="1"/>
    </xf>
    <xf numFmtId="0" fontId="31" fillId="0" borderId="23" xfId="0" applyFont="1" applyBorder="1" applyAlignment="1">
      <alignment horizontal="center" vertical="center" wrapText="1"/>
    </xf>
    <xf numFmtId="0" fontId="31" fillId="0" borderId="22" xfId="0" applyFont="1" applyBorder="1" applyAlignment="1">
      <alignment horizontal="center" vertical="center" wrapText="1"/>
    </xf>
    <xf numFmtId="0" fontId="31" fillId="0" borderId="24" xfId="0" applyFont="1" applyBorder="1" applyAlignment="1">
      <alignment horizontal="center" vertical="center" wrapText="1"/>
    </xf>
    <xf numFmtId="0" fontId="31" fillId="0" borderId="0" xfId="0" applyFont="1" applyBorder="1" applyAlignment="1">
      <alignment horizontal="center" vertical="center" wrapText="1"/>
    </xf>
    <xf numFmtId="0" fontId="24" fillId="2" borderId="36" xfId="0" applyFont="1" applyFill="1" applyBorder="1" applyAlignment="1">
      <alignment horizontal="center" vertical="center"/>
    </xf>
    <xf numFmtId="0" fontId="24" fillId="2" borderId="25" xfId="0" applyFont="1" applyFill="1" applyBorder="1" applyAlignment="1">
      <alignment horizontal="center" vertical="center"/>
    </xf>
    <xf numFmtId="0" fontId="24" fillId="2" borderId="27" xfId="0" applyFont="1" applyFill="1" applyBorder="1" applyAlignment="1">
      <alignment horizontal="center" vertical="center"/>
    </xf>
    <xf numFmtId="0" fontId="24" fillId="4" borderId="36" xfId="0" applyFont="1" applyFill="1" applyBorder="1" applyAlignment="1">
      <alignment horizontal="center" vertical="center"/>
    </xf>
    <xf numFmtId="0" fontId="24" fillId="4" borderId="25" xfId="0" applyFont="1" applyFill="1" applyBorder="1" applyAlignment="1">
      <alignment horizontal="center" vertical="center"/>
    </xf>
    <xf numFmtId="0" fontId="24" fillId="4" borderId="27" xfId="0" applyFont="1" applyFill="1" applyBorder="1" applyAlignment="1">
      <alignment horizontal="center" vertical="center"/>
    </xf>
    <xf numFmtId="0" fontId="24" fillId="22" borderId="36" xfId="0" applyFont="1" applyFill="1" applyBorder="1" applyAlignment="1">
      <alignment horizontal="center" vertical="center"/>
    </xf>
    <xf numFmtId="0" fontId="24" fillId="22" borderId="25" xfId="0" applyFont="1" applyFill="1" applyBorder="1" applyAlignment="1">
      <alignment horizontal="center" vertical="center"/>
    </xf>
    <xf numFmtId="0" fontId="24" fillId="22" borderId="27" xfId="0" applyFont="1" applyFill="1" applyBorder="1" applyAlignment="1">
      <alignment horizontal="center" vertical="center"/>
    </xf>
    <xf numFmtId="0" fontId="24" fillId="16" borderId="36" xfId="0" applyFont="1" applyFill="1" applyBorder="1" applyAlignment="1">
      <alignment horizontal="center" vertical="center" wrapText="1"/>
    </xf>
    <xf numFmtId="0" fontId="24" fillId="16" borderId="25" xfId="0" applyFont="1" applyFill="1" applyBorder="1" applyAlignment="1">
      <alignment horizontal="center" vertical="center" wrapText="1"/>
    </xf>
    <xf numFmtId="0" fontId="24" fillId="16" borderId="27" xfId="0" applyFont="1" applyFill="1" applyBorder="1" applyAlignment="1">
      <alignment horizontal="center" vertical="center" wrapText="1"/>
    </xf>
    <xf numFmtId="1" fontId="21" fillId="17" borderId="23" xfId="0" applyNumberFormat="1" applyFont="1" applyFill="1" applyBorder="1" applyAlignment="1">
      <alignment horizontal="center" vertical="center"/>
    </xf>
    <xf numFmtId="1" fontId="21" fillId="17" borderId="22" xfId="0" applyNumberFormat="1" applyFont="1" applyFill="1" applyBorder="1" applyAlignment="1">
      <alignment horizontal="center" vertical="center"/>
    </xf>
    <xf numFmtId="1" fontId="21" fillId="17" borderId="44" xfId="0" applyNumberFormat="1" applyFont="1" applyFill="1" applyBorder="1" applyAlignment="1">
      <alignment horizontal="center" vertical="center"/>
    </xf>
    <xf numFmtId="1" fontId="21" fillId="17" borderId="31" xfId="0" applyNumberFormat="1" applyFont="1" applyFill="1" applyBorder="1" applyAlignment="1">
      <alignment horizontal="center" vertical="center"/>
    </xf>
    <xf numFmtId="1" fontId="21" fillId="3" borderId="23" xfId="0" applyNumberFormat="1" applyFont="1" applyFill="1" applyBorder="1" applyAlignment="1">
      <alignment horizontal="center" vertical="center"/>
    </xf>
    <xf numFmtId="1" fontId="21" fillId="3" borderId="22" xfId="0" applyNumberFormat="1" applyFont="1" applyFill="1" applyBorder="1" applyAlignment="1">
      <alignment horizontal="center" vertical="center"/>
    </xf>
    <xf numFmtId="1" fontId="21" fillId="3" borderId="44" xfId="0" applyNumberFormat="1" applyFont="1" applyFill="1" applyBorder="1" applyAlignment="1">
      <alignment horizontal="center" vertical="center"/>
    </xf>
    <xf numFmtId="1" fontId="21" fillId="3" borderId="31" xfId="0" applyNumberFormat="1" applyFont="1" applyFill="1" applyBorder="1" applyAlignment="1">
      <alignment horizontal="center" vertical="center"/>
    </xf>
    <xf numFmtId="1" fontId="21" fillId="20" borderId="45" xfId="0" applyNumberFormat="1" applyFont="1" applyFill="1" applyBorder="1" applyAlignment="1">
      <alignment horizontal="center" vertical="center"/>
    </xf>
    <xf numFmtId="1" fontId="21" fillId="20" borderId="39" xfId="0" applyNumberFormat="1" applyFont="1" applyFill="1" applyBorder="1" applyAlignment="1">
      <alignment horizontal="center" vertical="center"/>
    </xf>
    <xf numFmtId="1" fontId="21" fillId="20" borderId="23" xfId="0" applyNumberFormat="1" applyFont="1" applyFill="1" applyBorder="1" applyAlignment="1">
      <alignment horizontal="center" vertical="center"/>
    </xf>
    <xf numFmtId="1" fontId="21" fillId="20" borderId="22" xfId="0" applyNumberFormat="1" applyFont="1" applyFill="1" applyBorder="1" applyAlignment="1">
      <alignment horizontal="center" vertical="center"/>
    </xf>
    <xf numFmtId="1" fontId="21" fillId="20" borderId="44" xfId="0" applyNumberFormat="1" applyFont="1" applyFill="1" applyBorder="1" applyAlignment="1">
      <alignment horizontal="center" vertical="center"/>
    </xf>
    <xf numFmtId="1" fontId="21" fillId="20" borderId="31" xfId="0" applyNumberFormat="1" applyFont="1" applyFill="1" applyBorder="1" applyAlignment="1">
      <alignment horizontal="center" vertical="center"/>
    </xf>
    <xf numFmtId="1" fontId="21" fillId="17" borderId="45" xfId="0" applyNumberFormat="1" applyFont="1" applyFill="1" applyBorder="1" applyAlignment="1">
      <alignment horizontal="center" vertical="center"/>
    </xf>
    <xf numFmtId="1" fontId="21" fillId="17" borderId="39" xfId="0" applyNumberFormat="1" applyFont="1" applyFill="1" applyBorder="1" applyAlignment="1">
      <alignment horizontal="center" vertical="center"/>
    </xf>
    <xf numFmtId="1" fontId="21" fillId="3" borderId="45" xfId="0" applyNumberFormat="1" applyFont="1" applyFill="1" applyBorder="1" applyAlignment="1">
      <alignment horizontal="center" vertical="center"/>
    </xf>
    <xf numFmtId="1" fontId="21" fillId="3" borderId="39" xfId="0" applyNumberFormat="1" applyFont="1" applyFill="1" applyBorder="1" applyAlignment="1">
      <alignment horizontal="center" vertical="center"/>
    </xf>
    <xf numFmtId="1" fontId="21" fillId="21" borderId="23" xfId="0" applyNumberFormat="1" applyFont="1" applyFill="1" applyBorder="1" applyAlignment="1">
      <alignment horizontal="center" vertical="center"/>
    </xf>
    <xf numFmtId="1" fontId="21" fillId="21" borderId="22" xfId="0" applyNumberFormat="1" applyFont="1" applyFill="1" applyBorder="1" applyAlignment="1">
      <alignment horizontal="center" vertical="center"/>
    </xf>
    <xf numFmtId="1" fontId="21" fillId="21" borderId="44" xfId="0" applyNumberFormat="1" applyFont="1" applyFill="1" applyBorder="1" applyAlignment="1">
      <alignment horizontal="center" vertical="center"/>
    </xf>
    <xf numFmtId="1" fontId="21" fillId="21" borderId="31" xfId="0" applyNumberFormat="1" applyFont="1" applyFill="1" applyBorder="1" applyAlignment="1">
      <alignment horizontal="center" vertical="center"/>
    </xf>
    <xf numFmtId="1" fontId="21" fillId="21" borderId="45" xfId="0" applyNumberFormat="1" applyFont="1" applyFill="1" applyBorder="1" applyAlignment="1">
      <alignment horizontal="center" vertical="center"/>
    </xf>
    <xf numFmtId="1" fontId="21" fillId="21" borderId="39" xfId="0" applyNumberFormat="1" applyFont="1" applyFill="1" applyBorder="1" applyAlignment="1">
      <alignment horizontal="center" vertical="center"/>
    </xf>
    <xf numFmtId="1" fontId="21" fillId="17" borderId="24" xfId="0" applyNumberFormat="1" applyFont="1" applyFill="1" applyBorder="1" applyAlignment="1">
      <alignment horizontal="center" vertical="center"/>
    </xf>
    <xf numFmtId="1" fontId="21" fillId="17" borderId="0" xfId="0" applyNumberFormat="1" applyFont="1" applyFill="1" applyBorder="1" applyAlignment="1">
      <alignment horizontal="center" vertical="center"/>
    </xf>
    <xf numFmtId="1" fontId="21" fillId="17" borderId="33" xfId="0" applyNumberFormat="1" applyFont="1" applyFill="1" applyBorder="1" applyAlignment="1">
      <alignment horizontal="center" vertical="center"/>
    </xf>
    <xf numFmtId="1" fontId="21" fillId="17" borderId="26" xfId="0" applyNumberFormat="1" applyFont="1" applyFill="1" applyBorder="1" applyAlignment="1">
      <alignment horizontal="center" vertical="center"/>
    </xf>
    <xf numFmtId="1" fontId="21" fillId="20" borderId="34" xfId="0" applyNumberFormat="1" applyFont="1" applyFill="1" applyBorder="1" applyAlignment="1">
      <alignment horizontal="center" vertical="center"/>
    </xf>
    <xf numFmtId="1" fontId="21" fillId="20" borderId="35" xfId="0" applyNumberFormat="1" applyFont="1" applyFill="1" applyBorder="1" applyAlignment="1">
      <alignment horizontal="center" vertical="center"/>
    </xf>
    <xf numFmtId="1" fontId="21" fillId="20" borderId="24" xfId="0" applyNumberFormat="1" applyFont="1" applyFill="1" applyBorder="1" applyAlignment="1">
      <alignment horizontal="center" vertical="center"/>
    </xf>
    <xf numFmtId="1" fontId="21" fillId="20" borderId="0" xfId="0" applyNumberFormat="1" applyFont="1" applyFill="1" applyBorder="1" applyAlignment="1">
      <alignment horizontal="center" vertical="center"/>
    </xf>
    <xf numFmtId="1" fontId="21" fillId="20" borderId="33" xfId="0" applyNumberFormat="1" applyFont="1" applyFill="1" applyBorder="1" applyAlignment="1">
      <alignment horizontal="center" vertical="center"/>
    </xf>
    <xf numFmtId="1" fontId="21" fillId="20" borderId="26" xfId="0" applyNumberFormat="1" applyFont="1" applyFill="1" applyBorder="1" applyAlignment="1">
      <alignment horizontal="center" vertical="center"/>
    </xf>
    <xf numFmtId="1" fontId="21" fillId="17" borderId="34" xfId="0" applyNumberFormat="1" applyFont="1" applyFill="1" applyBorder="1" applyAlignment="1">
      <alignment horizontal="center" vertical="center"/>
    </xf>
    <xf numFmtId="1" fontId="21" fillId="17" borderId="35" xfId="0" applyNumberFormat="1" applyFont="1" applyFill="1" applyBorder="1" applyAlignment="1">
      <alignment horizontal="center" vertical="center"/>
    </xf>
    <xf numFmtId="1" fontId="21" fillId="3" borderId="34" xfId="0" applyNumberFormat="1" applyFont="1" applyFill="1" applyBorder="1" applyAlignment="1">
      <alignment horizontal="center" vertical="center"/>
    </xf>
    <xf numFmtId="1" fontId="21" fillId="3" borderId="35" xfId="0" applyNumberFormat="1" applyFont="1" applyFill="1" applyBorder="1" applyAlignment="1">
      <alignment horizontal="center" vertical="center"/>
    </xf>
    <xf numFmtId="1" fontId="21" fillId="3" borderId="24" xfId="0" applyNumberFormat="1" applyFont="1" applyFill="1" applyBorder="1" applyAlignment="1">
      <alignment horizontal="center" vertical="center"/>
    </xf>
    <xf numFmtId="1" fontId="21" fillId="3" borderId="0" xfId="0" applyNumberFormat="1" applyFont="1" applyFill="1" applyBorder="1" applyAlignment="1">
      <alignment horizontal="center" vertical="center"/>
    </xf>
    <xf numFmtId="1" fontId="21" fillId="3" borderId="33" xfId="0" applyNumberFormat="1" applyFont="1" applyFill="1" applyBorder="1" applyAlignment="1">
      <alignment horizontal="center" vertical="center"/>
    </xf>
    <xf numFmtId="1" fontId="21" fillId="3" borderId="26" xfId="0" applyNumberFormat="1" applyFont="1" applyFill="1" applyBorder="1" applyAlignment="1">
      <alignment horizontal="center" vertical="center"/>
    </xf>
    <xf numFmtId="1" fontId="21" fillId="21" borderId="24" xfId="0" applyNumberFormat="1" applyFont="1" applyFill="1" applyBorder="1" applyAlignment="1">
      <alignment horizontal="center" vertical="center"/>
    </xf>
    <xf numFmtId="1" fontId="21" fillId="21" borderId="0" xfId="0" applyNumberFormat="1" applyFont="1" applyFill="1" applyBorder="1" applyAlignment="1">
      <alignment horizontal="center" vertical="center"/>
    </xf>
    <xf numFmtId="1" fontId="21" fillId="21" borderId="33" xfId="0" applyNumberFormat="1" applyFont="1" applyFill="1" applyBorder="1" applyAlignment="1">
      <alignment horizontal="center" vertical="center"/>
    </xf>
    <xf numFmtId="1" fontId="21" fillId="21" borderId="26" xfId="0" applyNumberFormat="1" applyFont="1" applyFill="1" applyBorder="1" applyAlignment="1">
      <alignment horizontal="center" vertical="center"/>
    </xf>
    <xf numFmtId="1" fontId="21" fillId="21" borderId="34" xfId="0" applyNumberFormat="1" applyFont="1" applyFill="1" applyBorder="1" applyAlignment="1">
      <alignment horizontal="center" vertical="center"/>
    </xf>
    <xf numFmtId="1" fontId="21" fillId="21" borderId="35" xfId="0" applyNumberFormat="1" applyFont="1" applyFill="1" applyBorder="1" applyAlignment="1">
      <alignment horizontal="center" vertical="center"/>
    </xf>
    <xf numFmtId="1" fontId="22" fillId="3" borderId="24" xfId="0" applyNumberFormat="1" applyFont="1" applyFill="1" applyBorder="1" applyAlignment="1">
      <alignment horizontal="center" vertical="center"/>
    </xf>
    <xf numFmtId="1" fontId="22" fillId="3" borderId="0" xfId="0" applyNumberFormat="1" applyFont="1" applyFill="1" applyBorder="1" applyAlignment="1">
      <alignment horizontal="center" vertical="center"/>
    </xf>
    <xf numFmtId="1" fontId="22" fillId="3" borderId="22" xfId="0" applyNumberFormat="1" applyFont="1" applyFill="1" applyBorder="1" applyAlignment="1">
      <alignment horizontal="center" vertical="center"/>
    </xf>
    <xf numFmtId="1" fontId="22" fillId="3" borderId="33" xfId="0" applyNumberFormat="1" applyFont="1" applyFill="1" applyBorder="1" applyAlignment="1">
      <alignment horizontal="center" vertical="center"/>
    </xf>
    <xf numFmtId="1" fontId="22" fillId="3" borderId="26" xfId="0" applyNumberFormat="1" applyFont="1" applyFill="1" applyBorder="1" applyAlignment="1">
      <alignment horizontal="center" vertical="center"/>
    </xf>
    <xf numFmtId="1" fontId="22" fillId="3" borderId="31" xfId="0" applyNumberFormat="1" applyFont="1" applyFill="1" applyBorder="1" applyAlignment="1">
      <alignment horizontal="center" vertical="center"/>
    </xf>
    <xf numFmtId="1" fontId="22" fillId="3" borderId="34" xfId="0" applyNumberFormat="1" applyFont="1" applyFill="1" applyBorder="1" applyAlignment="1">
      <alignment horizontal="center" vertical="center"/>
    </xf>
    <xf numFmtId="1" fontId="22" fillId="3" borderId="35" xfId="0" applyNumberFormat="1" applyFont="1" applyFill="1" applyBorder="1" applyAlignment="1">
      <alignment horizontal="center" vertical="center"/>
    </xf>
    <xf numFmtId="1" fontId="22" fillId="3" borderId="39" xfId="0" applyNumberFormat="1" applyFont="1" applyFill="1" applyBorder="1" applyAlignment="1">
      <alignment horizontal="center" vertical="center"/>
    </xf>
    <xf numFmtId="1" fontId="21" fillId="6" borderId="34" xfId="0" applyNumberFormat="1" applyFont="1" applyFill="1" applyBorder="1" applyAlignment="1">
      <alignment horizontal="center" vertical="center"/>
    </xf>
    <xf numFmtId="1" fontId="21" fillId="6" borderId="35" xfId="0" applyNumberFormat="1" applyFont="1" applyFill="1" applyBorder="1" applyAlignment="1">
      <alignment horizontal="center" vertical="center"/>
    </xf>
    <xf numFmtId="1" fontId="21" fillId="6" borderId="39" xfId="0" applyNumberFormat="1" applyFont="1" applyFill="1" applyBorder="1" applyAlignment="1">
      <alignment horizontal="center" vertical="center"/>
    </xf>
    <xf numFmtId="1" fontId="21" fillId="6" borderId="24" xfId="0" applyNumberFormat="1" applyFont="1" applyFill="1" applyBorder="1" applyAlignment="1">
      <alignment horizontal="center" vertical="center"/>
    </xf>
    <xf numFmtId="1" fontId="21" fillId="6" borderId="0" xfId="0" applyNumberFormat="1" applyFont="1" applyFill="1" applyBorder="1" applyAlignment="1">
      <alignment horizontal="center" vertical="center"/>
    </xf>
    <xf numFmtId="1" fontId="21" fillId="6" borderId="22" xfId="0" applyNumberFormat="1" applyFont="1" applyFill="1" applyBorder="1" applyAlignment="1">
      <alignment horizontal="center" vertical="center"/>
    </xf>
    <xf numFmtId="1" fontId="21" fillId="6" borderId="33" xfId="0" applyNumberFormat="1" applyFont="1" applyFill="1" applyBorder="1" applyAlignment="1">
      <alignment horizontal="center" vertical="center"/>
    </xf>
    <xf numFmtId="1" fontId="21" fillId="6" borderId="26" xfId="0" applyNumberFormat="1" applyFont="1" applyFill="1" applyBorder="1" applyAlignment="1">
      <alignment horizontal="center" vertical="center"/>
    </xf>
    <xf numFmtId="1" fontId="21" fillId="6" borderId="31" xfId="0" applyNumberFormat="1" applyFont="1" applyFill="1" applyBorder="1" applyAlignment="1">
      <alignment horizontal="center" vertical="center"/>
    </xf>
    <xf numFmtId="1" fontId="21" fillId="6" borderId="45" xfId="0" applyNumberFormat="1" applyFont="1" applyFill="1" applyBorder="1" applyAlignment="1">
      <alignment horizontal="center" vertical="center"/>
    </xf>
    <xf numFmtId="1" fontId="21" fillId="6" borderId="23" xfId="0" applyNumberFormat="1" applyFont="1" applyFill="1" applyBorder="1" applyAlignment="1">
      <alignment horizontal="center" vertical="center"/>
    </xf>
    <xf numFmtId="1" fontId="21" fillId="6" borderId="44" xfId="0" applyNumberFormat="1" applyFont="1" applyFill="1" applyBorder="1" applyAlignment="1">
      <alignment horizontal="center" vertical="center"/>
    </xf>
    <xf numFmtId="0" fontId="42" fillId="0" borderId="33" xfId="0" applyFont="1" applyBorder="1" applyAlignment="1">
      <alignment horizontal="center" vertical="center" wrapText="1"/>
    </xf>
    <xf numFmtId="0" fontId="42" fillId="0" borderId="26" xfId="0" applyFont="1" applyBorder="1" applyAlignment="1">
      <alignment horizontal="center" vertical="center" wrapText="1"/>
    </xf>
    <xf numFmtId="0" fontId="42" fillId="0" borderId="31" xfId="0" applyFont="1" applyBorder="1" applyAlignment="1">
      <alignment horizontal="center" vertical="center" wrapText="1"/>
    </xf>
    <xf numFmtId="0" fontId="42" fillId="0" borderId="44" xfId="0" applyFont="1" applyBorder="1" applyAlignment="1">
      <alignment horizontal="center" vertical="center" wrapText="1"/>
    </xf>
    <xf numFmtId="0" fontId="25" fillId="29" borderId="36" xfId="0" applyFont="1" applyFill="1" applyBorder="1" applyAlignment="1">
      <alignment horizontal="center" vertical="center" wrapText="1"/>
    </xf>
    <xf numFmtId="0" fontId="25" fillId="29" borderId="25" xfId="0" applyFont="1" applyFill="1" applyBorder="1" applyAlignment="1">
      <alignment horizontal="center" vertical="center" wrapText="1"/>
    </xf>
    <xf numFmtId="0" fontId="25" fillId="29" borderId="27" xfId="0" applyFont="1" applyFill="1" applyBorder="1" applyAlignment="1">
      <alignment horizontal="center" vertical="center" wrapText="1"/>
    </xf>
    <xf numFmtId="1" fontId="21" fillId="25" borderId="34" xfId="0" applyNumberFormat="1" applyFont="1" applyFill="1" applyBorder="1" applyAlignment="1">
      <alignment horizontal="center" vertical="center"/>
    </xf>
    <xf numFmtId="1" fontId="21" fillId="25" borderId="35" xfId="0" applyNumberFormat="1" applyFont="1" applyFill="1" applyBorder="1" applyAlignment="1">
      <alignment horizontal="center" vertical="center"/>
    </xf>
    <xf numFmtId="1" fontId="21" fillId="25" borderId="39" xfId="0" applyNumberFormat="1" applyFont="1" applyFill="1" applyBorder="1" applyAlignment="1">
      <alignment horizontal="center" vertical="center"/>
    </xf>
    <xf numFmtId="1" fontId="21" fillId="25" borderId="24" xfId="0" applyNumberFormat="1" applyFont="1" applyFill="1" applyBorder="1" applyAlignment="1">
      <alignment horizontal="center" vertical="center"/>
    </xf>
    <xf numFmtId="1" fontId="21" fillId="25" borderId="0" xfId="0" applyNumberFormat="1" applyFont="1" applyFill="1" applyBorder="1" applyAlignment="1">
      <alignment horizontal="center" vertical="center"/>
    </xf>
    <xf numFmtId="1" fontId="21" fillId="25" borderId="22" xfId="0" applyNumberFormat="1" applyFont="1" applyFill="1" applyBorder="1" applyAlignment="1">
      <alignment horizontal="center" vertical="center"/>
    </xf>
    <xf numFmtId="1" fontId="21" fillId="25" borderId="33" xfId="0" applyNumberFormat="1" applyFont="1" applyFill="1" applyBorder="1" applyAlignment="1">
      <alignment horizontal="center" vertical="center"/>
    </xf>
    <xf numFmtId="1" fontId="21" fillId="25" borderId="26" xfId="0" applyNumberFormat="1" applyFont="1" applyFill="1" applyBorder="1" applyAlignment="1">
      <alignment horizontal="center" vertical="center"/>
    </xf>
    <xf numFmtId="1" fontId="21" fillId="25" borderId="31" xfId="0" applyNumberFormat="1" applyFont="1" applyFill="1" applyBorder="1" applyAlignment="1">
      <alignment horizontal="center" vertical="center"/>
    </xf>
    <xf numFmtId="0" fontId="34" fillId="0" borderId="23" xfId="0" applyFont="1" applyBorder="1" applyAlignment="1">
      <alignment horizontal="center" vertical="center" wrapText="1"/>
    </xf>
    <xf numFmtId="0" fontId="34" fillId="0" borderId="22" xfId="0" applyFont="1" applyBorder="1" applyAlignment="1">
      <alignment horizontal="center" vertical="center" wrapText="1"/>
    </xf>
    <xf numFmtId="0" fontId="34" fillId="0" borderId="24" xfId="0" applyFont="1" applyBorder="1" applyAlignment="1">
      <alignment horizontal="center" vertical="center" wrapText="1"/>
    </xf>
    <xf numFmtId="0" fontId="34" fillId="0" borderId="0" xfId="0" applyFont="1" applyBorder="1" applyAlignment="1">
      <alignment horizontal="center" vertical="center" wrapText="1"/>
    </xf>
    <xf numFmtId="1" fontId="53" fillId="0" borderId="69" xfId="0" applyNumberFormat="1" applyFont="1" applyBorder="1" applyAlignment="1">
      <alignment horizontal="center" vertical="center"/>
    </xf>
    <xf numFmtId="1" fontId="53" fillId="0" borderId="99" xfId="0" applyNumberFormat="1" applyFont="1" applyBorder="1" applyAlignment="1">
      <alignment horizontal="center" vertical="center"/>
    </xf>
    <xf numFmtId="0" fontId="12" fillId="4" borderId="36" xfId="0" applyFont="1" applyFill="1" applyBorder="1" applyAlignment="1">
      <alignment horizontal="center" vertical="center" wrapText="1"/>
    </xf>
    <xf numFmtId="0" fontId="12" fillId="4" borderId="25" xfId="0" applyFont="1" applyFill="1" applyBorder="1" applyAlignment="1">
      <alignment horizontal="center" vertical="center" wrapText="1"/>
    </xf>
    <xf numFmtId="0" fontId="12" fillId="4" borderId="27" xfId="0" applyFont="1" applyFill="1" applyBorder="1" applyAlignment="1">
      <alignment horizontal="center" vertical="center" wrapText="1"/>
    </xf>
    <xf numFmtId="0" fontId="12" fillId="22" borderId="36" xfId="0" applyFont="1" applyFill="1" applyBorder="1" applyAlignment="1">
      <alignment horizontal="center" vertical="center" wrapText="1"/>
    </xf>
    <xf numFmtId="0" fontId="12" fillId="22" borderId="25" xfId="0" applyFont="1" applyFill="1" applyBorder="1" applyAlignment="1">
      <alignment horizontal="center" vertical="center" wrapText="1"/>
    </xf>
    <xf numFmtId="0" fontId="12" fillId="22" borderId="27" xfId="0" applyFont="1" applyFill="1" applyBorder="1" applyAlignment="1">
      <alignment horizontal="center" vertical="center" wrapText="1"/>
    </xf>
    <xf numFmtId="0" fontId="12" fillId="26" borderId="36" xfId="0" applyFont="1" applyFill="1" applyBorder="1" applyAlignment="1">
      <alignment horizontal="center" vertical="center" wrapText="1"/>
    </xf>
    <xf numFmtId="0" fontId="12" fillId="26" borderId="25" xfId="0" applyFont="1" applyFill="1" applyBorder="1" applyAlignment="1">
      <alignment horizontal="center" vertical="center" wrapText="1"/>
    </xf>
    <xf numFmtId="0" fontId="12" fillId="26" borderId="27" xfId="0" applyFont="1" applyFill="1" applyBorder="1" applyAlignment="1">
      <alignment horizontal="center" vertical="center" wrapText="1"/>
    </xf>
    <xf numFmtId="1" fontId="53" fillId="0" borderId="102" xfId="0" applyNumberFormat="1" applyFont="1" applyBorder="1" applyAlignment="1">
      <alignment horizontal="center" vertical="center"/>
    </xf>
    <xf numFmtId="0" fontId="53" fillId="0" borderId="23" xfId="0" applyFont="1" applyBorder="1" applyAlignment="1">
      <alignment horizontal="center" vertical="center" wrapText="1"/>
    </xf>
    <xf numFmtId="0" fontId="53" fillId="0" borderId="22" xfId="0" applyFont="1" applyBorder="1" applyAlignment="1">
      <alignment horizontal="center" vertical="center" wrapText="1"/>
    </xf>
    <xf numFmtId="0" fontId="53" fillId="0" borderId="24" xfId="0" applyFont="1" applyBorder="1" applyAlignment="1">
      <alignment horizontal="center" vertical="center" wrapText="1"/>
    </xf>
    <xf numFmtId="0" fontId="53" fillId="0" borderId="0" xfId="0" applyFont="1" applyBorder="1" applyAlignment="1">
      <alignment horizontal="center" vertical="center" wrapText="1"/>
    </xf>
    <xf numFmtId="1" fontId="53" fillId="0" borderId="79" xfId="0" applyNumberFormat="1" applyFont="1" applyBorder="1" applyAlignment="1">
      <alignment horizontal="center" vertical="center"/>
    </xf>
    <xf numFmtId="1" fontId="53" fillId="0" borderId="68" xfId="0" applyNumberFormat="1" applyFont="1" applyBorder="1" applyAlignment="1">
      <alignment horizontal="center" vertical="center"/>
    </xf>
    <xf numFmtId="1" fontId="53" fillId="0" borderId="114" xfId="0" applyNumberFormat="1" applyFont="1" applyBorder="1" applyAlignment="1">
      <alignment horizontal="center" vertical="center"/>
    </xf>
    <xf numFmtId="1" fontId="53" fillId="0" borderId="115" xfId="0" applyNumberFormat="1" applyFont="1" applyBorder="1" applyAlignment="1">
      <alignment horizontal="center" vertical="center"/>
    </xf>
    <xf numFmtId="1" fontId="53" fillId="0" borderId="116" xfId="0" applyNumberFormat="1" applyFont="1" applyBorder="1" applyAlignment="1">
      <alignment horizontal="center" vertical="center"/>
    </xf>
    <xf numFmtId="1" fontId="53" fillId="0" borderId="113" xfId="0" applyNumberFormat="1" applyFont="1" applyBorder="1" applyAlignment="1">
      <alignment horizontal="center" vertical="center"/>
    </xf>
    <xf numFmtId="1" fontId="53" fillId="0" borderId="81" xfId="0" applyNumberFormat="1" applyFont="1" applyBorder="1" applyAlignment="1">
      <alignment horizontal="center" vertical="center"/>
    </xf>
  </cellXfs>
  <cellStyles count="6">
    <cellStyle name="Comma 2" xfId="3" xr:uid="{A5E5422B-AB8C-4E91-93EE-A20A1728760A}"/>
    <cellStyle name="Hyperlink 2" xfId="4" xr:uid="{D9FC388B-78FD-4C44-89EE-77C2D41659C5}"/>
    <cellStyle name="Normal" xfId="0" builtinId="0"/>
    <cellStyle name="Normal 2" xfId="1" xr:uid="{11559433-3BC9-4970-A227-D1E0CDD75C14}"/>
    <cellStyle name="Normal 3" xfId="5" xr:uid="{5269638D-ED69-4371-AC05-E3CD69F748C1}"/>
    <cellStyle name="Percent 2" xfId="2" xr:uid="{B63F765A-7C68-4BE4-B782-8A6CDC7E348B}"/>
  </cellStyles>
  <dxfs count="725">
    <dxf>
      <numFmt numFmtId="165" formatCode="0.0"/>
    </dxf>
    <dxf>
      <numFmt numFmtId="2" formatCode="0.00"/>
    </dxf>
    <dxf>
      <numFmt numFmtId="165" formatCode="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165" formatCode="0.0"/>
    </dxf>
    <dxf>
      <numFmt numFmtId="2" formatCode="0.00"/>
    </dxf>
    <dxf>
      <numFmt numFmtId="2" formatCode="0.00"/>
    </dxf>
    <dxf>
      <numFmt numFmtId="2" formatCode="0.00"/>
    </dxf>
    <dxf>
      <numFmt numFmtId="2" formatCode="0.00"/>
    </dxf>
    <dxf>
      <numFmt numFmtId="2" formatCode="0.00"/>
    </dxf>
    <dxf>
      <numFmt numFmtId="165" formatCode="0.0"/>
    </dxf>
    <dxf>
      <numFmt numFmtId="165" formatCode="0.0"/>
    </dxf>
    <dxf>
      <numFmt numFmtId="2" formatCode="0.00"/>
    </dxf>
    <dxf>
      <numFmt numFmtId="2" formatCode="0.00"/>
    </dxf>
    <dxf>
      <alignment horizontal="left"/>
    </dxf>
    <dxf>
      <alignment horizontal="left"/>
    </dxf>
    <dxf>
      <alignment vertical="center"/>
    </dxf>
    <dxf>
      <alignment vertical="center"/>
    </dxf>
    <dxf>
      <alignment wrapText="1"/>
    </dxf>
    <dxf>
      <alignment wrapText="1"/>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165" formatCode="0.0"/>
    </dxf>
    <dxf>
      <numFmt numFmtId="165" formatCode="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165" formatCode="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165" formatCode="0.0"/>
    </dxf>
    <dxf>
      <numFmt numFmtId="2" formatCode="0.00"/>
    </dxf>
    <dxf>
      <numFmt numFmtId="2" formatCode="0.00"/>
    </dxf>
    <dxf>
      <numFmt numFmtId="165" formatCode="0.0"/>
    </dxf>
    <dxf>
      <numFmt numFmtId="165" formatCode="0.0"/>
    </dxf>
    <dxf>
      <numFmt numFmtId="165" formatCode="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165" formatCode="0.0"/>
    </dxf>
    <dxf>
      <numFmt numFmtId="2" formatCode="0.00"/>
    </dxf>
    <dxf>
      <numFmt numFmtId="2" formatCode="0.00"/>
    </dxf>
    <dxf>
      <numFmt numFmtId="165" formatCode="0.0"/>
    </dxf>
    <dxf>
      <numFmt numFmtId="2" formatCode="0.00"/>
    </dxf>
    <dxf>
      <numFmt numFmtId="2" formatCode="0.00"/>
    </dxf>
    <dxf>
      <numFmt numFmtId="165" formatCode="0.0"/>
    </dxf>
    <dxf>
      <numFmt numFmtId="165" formatCode="0.0"/>
    </dxf>
    <dxf>
      <numFmt numFmtId="165" formatCode="0.0"/>
    </dxf>
    <dxf>
      <numFmt numFmtId="165" formatCode="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165" formatCode="0.0"/>
    </dxf>
    <dxf>
      <numFmt numFmtId="2" formatCode="0.00"/>
    </dxf>
    <dxf>
      <numFmt numFmtId="165" formatCode="0.0"/>
    </dxf>
    <dxf>
      <numFmt numFmtId="2" formatCode="0.00"/>
    </dxf>
    <dxf>
      <numFmt numFmtId="165" formatCode="0.0"/>
    </dxf>
    <dxf>
      <numFmt numFmtId="165" formatCode="0.0"/>
    </dxf>
    <dxf>
      <numFmt numFmtId="165" formatCode="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165" formatCode="0.0"/>
    </dxf>
    <dxf>
      <numFmt numFmtId="2" formatCode="0.00"/>
    </dxf>
    <dxf>
      <numFmt numFmtId="2" formatCode="0.00"/>
    </dxf>
    <dxf>
      <numFmt numFmtId="165" formatCode="0.0"/>
    </dxf>
    <dxf>
      <numFmt numFmtId="2" formatCode="0.00"/>
    </dxf>
    <dxf>
      <numFmt numFmtId="2" formatCode="0.00"/>
    </dxf>
    <dxf>
      <numFmt numFmtId="165" formatCode="0.0"/>
    </dxf>
    <dxf>
      <numFmt numFmtId="165" formatCode="0.0"/>
    </dxf>
    <dxf>
      <numFmt numFmtId="165" formatCode="0.0"/>
    </dxf>
    <dxf>
      <numFmt numFmtId="165" formatCode="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font>
        <color rgb="FF9C0006"/>
      </font>
      <fill>
        <patternFill>
          <bgColor rgb="FFFFC7CE"/>
        </patternFill>
      </fill>
    </dxf>
    <dxf>
      <font>
        <color rgb="FF006100"/>
      </font>
      <fill>
        <patternFill>
          <bgColor rgb="FFC6EFCE"/>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ill>
        <patternFill>
          <bgColor theme="2" tint="-9.9948118533890809E-2"/>
        </patternFill>
      </fill>
      <border>
        <left style="thick">
          <color auto="1"/>
        </left>
        <right style="thick">
          <color auto="1"/>
        </right>
        <top style="thick">
          <color auto="1"/>
        </top>
        <bottom style="thick">
          <color auto="1"/>
        </bottom>
        <vertical style="dashed">
          <color auto="1"/>
        </vertical>
        <horizontal style="dashed">
          <color auto="1"/>
        </horizontal>
      </border>
    </dxf>
    <dxf>
      <font>
        <color theme="0"/>
      </font>
      <fill>
        <patternFill>
          <bgColor theme="1" tint="0.499984740745262"/>
        </patternFill>
      </fill>
      <border>
        <left style="thick">
          <color auto="1"/>
        </left>
        <right style="thick">
          <color auto="1"/>
        </right>
        <top style="thick">
          <color auto="1"/>
        </top>
        <bottom style="thick">
          <color auto="1"/>
        </bottom>
      </border>
    </dxf>
    <dxf>
      <fill>
        <patternFill patternType="none">
          <bgColor auto="1"/>
        </patternFill>
      </fill>
      <border>
        <left style="thick">
          <color auto="1"/>
        </left>
        <right style="thick">
          <color auto="1"/>
        </right>
        <top style="thick">
          <color auto="1"/>
        </top>
        <bottom style="thick">
          <color auto="1"/>
        </bottom>
        <vertical style="dashed">
          <color auto="1"/>
        </vertical>
        <horizontal style="dashed">
          <color auto="1"/>
        </horizontal>
      </border>
    </dxf>
  </dxfs>
  <tableStyles count="1" defaultTableStyle="TableStyleMedium2" defaultPivotStyle="PivotStyleLight16">
    <tableStyle name="MF" pivot="0" count="3" xr9:uid="{CCC2F136-7FB2-436A-A74D-738E2CE57F43}">
      <tableStyleElement type="wholeTable" dxfId="724"/>
      <tableStyleElement type="headerRow" dxfId="723"/>
      <tableStyleElement type="firstColumn" dxfId="722"/>
    </tableStyle>
  </tableStyles>
  <colors>
    <mruColors>
      <color rgb="FF375623"/>
      <color rgb="FF203764"/>
      <color rgb="FFFF66FF"/>
      <color rgb="FFFFD9FF"/>
      <color rgb="FFCAE8AA"/>
      <color rgb="FFCEEAB0"/>
      <color rgb="FFD9E1F2"/>
      <color rgb="FFE4D2F2"/>
      <color rgb="FFFFBDFF"/>
      <color rgb="FFE7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onnections" Target="connection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sharedStrings" Target="sharedStrings.xml"/><Relationship Id="rId28"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styles" Target="style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obuttip\ContGest\Documents%20and%20Settings\robuttip.AMGA_SEDE\Documenti\AMGA%20COMMERCIALE\Storico%20Misure%20Acos-Gea-Deroghe\Previsioni%20mensili%20per%202001-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Working%20&amp;%20Kernel%20Groups\WG_INV\CBA%20update\Studies\Copy%20of%20JASPERS_Gas_pipeline_CBA_with_risk_analysis%20-M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Working%20&amp;%20Kernel%20Groups\WG_INV\NetworkModelling\Tool\Executable\2019\TYNDP2020\SIMULATIONS\RUN%2013%20-%20FINAL\ANALYSIS%20TABLES\Copy%20of%20ETR%20assessmen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Working%20&amp;%20Kernel%20Groups\WG_INV\TYNDP\_TYNDP_2020\TYNDP%202020%20Fuel%20Substitution\New%20approach%20for%20TYNDP%202020\ETR%20Projects%20Sustainability\Sustainability_benefits_ETR_projects_Summary%20for%20EC.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Working%20&amp;%20Kernel%20Groups\WG_INV\TYNDP\_TYNDP_2020\TYNDP%202020%20Fuel%20Substitution\New%20approach%20for%20TYNDP%202020\ETR%20Projects%20Sustainability\Book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ANO QUADRIENNALE"/>
      <sheetName val="PIANO Q-mensile"/>
      <sheetName val="Graf.curve mensili ass"/>
      <sheetName val="Graf.curve totali"/>
      <sheetName val="Graf.curve mensili %"/>
      <sheetName val="AMGA"/>
      <sheetName val="CAE"/>
      <sheetName val="Aquamet"/>
      <sheetName val="GEA"/>
      <sheetName val="ACOS"/>
    </sheetNames>
    <sheetDataSet>
      <sheetData sheetId="0" refreshError="1"/>
      <sheetData sheetId="1" refreshError="1"/>
      <sheetData sheetId="2" refreshError="1"/>
      <sheetData sheetId="3" refreshError="1"/>
      <sheetData sheetId="4" refreshError="1"/>
      <sheetData sheetId="5" refreshError="1">
        <row r="8">
          <cell r="B8" t="str">
            <v>76</v>
          </cell>
          <cell r="C8">
            <v>32491999.999999996</v>
          </cell>
          <cell r="D8">
            <v>34097000</v>
          </cell>
          <cell r="E8">
            <v>31793000</v>
          </cell>
          <cell r="F8">
            <v>18269000</v>
          </cell>
          <cell r="G8">
            <v>10260000</v>
          </cell>
          <cell r="H8">
            <v>7580000</v>
          </cell>
          <cell r="I8">
            <v>6648000</v>
          </cell>
          <cell r="J8">
            <v>5815000</v>
          </cell>
          <cell r="K8">
            <v>7681000</v>
          </cell>
          <cell r="L8">
            <v>12926000</v>
          </cell>
          <cell r="M8">
            <v>25971000</v>
          </cell>
          <cell r="N8">
            <v>35958000</v>
          </cell>
          <cell r="O8">
            <v>229490000</v>
          </cell>
        </row>
        <row r="9">
          <cell r="B9" t="str">
            <v>77</v>
          </cell>
          <cell r="C9">
            <v>40727000</v>
          </cell>
          <cell r="D9">
            <v>29743000</v>
          </cell>
          <cell r="E9">
            <v>26043000</v>
          </cell>
          <cell r="F9">
            <v>18901000</v>
          </cell>
          <cell r="G9">
            <v>12379000</v>
          </cell>
          <cell r="H9">
            <v>8335000.0000000009</v>
          </cell>
          <cell r="I9">
            <v>7064000</v>
          </cell>
          <cell r="J9">
            <v>6186000</v>
          </cell>
          <cell r="K9">
            <v>8399000</v>
          </cell>
          <cell r="L9">
            <v>10079000</v>
          </cell>
          <cell r="M9">
            <v>21859000</v>
          </cell>
          <cell r="N9">
            <v>36075000</v>
          </cell>
          <cell r="O9">
            <v>225790000</v>
          </cell>
        </row>
        <row r="10">
          <cell r="B10" t="str">
            <v>78</v>
          </cell>
          <cell r="C10">
            <v>36363000</v>
          </cell>
          <cell r="D10">
            <v>36602000</v>
          </cell>
          <cell r="E10">
            <v>25743000</v>
          </cell>
          <cell r="F10">
            <v>21143000</v>
          </cell>
          <cell r="G10">
            <v>12434000</v>
          </cell>
          <cell r="H10">
            <v>8212999.9999999991</v>
          </cell>
          <cell r="I10">
            <v>7111000</v>
          </cell>
          <cell r="J10">
            <v>6093000</v>
          </cell>
          <cell r="K10">
            <v>7932000</v>
          </cell>
          <cell r="L10">
            <v>10508000</v>
          </cell>
          <cell r="M10">
            <v>24765000</v>
          </cell>
          <cell r="N10">
            <v>36195000</v>
          </cell>
          <cell r="O10">
            <v>233102000</v>
          </cell>
        </row>
        <row r="11">
          <cell r="B11" t="str">
            <v>79</v>
          </cell>
          <cell r="C11">
            <v>44018000</v>
          </cell>
          <cell r="D11">
            <v>32151000.000000004</v>
          </cell>
          <cell r="E11">
            <v>27387000</v>
          </cell>
          <cell r="F11">
            <v>19220000</v>
          </cell>
          <cell r="G11">
            <v>10735000</v>
          </cell>
          <cell r="H11">
            <v>7585000</v>
          </cell>
          <cell r="I11">
            <v>6877000</v>
          </cell>
          <cell r="J11">
            <v>5515000</v>
          </cell>
          <cell r="K11">
            <v>7599000</v>
          </cell>
          <cell r="L11">
            <v>13034000</v>
          </cell>
          <cell r="M11">
            <v>25062000</v>
          </cell>
          <cell r="N11">
            <v>29626000</v>
          </cell>
          <cell r="O11">
            <v>228809000</v>
          </cell>
        </row>
        <row r="12">
          <cell r="B12" t="str">
            <v>80</v>
          </cell>
          <cell r="C12">
            <v>39490000</v>
          </cell>
          <cell r="D12">
            <v>28021000</v>
          </cell>
          <cell r="E12">
            <v>27749000</v>
          </cell>
          <cell r="F12">
            <v>15536000</v>
          </cell>
          <cell r="G12">
            <v>10738000</v>
          </cell>
          <cell r="H12">
            <v>8125999.9999999991</v>
          </cell>
          <cell r="I12">
            <v>7174000</v>
          </cell>
          <cell r="J12">
            <v>5303000</v>
          </cell>
          <cell r="K12">
            <v>7389000</v>
          </cell>
          <cell r="L12">
            <v>11790000</v>
          </cell>
          <cell r="M12">
            <v>27563000</v>
          </cell>
          <cell r="N12">
            <v>34931000</v>
          </cell>
          <cell r="O12">
            <v>223810000</v>
          </cell>
        </row>
        <row r="13">
          <cell r="B13" t="str">
            <v>81</v>
          </cell>
          <cell r="C13">
            <v>38333000</v>
          </cell>
          <cell r="D13">
            <v>32098000</v>
          </cell>
          <cell r="E13">
            <v>25875000</v>
          </cell>
          <cell r="F13">
            <v>12420000</v>
          </cell>
          <cell r="G13">
            <v>10159000</v>
          </cell>
          <cell r="H13">
            <v>7308000</v>
          </cell>
          <cell r="I13">
            <v>6655000</v>
          </cell>
          <cell r="J13">
            <v>5200000</v>
          </cell>
          <cell r="K13">
            <v>7109000</v>
          </cell>
          <cell r="L13">
            <v>11329000</v>
          </cell>
          <cell r="M13">
            <v>22290000</v>
          </cell>
          <cell r="N13">
            <v>33479000</v>
          </cell>
          <cell r="O13">
            <v>212255000</v>
          </cell>
        </row>
        <row r="14">
          <cell r="B14" t="str">
            <v>82</v>
          </cell>
          <cell r="C14">
            <v>34936000</v>
          </cell>
          <cell r="D14">
            <v>32658000</v>
          </cell>
          <cell r="E14">
            <v>28446000</v>
          </cell>
          <cell r="F14">
            <v>14631000</v>
          </cell>
          <cell r="G14">
            <v>10548000</v>
          </cell>
          <cell r="H14">
            <v>7342000</v>
          </cell>
          <cell r="I14">
            <v>6324000</v>
          </cell>
          <cell r="J14">
            <v>5174000</v>
          </cell>
          <cell r="K14">
            <v>6832000</v>
          </cell>
          <cell r="L14">
            <v>10868000</v>
          </cell>
          <cell r="M14">
            <v>22873000</v>
          </cell>
          <cell r="N14">
            <v>29950000</v>
          </cell>
          <cell r="O14">
            <v>210582000</v>
          </cell>
        </row>
        <row r="15">
          <cell r="B15" t="str">
            <v>83</v>
          </cell>
          <cell r="C15">
            <v>29803000</v>
          </cell>
          <cell r="D15">
            <v>35834000</v>
          </cell>
          <cell r="E15">
            <v>28597000</v>
          </cell>
          <cell r="F15">
            <v>17946000</v>
          </cell>
          <cell r="G15">
            <v>10523000</v>
          </cell>
          <cell r="H15">
            <v>7813000</v>
          </cell>
          <cell r="I15">
            <v>6177000</v>
          </cell>
          <cell r="J15">
            <v>5043000</v>
          </cell>
          <cell r="K15">
            <v>6820000</v>
          </cell>
          <cell r="L15">
            <v>10503000</v>
          </cell>
          <cell r="M15">
            <v>26926000</v>
          </cell>
          <cell r="N15">
            <v>37632000</v>
          </cell>
          <cell r="O15">
            <v>223617000</v>
          </cell>
        </row>
        <row r="16">
          <cell r="B16" t="str">
            <v>84</v>
          </cell>
          <cell r="C16">
            <v>38269000</v>
          </cell>
          <cell r="D16">
            <v>38601000</v>
          </cell>
          <cell r="E16">
            <v>31427000</v>
          </cell>
          <cell r="F16">
            <v>17765000</v>
          </cell>
          <cell r="G16">
            <v>13913000</v>
          </cell>
          <cell r="H16">
            <v>9101000</v>
          </cell>
          <cell r="I16">
            <v>6971000</v>
          </cell>
          <cell r="J16">
            <v>5965000</v>
          </cell>
          <cell r="K16">
            <v>8424000</v>
          </cell>
          <cell r="L16">
            <v>10912000</v>
          </cell>
          <cell r="M16">
            <v>25220000</v>
          </cell>
          <cell r="N16">
            <v>35037000</v>
          </cell>
          <cell r="O16">
            <v>241605000</v>
          </cell>
        </row>
        <row r="17">
          <cell r="B17" t="str">
            <v>85</v>
          </cell>
          <cell r="C17">
            <v>53997243</v>
          </cell>
          <cell r="D17">
            <v>38900000</v>
          </cell>
          <cell r="E17">
            <v>35192852</v>
          </cell>
          <cell r="F17">
            <v>14659000</v>
          </cell>
          <cell r="G17">
            <v>12303454</v>
          </cell>
          <cell r="H17">
            <v>8619854</v>
          </cell>
          <cell r="I17">
            <v>7139074</v>
          </cell>
          <cell r="J17">
            <v>6063198</v>
          </cell>
          <cell r="K17">
            <v>7888000</v>
          </cell>
          <cell r="L17">
            <v>12057400</v>
          </cell>
          <cell r="M17">
            <v>36741000</v>
          </cell>
          <cell r="N17">
            <v>35508064</v>
          </cell>
          <cell r="O17">
            <v>269069139</v>
          </cell>
        </row>
        <row r="18">
          <cell r="B18" t="str">
            <v>86</v>
          </cell>
          <cell r="C18">
            <v>46832811</v>
          </cell>
          <cell r="D18">
            <v>51106995</v>
          </cell>
          <cell r="E18">
            <v>36057216</v>
          </cell>
          <cell r="F18">
            <v>23816122</v>
          </cell>
          <cell r="G18">
            <v>11428192</v>
          </cell>
          <cell r="H18">
            <v>9889602</v>
          </cell>
          <cell r="I18">
            <v>8913135</v>
          </cell>
          <cell r="J18">
            <v>7415063</v>
          </cell>
          <cell r="K18">
            <v>9374068</v>
          </cell>
          <cell r="L18">
            <v>12100550</v>
          </cell>
          <cell r="M18">
            <v>28388223</v>
          </cell>
          <cell r="N18">
            <v>43015476</v>
          </cell>
          <cell r="O18">
            <v>288337453</v>
          </cell>
        </row>
        <row r="19">
          <cell r="B19" t="str">
            <v>87</v>
          </cell>
          <cell r="C19">
            <v>53650884</v>
          </cell>
          <cell r="D19">
            <v>44425681</v>
          </cell>
          <cell r="E19">
            <v>43856014</v>
          </cell>
          <cell r="F19">
            <v>22672000</v>
          </cell>
          <cell r="G19">
            <v>13322000</v>
          </cell>
          <cell r="H19">
            <v>10200000</v>
          </cell>
          <cell r="I19">
            <v>8164000</v>
          </cell>
          <cell r="J19">
            <v>6749000</v>
          </cell>
          <cell r="K19">
            <v>8635000</v>
          </cell>
          <cell r="L19">
            <v>13135000</v>
          </cell>
          <cell r="M19">
            <v>30665000</v>
          </cell>
          <cell r="N19">
            <v>47922000</v>
          </cell>
          <cell r="O19">
            <v>303396579</v>
          </cell>
        </row>
        <row r="20">
          <cell r="B20" t="str">
            <v>88</v>
          </cell>
          <cell r="C20">
            <v>47789000</v>
          </cell>
          <cell r="D20">
            <v>43695000</v>
          </cell>
          <cell r="E20">
            <v>39299000</v>
          </cell>
          <cell r="F20">
            <v>22233000</v>
          </cell>
          <cell r="G20">
            <v>12284000</v>
          </cell>
          <cell r="H20">
            <v>10726302</v>
          </cell>
          <cell r="I20">
            <v>9015730</v>
          </cell>
          <cell r="J20">
            <v>7106438</v>
          </cell>
          <cell r="K20">
            <v>9933153</v>
          </cell>
          <cell r="L20">
            <v>12333041</v>
          </cell>
          <cell r="M20">
            <v>42572415</v>
          </cell>
          <cell r="N20">
            <v>51224977</v>
          </cell>
          <cell r="O20">
            <v>308212056</v>
          </cell>
        </row>
        <row r="21">
          <cell r="B21" t="str">
            <v>89</v>
          </cell>
          <cell r="C21">
            <v>49142357</v>
          </cell>
          <cell r="D21">
            <v>39968256</v>
          </cell>
          <cell r="E21">
            <v>33832307</v>
          </cell>
          <cell r="F21">
            <v>27017237</v>
          </cell>
          <cell r="G21">
            <v>12797699</v>
          </cell>
          <cell r="H21">
            <v>10081467</v>
          </cell>
          <cell r="I21">
            <v>8408574</v>
          </cell>
          <cell r="J21">
            <v>6583534</v>
          </cell>
          <cell r="K21">
            <v>10115923</v>
          </cell>
          <cell r="L21">
            <v>13271196</v>
          </cell>
          <cell r="M21">
            <v>41026708</v>
          </cell>
          <cell r="N21">
            <v>54645200</v>
          </cell>
          <cell r="O21">
            <v>306890458</v>
          </cell>
        </row>
        <row r="22">
          <cell r="B22" t="str">
            <v>90</v>
          </cell>
          <cell r="C22">
            <v>57564335</v>
          </cell>
          <cell r="D22">
            <v>39887497</v>
          </cell>
          <cell r="E22">
            <v>37437745</v>
          </cell>
          <cell r="F22">
            <v>32606861.000000004</v>
          </cell>
          <cell r="G22">
            <v>12346453</v>
          </cell>
          <cell r="H22">
            <v>11209295</v>
          </cell>
          <cell r="I22">
            <v>9639583</v>
          </cell>
          <cell r="J22">
            <v>7549682</v>
          </cell>
          <cell r="K22">
            <v>8849238</v>
          </cell>
          <cell r="L22">
            <v>15571445</v>
          </cell>
          <cell r="M22">
            <v>41043342</v>
          </cell>
          <cell r="N22">
            <v>68909502</v>
          </cell>
          <cell r="O22">
            <v>342614978</v>
          </cell>
        </row>
        <row r="23">
          <cell r="B23" t="str">
            <v>91</v>
          </cell>
          <cell r="C23">
            <v>62426876</v>
          </cell>
          <cell r="D23">
            <v>66624064</v>
          </cell>
          <cell r="E23">
            <v>38780142</v>
          </cell>
          <cell r="F23">
            <v>29676691</v>
          </cell>
          <cell r="G23">
            <v>22698490</v>
          </cell>
          <cell r="H23">
            <v>12433673</v>
          </cell>
          <cell r="I23">
            <v>9631473</v>
          </cell>
          <cell r="J23">
            <v>7760910</v>
          </cell>
          <cell r="K23">
            <v>10027550</v>
          </cell>
          <cell r="L23">
            <v>25549722</v>
          </cell>
          <cell r="M23">
            <v>49643214</v>
          </cell>
          <cell r="N23">
            <v>63214377</v>
          </cell>
          <cell r="O23">
            <v>398467182</v>
          </cell>
        </row>
        <row r="24">
          <cell r="B24" t="str">
            <v>92</v>
          </cell>
          <cell r="C24">
            <v>61205608</v>
          </cell>
          <cell r="D24">
            <v>50213655</v>
          </cell>
          <cell r="E24">
            <v>42819173</v>
          </cell>
          <cell r="F24">
            <v>31978268</v>
          </cell>
          <cell r="G24">
            <v>12952331</v>
          </cell>
          <cell r="H24">
            <v>11831643</v>
          </cell>
          <cell r="I24">
            <v>10542488</v>
          </cell>
          <cell r="J24">
            <v>7596488</v>
          </cell>
          <cell r="K24">
            <v>10685954</v>
          </cell>
          <cell r="L24">
            <v>25347291</v>
          </cell>
          <cell r="M24">
            <v>39918783</v>
          </cell>
          <cell r="N24">
            <v>60833614</v>
          </cell>
          <cell r="O24">
            <v>365925296</v>
          </cell>
        </row>
        <row r="25">
          <cell r="B25" t="str">
            <v>93</v>
          </cell>
          <cell r="C25">
            <v>58607124</v>
          </cell>
          <cell r="D25">
            <v>56122034</v>
          </cell>
          <cell r="E25">
            <v>54354208</v>
          </cell>
          <cell r="F25">
            <v>33032996</v>
          </cell>
          <cell r="G25">
            <v>14715516</v>
          </cell>
          <cell r="H25">
            <v>10856875</v>
          </cell>
          <cell r="I25">
            <v>10591157</v>
          </cell>
          <cell r="J25">
            <v>8124421</v>
          </cell>
          <cell r="K25">
            <v>11362788</v>
          </cell>
          <cell r="L25">
            <v>21836239</v>
          </cell>
          <cell r="M25">
            <v>54257386</v>
          </cell>
          <cell r="N25">
            <v>57248029</v>
          </cell>
          <cell r="O25">
            <v>391108773</v>
          </cell>
        </row>
        <row r="26">
          <cell r="B26" t="str">
            <v>94</v>
          </cell>
          <cell r="C26">
            <v>60823193</v>
          </cell>
          <cell r="D26">
            <v>59517337</v>
          </cell>
          <cell r="E26">
            <v>41273411</v>
          </cell>
          <cell r="F26">
            <v>32219675</v>
          </cell>
          <cell r="G26">
            <v>14622952</v>
          </cell>
          <cell r="H26">
            <v>12007071</v>
          </cell>
          <cell r="I26">
            <v>9486403</v>
          </cell>
          <cell r="J26">
            <v>7638601</v>
          </cell>
          <cell r="K26">
            <v>11701458</v>
          </cell>
          <cell r="L26">
            <v>22853609</v>
          </cell>
          <cell r="M26">
            <v>35815885</v>
          </cell>
          <cell r="N26">
            <v>56406291</v>
          </cell>
          <cell r="O26">
            <v>364365886</v>
          </cell>
        </row>
      </sheetData>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BA Inputs"/>
      <sheetName val="CBA Results"/>
      <sheetName val="Sensitivity"/>
      <sheetName val="Fuel &amp; CO2 Costs"/>
      <sheetName val="Other Extern. (EUR-GJ)"/>
      <sheetName val="Other Extern. (EUR-MWh)"/>
      <sheetName val="MethodEx Emission Values"/>
      <sheetName val="MethodEx Emissions"/>
      <sheetName val="Value Externalities per Country"/>
      <sheetName val="Sheet7"/>
    </sheetNames>
    <sheetDataSet>
      <sheetData sheetId="0">
        <row r="14">
          <cell r="J14" t="str">
            <v>EU-8 (CEEurope)</v>
          </cell>
        </row>
      </sheetData>
      <sheetData sheetId="1"/>
      <sheetData sheetId="2">
        <row r="4">
          <cell r="E4">
            <v>1</v>
          </cell>
        </row>
        <row r="5">
          <cell r="E5">
            <v>1</v>
          </cell>
        </row>
        <row r="6">
          <cell r="E6">
            <v>1</v>
          </cell>
        </row>
        <row r="7">
          <cell r="E7">
            <v>1</v>
          </cell>
        </row>
        <row r="8">
          <cell r="E8">
            <v>1</v>
          </cell>
        </row>
        <row r="9">
          <cell r="E9">
            <v>210.44572420263512</v>
          </cell>
        </row>
        <row r="10">
          <cell r="E10">
            <v>0.11080778583475936</v>
          </cell>
        </row>
        <row r="119">
          <cell r="C119">
            <v>-191.15411846954049</v>
          </cell>
        </row>
      </sheetData>
      <sheetData sheetId="3"/>
      <sheetData sheetId="4"/>
      <sheetData sheetId="5"/>
      <sheetData sheetId="6"/>
      <sheetData sheetId="7"/>
      <sheetData sheetId="8"/>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Conversion factors used"/>
      <sheetName val="Sheet2"/>
      <sheetName val="General Information"/>
      <sheetName val="Sheet1"/>
      <sheetName val="ETR"/>
      <sheetName val="Sheet4"/>
      <sheetName val="ETR+status"/>
      <sheetName val="Copy of ETR assessment"/>
    </sheetNames>
    <sheetDataSet>
      <sheetData sheetId="0"/>
      <sheetData sheetId="1">
        <row r="3">
          <cell r="B3">
            <v>3.5459999999999998</v>
          </cell>
        </row>
      </sheetData>
      <sheetData sheetId="2"/>
      <sheetData sheetId="3"/>
      <sheetData sheetId="4"/>
      <sheetData sheetId="5"/>
      <sheetData sheetId="6"/>
      <sheetData sheetId="7"/>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1. ETR Sust. Benefits(GWh fuel)"/>
      <sheetName val="2. TOTAL ETR Benefits (MEUR)"/>
      <sheetName val="2.1 ETR Benefits CO2 sav (MEUR)"/>
      <sheetName val="2.2 ETRBenefit OtherExter(MEUR)"/>
      <sheetName val="2.3 ETR Benefits tCO2 savings"/>
      <sheetName val="ETR"/>
      <sheetName val="Investment Project Main Info"/>
    </sheetNames>
    <sheetDataSet>
      <sheetData sheetId="0" refreshError="1"/>
      <sheetData sheetId="1" refreshError="1"/>
      <sheetData sheetId="2" refreshError="1"/>
      <sheetData sheetId="3" refreshError="1"/>
      <sheetData sheetId="4" refreshError="1"/>
      <sheetData sheetId="5" refreshError="1"/>
      <sheetData sheetId="6" refreshError="1">
        <row r="4">
          <cell r="D4" t="str">
            <v>ETR-F-516</v>
          </cell>
          <cell r="E4" t="str">
            <v>CNG and L-CNG stations</v>
          </cell>
          <cell r="H4" t="str">
            <v>CNG/LNG for transport</v>
          </cell>
        </row>
        <row r="5">
          <cell r="D5" t="str">
            <v>ETR-F-523</v>
          </cell>
          <cell r="E5" t="str">
            <v>Biomethane plants development</v>
          </cell>
          <cell r="H5" t="str">
            <v>Biomethane developments</v>
          </cell>
        </row>
        <row r="6">
          <cell r="D6" t="str">
            <v>ETR-F-541</v>
          </cell>
          <cell r="E6" t="str">
            <v xml:space="preserve">CORE LNGas hive and LNGHIVE2 Infrastructure and logistic solutions </v>
          </cell>
          <cell r="H6" t="str">
            <v>CNG/LNG for transport</v>
          </cell>
        </row>
        <row r="7">
          <cell r="D7" t="str">
            <v>ETR-F-546</v>
          </cell>
          <cell r="E7" t="str">
            <v>Jupiter 1000: first industrial demonstrator of Power to Gas in France</v>
          </cell>
          <cell r="H7" t="str">
            <v xml:space="preserve">Hydrogen and synthetic methane </v>
          </cell>
        </row>
        <row r="8">
          <cell r="D8" t="str">
            <v>ETR-F-587</v>
          </cell>
          <cell r="E8" t="str">
            <v>West Grid Synergy</v>
          </cell>
          <cell r="H8" t="str">
            <v>Reverse flow DSO-TSO</v>
          </cell>
        </row>
        <row r="9">
          <cell r="D9" t="str">
            <v>ETR-F-599</v>
          </cell>
          <cell r="E9" t="str">
            <v>Sector coupling: hybrid compressor station</v>
          </cell>
          <cell r="H9" t="str">
            <v>Hybrid compressor stations</v>
          </cell>
        </row>
        <row r="10">
          <cell r="D10" t="str">
            <v>ETR-F-632</v>
          </cell>
          <cell r="E10" t="str">
            <v>Railway project roadmap. Transformation to LNG</v>
          </cell>
          <cell r="H10" t="str">
            <v>CNG/LNG for transport</v>
          </cell>
        </row>
        <row r="11">
          <cell r="D11" t="str">
            <v>ETR-F-728</v>
          </cell>
          <cell r="E11" t="str">
            <v>Biomethane: connection of production units and reverse flow projects</v>
          </cell>
          <cell r="H11" t="str">
            <v>Biomethane developments</v>
          </cell>
        </row>
        <row r="12">
          <cell r="D12" t="str">
            <v>ETR-F-743</v>
          </cell>
          <cell r="E12" t="str">
            <v>Impulse 2025</v>
          </cell>
          <cell r="H12" t="str">
            <v>Smart multi energy system</v>
          </cell>
        </row>
        <row r="13">
          <cell r="D13" t="str">
            <v>ETR-A-64</v>
          </cell>
          <cell r="E13" t="str">
            <v>Biomethane reverse flow Denmark</v>
          </cell>
          <cell r="H13" t="str">
            <v>Reverse flow DSO-TSO</v>
          </cell>
        </row>
        <row r="14">
          <cell r="D14" t="str">
            <v>ETR-A-312</v>
          </cell>
          <cell r="E14" t="str">
            <v>P2G Velke Kapusany</v>
          </cell>
          <cell r="H14" t="str">
            <v xml:space="preserve">Hydrogen and synthetic methane </v>
          </cell>
        </row>
        <row r="15">
          <cell r="D15" t="str">
            <v>ETR-A-430</v>
          </cell>
          <cell r="E15" t="str">
            <v>Porthos</v>
          </cell>
          <cell r="H15" t="str">
            <v>CCS/CCU</v>
          </cell>
        </row>
        <row r="16">
          <cell r="D16" t="str">
            <v>ETR-A-437</v>
          </cell>
          <cell r="E16" t="str">
            <v>Supercritical water gasification facilities</v>
          </cell>
          <cell r="H16" t="str">
            <v>Biomethane developments</v>
          </cell>
        </row>
        <row r="17">
          <cell r="D17" t="str">
            <v>ETR-N-20</v>
          </cell>
          <cell r="E17" t="str">
            <v>GNI Renewable Gas Central Grid Injection Project</v>
          </cell>
          <cell r="H17" t="str">
            <v>Biomethane developments</v>
          </cell>
        </row>
        <row r="18">
          <cell r="D18" t="str">
            <v>ETR-N-22</v>
          </cell>
          <cell r="E18" t="str">
            <v>Ervia Cork CCUS</v>
          </cell>
          <cell r="H18" t="str">
            <v>CCS/CCU</v>
          </cell>
        </row>
        <row r="19">
          <cell r="D19" t="str">
            <v>ETR-N-80</v>
          </cell>
          <cell r="E19" t="str">
            <v>Power to Gas Production with infrastructure building/enhacement in Latvia</v>
          </cell>
          <cell r="H19" t="str">
            <v xml:space="preserve">Hydrogen and synthetic methane </v>
          </cell>
        </row>
        <row r="20">
          <cell r="D20" t="str">
            <v>ETR-N-125</v>
          </cell>
          <cell r="E20" t="str">
            <v>Biomethane production with infrastructure building/enhancement in Latvia</v>
          </cell>
          <cell r="H20" t="str">
            <v>Biomethane developments</v>
          </cell>
        </row>
        <row r="21">
          <cell r="D21" t="str">
            <v>ETR-N-226</v>
          </cell>
          <cell r="E21" t="str">
            <v>Fos Tonkin LNG Terminal Evolution</v>
          </cell>
          <cell r="H21" t="str">
            <v>CNG/LNG for transport</v>
          </cell>
        </row>
        <row r="22">
          <cell r="D22" t="str">
            <v>ETR-N-300</v>
          </cell>
          <cell r="E22" t="str">
            <v>HyOffWind Zeebrugge</v>
          </cell>
          <cell r="H22" t="str">
            <v xml:space="preserve">Hydrogen and synthetic methane </v>
          </cell>
        </row>
        <row r="23">
          <cell r="D23" t="str">
            <v>ETR-N-305</v>
          </cell>
          <cell r="E23" t="str">
            <v>PEGASUS</v>
          </cell>
          <cell r="H23" t="str">
            <v xml:space="preserve">Hydrogen and synthetic methane </v>
          </cell>
        </row>
        <row r="24">
          <cell r="D24" t="str">
            <v>ETR-N-306</v>
          </cell>
          <cell r="E24" t="str">
            <v>Greening of Gas (GoG)</v>
          </cell>
          <cell r="H24" t="str">
            <v xml:space="preserve">Hydrogen and synthetic methane </v>
          </cell>
        </row>
        <row r="25">
          <cell r="D25" t="str">
            <v>ETR-N-315</v>
          </cell>
          <cell r="E25" t="str">
            <v>G2F - Gas to Future</v>
          </cell>
          <cell r="H25" t="str">
            <v xml:space="preserve">Hydrogen and synthetic methane </v>
          </cell>
        </row>
        <row r="26">
          <cell r="D26" t="str">
            <v>ETR-N-322</v>
          </cell>
          <cell r="E26" t="str">
            <v>North Sea Wind Power Hub</v>
          </cell>
          <cell r="H26" t="str">
            <v xml:space="preserve">Hydrogen and synthetic methane </v>
          </cell>
        </row>
        <row r="27">
          <cell r="D27" t="str">
            <v>ETR-N-370</v>
          </cell>
          <cell r="E27" t="str">
            <v>Hydrogen transmission backbone Netherlands</v>
          </cell>
          <cell r="H27" t="str">
            <v xml:space="preserve">Hydrogen and synthetic methane </v>
          </cell>
        </row>
        <row r="28">
          <cell r="D28" t="str">
            <v>ETR-N-396</v>
          </cell>
          <cell r="E28" t="str">
            <v>Djewels</v>
          </cell>
          <cell r="H28" t="str">
            <v xml:space="preserve">Hydrogen and synthetic methane </v>
          </cell>
        </row>
        <row r="29">
          <cell r="D29" t="str">
            <v>ETR-N-401</v>
          </cell>
          <cell r="E29" t="str">
            <v>Antwerp@C</v>
          </cell>
          <cell r="H29" t="str">
            <v>CCS/CCU</v>
          </cell>
        </row>
        <row r="30">
          <cell r="D30" t="str">
            <v>ETR-N-406</v>
          </cell>
          <cell r="E30" t="str">
            <v>hybridge - gas grid infrastructure</v>
          </cell>
          <cell r="H30" t="str">
            <v xml:space="preserve">Hydrogen and synthetic methane </v>
          </cell>
        </row>
        <row r="31">
          <cell r="D31" t="str">
            <v>ETR-N-427</v>
          </cell>
          <cell r="E31" t="str">
            <v>P2G integrated in Reganosa NG Transmission Grid</v>
          </cell>
          <cell r="H31" t="str">
            <v xml:space="preserve">Hydrogen and synthetic methane </v>
          </cell>
        </row>
        <row r="32">
          <cell r="D32" t="str">
            <v>ETR-N-432</v>
          </cell>
          <cell r="E32" t="str">
            <v>Athos</v>
          </cell>
          <cell r="H32" t="str">
            <v>CCS/CCU</v>
          </cell>
        </row>
        <row r="33">
          <cell r="D33" t="str">
            <v>ETR-N-452</v>
          </cell>
          <cell r="E33" t="str">
            <v>Element Eins</v>
          </cell>
          <cell r="H33" t="str">
            <v xml:space="preserve">Hydrogen and synthetic methane </v>
          </cell>
        </row>
        <row r="34">
          <cell r="D34" t="str">
            <v>ETR-N-483</v>
          </cell>
          <cell r="E34" t="str">
            <v>L2DG (LNG to Decarbonised Gas)</v>
          </cell>
          <cell r="H34" t="str">
            <v xml:space="preserve">Hydrogen and synthetic methane </v>
          </cell>
        </row>
        <row r="35">
          <cell r="D35" t="str">
            <v>ETR-N-504</v>
          </cell>
          <cell r="E35" t="str">
            <v>Sun2Hy</v>
          </cell>
          <cell r="H35" t="str">
            <v xml:space="preserve">Hydrogen and synthetic methane </v>
          </cell>
        </row>
        <row r="36">
          <cell r="D36" t="str">
            <v>ETR-N-528</v>
          </cell>
          <cell r="E36" t="str">
            <v>Microliquefaction plants</v>
          </cell>
          <cell r="H36" t="str">
            <v>Micro liquefaction</v>
          </cell>
        </row>
        <row r="37">
          <cell r="D37" t="str">
            <v>ETR-N-537</v>
          </cell>
          <cell r="E37" t="str">
            <v>Green Crane - Spain</v>
          </cell>
          <cell r="H37" t="str">
            <v xml:space="preserve">Hydrogen and synthetic methane </v>
          </cell>
        </row>
        <row r="38">
          <cell r="D38" t="str">
            <v>ETR-N-562</v>
          </cell>
          <cell r="E38" t="str">
            <v>Energy Park Bad Lauchstädt</v>
          </cell>
          <cell r="H38" t="str">
            <v xml:space="preserve">Hydrogen and synthetic methane </v>
          </cell>
        </row>
        <row r="39">
          <cell r="D39" t="str">
            <v>ETR-N-591</v>
          </cell>
          <cell r="E39" t="str">
            <v>Power to gas plant in the south of Italy</v>
          </cell>
          <cell r="H39" t="str">
            <v xml:space="preserve">Hydrogen and synthetic methane </v>
          </cell>
        </row>
        <row r="40">
          <cell r="D40" t="str">
            <v>ETR-N-595</v>
          </cell>
          <cell r="E40" t="str">
            <v>Transport of hydrogen into natural gas network for industrial customers</v>
          </cell>
          <cell r="H40" t="str">
            <v xml:space="preserve">Hydrogen and synthetic methane </v>
          </cell>
        </row>
        <row r="41">
          <cell r="D41" t="str">
            <v>ETR-N-616</v>
          </cell>
          <cell r="E41" t="str">
            <v>Renewable Methane according to NEP2020</v>
          </cell>
          <cell r="H41" t="str">
            <v xml:space="preserve">Hydrogen and synthetic methane </v>
          </cell>
        </row>
        <row r="42">
          <cell r="D42" t="str">
            <v>ETR-N-617</v>
          </cell>
          <cell r="E42" t="str">
            <v>Project to facilitate biomethane production plants inteconnection</v>
          </cell>
          <cell r="H42" t="str">
            <v>Biomethane developments</v>
          </cell>
        </row>
        <row r="43">
          <cell r="D43" t="str">
            <v>ETR-N-622</v>
          </cell>
          <cell r="E43" t="str">
            <v>Renewable Hydrogen according to NEP2020</v>
          </cell>
          <cell r="H43" t="str">
            <v xml:space="preserve">Hydrogen and synthetic methane </v>
          </cell>
        </row>
        <row r="44">
          <cell r="D44" t="str">
            <v>ETR-N-624</v>
          </cell>
          <cell r="E44" t="str">
            <v>Biomethane: Reverse flow projects</v>
          </cell>
          <cell r="H44" t="str">
            <v>Reverse flow DSO-TSO</v>
          </cell>
        </row>
        <row r="45">
          <cell r="D45" t="str">
            <v>ETR-N-633</v>
          </cell>
          <cell r="E45" t="str">
            <v>GETH2-ETR 1</v>
          </cell>
          <cell r="H45" t="str">
            <v xml:space="preserve">Hydrogen and synthetic methane </v>
          </cell>
        </row>
        <row r="46">
          <cell r="D46" t="str">
            <v>ETR-N-828</v>
          </cell>
          <cell r="E46" t="str">
            <v>Green Hydrogen Hub Denmark</v>
          </cell>
          <cell r="H46" t="str">
            <v xml:space="preserve">Hydrogen and synthetic methane </v>
          </cell>
        </row>
        <row r="47">
          <cell r="D47" t="str">
            <v>ETR-N-830</v>
          </cell>
          <cell r="E47" t="str">
            <v>Green Hydrogen Hub Zuidwending</v>
          </cell>
          <cell r="H47" t="str">
            <v xml:space="preserve">Hydrogen and synthetic methane </v>
          </cell>
        </row>
        <row r="48">
          <cell r="D48" t="str">
            <v>ETR-N-833</v>
          </cell>
          <cell r="E48" t="str">
            <v>Green Hydrogen Hub Drenthe</v>
          </cell>
          <cell r="H48" t="str">
            <v xml:space="preserve">Hydrogen and synthetic methane </v>
          </cell>
        </row>
        <row r="49">
          <cell r="D49" t="str">
            <v>ETR-N-846</v>
          </cell>
          <cell r="E49" t="str">
            <v>Green Hydrogen Hub Harsefeld</v>
          </cell>
          <cell r="H49" t="str">
            <v xml:space="preserve">Hydrogen and synthetic methane </v>
          </cell>
        </row>
        <row r="50">
          <cell r="D50" t="str">
            <v>ETR-N-852</v>
          </cell>
          <cell r="E50" t="str">
            <v>Green Hydrogen Hub Ahaus-Epe</v>
          </cell>
          <cell r="H50" t="str">
            <v xml:space="preserve">Hydrogen and synthetic methane </v>
          </cell>
        </row>
        <row r="51">
          <cell r="D51" t="str">
            <v>ETR-N-874</v>
          </cell>
          <cell r="E51" t="str">
            <v>Green Hydrogen Hub Leer</v>
          </cell>
          <cell r="H51" t="str">
            <v xml:space="preserve">Hydrogen and synthetic methane </v>
          </cell>
        </row>
        <row r="52">
          <cell r="D52" t="str">
            <v>ETR-N-883</v>
          </cell>
          <cell r="E52" t="str">
            <v>Green Hydrogen Hub Moeckow</v>
          </cell>
          <cell r="H52" t="str">
            <v xml:space="preserve">Hydrogen and synthetic methane </v>
          </cell>
        </row>
        <row r="53">
          <cell r="D53" t="str">
            <v>ETR-N-894</v>
          </cell>
          <cell r="E53" t="str">
            <v>Green Hydrogen Hub Etzel</v>
          </cell>
          <cell r="H53" t="str">
            <v xml:space="preserve">Hydrogen and synthetic methane </v>
          </cell>
        </row>
        <row r="54">
          <cell r="D54" t="str">
            <v>ETR-N-896</v>
          </cell>
          <cell r="E54" t="str">
            <v>P2G4A</v>
          </cell>
          <cell r="H54" t="str">
            <v xml:space="preserve">Hydrogen and synthetic methane </v>
          </cell>
        </row>
        <row r="55">
          <cell r="D55" t="str">
            <v>ETR-N-898</v>
          </cell>
          <cell r="E55" t="str">
            <v>CNG filling station system development (CroBlueCorr project)</v>
          </cell>
          <cell r="H55" t="str">
            <v>CNG/LNG for transport</v>
          </cell>
        </row>
        <row r="56">
          <cell r="D56" t="str">
            <v>ETR-N-899</v>
          </cell>
          <cell r="E56" t="str">
            <v>mosaHYc (Mosel Saar Hydrogen Conversion</v>
          </cell>
          <cell r="H56" t="str">
            <v xml:space="preserve">Hydrogen and synthetic methane </v>
          </cell>
        </row>
        <row r="57">
          <cell r="D57" t="str">
            <v>ETR-N-900</v>
          </cell>
          <cell r="E57" t="str">
            <v>Hydrogen injection into the gas network in Lithuania</v>
          </cell>
          <cell r="H57" t="str">
            <v xml:space="preserve">Hydrogen and synthetic methane </v>
          </cell>
        </row>
        <row r="58">
          <cell r="D58" t="str">
            <v>ETR-N-901</v>
          </cell>
          <cell r="E58" t="str">
            <v>HyGéo</v>
          </cell>
          <cell r="H58" t="str">
            <v xml:space="preserve">Hydrogen and synthetic methane </v>
          </cell>
        </row>
        <row r="59">
          <cell r="D59" t="str">
            <v>ETR-N-903</v>
          </cell>
          <cell r="E59" t="str">
            <v>Coversion of Natural Gas pipelines to Hydrogen</v>
          </cell>
          <cell r="H59" t="str">
            <v xml:space="preserve">Hydrogen and synthetic methane </v>
          </cell>
        </row>
        <row r="60">
          <cell r="D60" t="str">
            <v>ETR-N-904</v>
          </cell>
          <cell r="E60" t="str">
            <v>Hydrogen import via Oude</v>
          </cell>
          <cell r="H60" t="str">
            <v xml:space="preserve">Hydrogen and synthetic methane </v>
          </cell>
        </row>
        <row r="61">
          <cell r="D61" t="str">
            <v>ETR-N-905</v>
          </cell>
          <cell r="E61" t="str">
            <v xml:space="preserve">Vlieghuis (NL)/ Emlichheim (DE) Capacity for Hydrogen according to the NDP </v>
          </cell>
          <cell r="H61" t="str">
            <v xml:space="preserve">Hydrogen and synthetic methane </v>
          </cell>
        </row>
        <row r="62">
          <cell r="D62" t="str">
            <v>ETR-N-911</v>
          </cell>
          <cell r="E62" t="str">
            <v>Zevenaar (NL)/ Elten (DE) Capacity of Hydrogen according to the NDP</v>
          </cell>
          <cell r="H62" t="str">
            <v xml:space="preserve">Hydrogen and synthetic methane </v>
          </cell>
        </row>
        <row r="63">
          <cell r="D63" t="str">
            <v>ETR-N-913</v>
          </cell>
          <cell r="E63" t="str">
            <v>Modification of  NP23 MW turboset to a hydrogen-ready low-emissions at CS04</v>
          </cell>
          <cell r="H63" t="str">
            <v xml:space="preserve">Hydrogen and synthetic methane </v>
          </cell>
        </row>
        <row r="64">
          <cell r="D64" t="str">
            <v>ETR-N-916</v>
          </cell>
          <cell r="E64" t="str">
            <v>Measures for achieving hydrogen blending readiness of the transmission syst</v>
          </cell>
          <cell r="H64" t="str">
            <v xml:space="preserve">Hydrogen and synthetic methane </v>
          </cell>
        </row>
        <row r="65">
          <cell r="D65" t="str">
            <v>ETR-N-920</v>
          </cell>
          <cell r="E65" t="str">
            <v>Measures for the reduction of methane emissions</v>
          </cell>
          <cell r="H65" t="str">
            <v>Methane Emissions</v>
          </cell>
        </row>
        <row r="66">
          <cell r="D66" t="str">
            <v>ETR-N-921</v>
          </cell>
          <cell r="E66" t="str">
            <v xml:space="preserve">Circular economy: waste to biomethane </v>
          </cell>
          <cell r="H66" t="str">
            <v>Biomethane developments</v>
          </cell>
        </row>
        <row r="67">
          <cell r="D67" t="str">
            <v>ETR-N-922</v>
          </cell>
          <cell r="E67" t="str">
            <v>Green Gas Lolland-Falster</v>
          </cell>
          <cell r="H67" t="str">
            <v>Biomethane developments</v>
          </cell>
        </row>
        <row r="68">
          <cell r="D68" t="str">
            <v>ETR-N-923</v>
          </cell>
          <cell r="E68" t="str">
            <v>Interconnected hydrogen network</v>
          </cell>
          <cell r="H68" t="str">
            <v xml:space="preserve">Hydrogen and synthetic methane </v>
          </cell>
        </row>
        <row r="69">
          <cell r="D69" t="str">
            <v>ETR-N-924</v>
          </cell>
          <cell r="E69" t="str">
            <v>Power to Methanol Antwerp</v>
          </cell>
          <cell r="H69" t="str">
            <v>CCS/CCU</v>
          </cell>
        </row>
        <row r="70">
          <cell r="D70" t="str">
            <v>ETR-N-929</v>
          </cell>
          <cell r="E70" t="str">
            <v>Carbon Connect Delta</v>
          </cell>
          <cell r="H70" t="str">
            <v>CCS/CCU</v>
          </cell>
        </row>
        <row r="71">
          <cell r="D71" t="str">
            <v>ETR-N-938</v>
          </cell>
          <cell r="E71" t="str">
            <v>H2-Import Coalition</v>
          </cell>
          <cell r="H71" t="str">
            <v xml:space="preserve">Hydrogen and synthetic methane </v>
          </cell>
        </row>
        <row r="72">
          <cell r="D72" t="str">
            <v>ETR-N-939</v>
          </cell>
          <cell r="E72" t="str">
            <v>H2morrow Steel</v>
          </cell>
          <cell r="H72" t="str">
            <v xml:space="preserve">Hydrogen and synthetic methane </v>
          </cell>
        </row>
        <row r="73">
          <cell r="D73" t="str">
            <v>ETR-N-942</v>
          </cell>
          <cell r="E73" t="str">
            <v>Lacq Hydrogen</v>
          </cell>
          <cell r="H73" t="str">
            <v xml:space="preserve">Hydrogen and synthetic methane </v>
          </cell>
        </row>
        <row r="74">
          <cell r="D74" t="str">
            <v>ETR-N-945</v>
          </cell>
          <cell r="E74" t="str">
            <v>Conversion of Natural-Gas-Pipelines to Hydrogen-Pipelines</v>
          </cell>
          <cell r="H74" t="str">
            <v xml:space="preserve">Hydrogen and synthetic methane </v>
          </cell>
        </row>
        <row r="75">
          <cell r="D75" t="str">
            <v>ETR-N-948</v>
          </cell>
          <cell r="E75" t="str">
            <v>New hydrogen pipeline projects of german gas NDP 2020-2030</v>
          </cell>
          <cell r="H75" t="str">
            <v xml:space="preserve">Hydrogen and synthetic methane </v>
          </cell>
        </row>
        <row r="76">
          <cell r="D76" t="str">
            <v>ETR-N-952</v>
          </cell>
          <cell r="E76" t="str">
            <v>Hydrogen pipeline system conversion projects of german gas NDP 2020-2030</v>
          </cell>
          <cell r="H76" t="str">
            <v xml:space="preserve">Hydrogen and synthetic methane </v>
          </cell>
        </row>
        <row r="77">
          <cell r="D77" t="str">
            <v>ETR-N-956</v>
          </cell>
          <cell r="E77" t="str">
            <v>Hydrogen export/import Oude Statenzijl</v>
          </cell>
          <cell r="H77" t="str">
            <v xml:space="preserve">Hydrogen and synthetic methane </v>
          </cell>
        </row>
        <row r="78">
          <cell r="D78" t="str">
            <v>ETR-N-958</v>
          </cell>
          <cell r="E78" t="str">
            <v>Green Crane - Italy</v>
          </cell>
          <cell r="H78" t="str">
            <v xml:space="preserve">Hydrogen and synthetic methane </v>
          </cell>
        </row>
      </sheetData>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stment Project Main Info"/>
      <sheetName val="For Sustainability"/>
      <sheetName val="For Sustainability (2)"/>
      <sheetName val="ETR Capacities"/>
    </sheetNames>
    <sheetDataSet>
      <sheetData sheetId="0"/>
      <sheetData sheetId="1"/>
      <sheetData sheetId="2">
        <row r="3">
          <cell r="A3" t="str">
            <v>ETR-N-896</v>
          </cell>
          <cell r="J3">
            <v>0.13835616438356163</v>
          </cell>
        </row>
      </sheetData>
      <sheetData sheetId="3">
        <row r="15">
          <cell r="B15" t="str">
            <v>ETR-N-452</v>
          </cell>
        </row>
      </sheetData>
    </sheetDataSet>
  </externalBook>
</externalLink>
</file>

<file path=xl/pivotCache/_rels/pivotCacheDefinition1.xml.rels><?xml version="1.0" encoding="UTF-8" standalone="yes"?>
<Relationships xmlns="http://schemas.openxmlformats.org/package/2006/relationships"><Relationship Id="rId2" Type="http://schemas.openxmlformats.org/officeDocument/2006/relationships/externalLinkPath" Target="file:///H:\Working%20&amp;%20Kernel%20Groups\WG_INV\TYNDP\_TYNDP_2020\TYNDP%202020%20Fuel%20Substitution\New%20approach%20for%20TYNDP%202020\ETR%20Projects%20Sustainability\File2.%20CO2_Savings_Sustainability_Benefits_NEW_Flow_Based%20-%20for%20EC&amp;ACER.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aria Castro" refreshedDate="44147.753392592589" createdVersion="6" refreshedVersion="6" minRefreshableVersion="3" recordCount="25" xr:uid="{1FDE73DA-54A2-4B89-AFA0-D87FB4A1BC75}">
  <cacheSource type="worksheet">
    <worksheetSource name="Table3183" r:id="rId2"/>
  </cacheSource>
  <cacheFields count="7">
    <cacheField name="Country" numFmtId="0">
      <sharedItems count="25">
        <s v="AT"/>
        <s v="BE"/>
        <s v="CZ"/>
        <s v="DK"/>
        <s v="EE"/>
        <s v="FI"/>
        <s v="FR"/>
        <s v="DE"/>
        <s v="GR"/>
        <s v="HU"/>
        <s v="IE"/>
        <s v="IT"/>
        <s v="LV"/>
        <s v="LT"/>
        <s v="LU"/>
        <s v="NL"/>
        <s v="PL"/>
        <s v="PT"/>
        <s v="SK"/>
        <s v="SI"/>
        <s v="ES"/>
        <s v="SE"/>
        <s v="UK"/>
        <s v="EU-23"/>
        <s v="EU-8"/>
      </sharedItems>
    </cacheField>
    <cacheField name="Coal _x000a_(current)" numFmtId="2">
      <sharedItems containsSemiMixedTypes="0" containsString="0" containsNumber="1" minValue="4.8177481725452163" maxValue="41.56840421052631" count="25">
        <n v="34.701473684210526"/>
        <n v="33.532294736842111"/>
        <n v="30.530324210526317"/>
        <n v="18.624606315789475"/>
        <n v="4.9178172631578949"/>
        <n v="4.8372783157894732"/>
        <n v="32.940429473684212"/>
        <n v="41.56840421052631"/>
        <n v="4.8177481725452163"/>
        <n v="21.356665263157897"/>
        <n v="17.047781052631578"/>
        <n v="25.057313684210531"/>
        <n v="6.9455494736842107"/>
        <n v="8.4131570526315791"/>
        <n v="37.28003368421053"/>
        <n v="40.473600000000005"/>
        <n v="19.295494736842105"/>
        <n v="10.243503157894738"/>
        <n v="20.311376842105268"/>
        <n v="25.532665263157899"/>
        <n v="13.952336842105266"/>
        <n v="10.064741052631581"/>
        <n v="21.706004210526316"/>
        <n v="21.050047998348649"/>
        <n v="17.162881263157896"/>
      </sharedItems>
    </cacheField>
    <cacheField name="Lignite_x000a_ (current)" numFmtId="2">
      <sharedItems containsSemiMixedTypes="0" containsString="0" containsNumber="1" minValue="8.9042858816211368" maxValue="79.154605263157904" count="25">
        <n v="58.446739551083596"/>
        <n v="65.047116873065022"/>
        <n v="53.17206849845202"/>
        <n v="33.259191176470594"/>
        <n v="9.9424196981424142"/>
        <n v="9.8311677631578949"/>
        <n v="56.105601780185772"/>
        <n v="73.0718846749226"/>
        <n v="8.9042858816211368"/>
        <n v="35.202689628482972"/>
        <n v="30.530863003095977"/>
        <n v="42.899622678018588"/>
        <n v="12.6312306501548"/>
        <n v="15.095665634674925"/>
        <n v="65.161909829721367"/>
        <n v="79.154605263157904"/>
        <n v="35.448674535603722"/>
        <n v="20.52213622291022"/>
        <n v="34.138641640866879"/>
        <n v="43.026751160990713"/>
        <n v="25.983262383900929"/>
        <n v="18.023306888544891"/>
        <n v="40.955543730650163"/>
        <n v="37.676320832516311"/>
        <n v="29.832267680921053"/>
      </sharedItems>
    </cacheField>
    <cacheField name="Natural gas _x000a_(current)" numFmtId="2">
      <sharedItems containsSemiMixedTypes="0" containsString="0" containsNumber="1" minValue="0.31486068111455112" maxValue="3.8452012383900938" count="24">
        <n v="3.5201238390092882"/>
        <n v="2.0619195046439627"/>
        <n v="2.9442724458204337"/>
        <n v="1.7647058823529413"/>
        <n v="0.35015479876160993"/>
        <n v="0.31486068111455112"/>
        <n v="3.1114551083591331"/>
        <n v="3.8452012383900938"/>
        <n v="0.34551083591331272"/>
        <n v="2.2105263157894739"/>
        <n v="1.6160990712074303"/>
        <n v="2.3498452012383906"/>
        <n v="0.58699690402476778"/>
        <n v="0.77275541795665648"/>
        <n v="2.6377708978328172"/>
        <n v="1.5139318885448916"/>
        <n v="0.50526315789473686"/>
        <n v="2.0990712074303408"/>
        <n v="2.6842105263157894"/>
        <n v="1.0959752321981426"/>
        <n v="0.89349845201238409"/>
        <n v="1.495356037151703"/>
        <n v="1.8365055862161799"/>
        <n v="1.6452399380804954"/>
      </sharedItems>
    </cacheField>
    <cacheField name="Fuel oil _x000a_(current)" numFmtId="2">
      <sharedItems containsSemiMixedTypes="0" containsString="0" containsNumber="1" minValue="1.3489715202260257" maxValue="13.079399067630563" count="25">
        <n v="11.197831497871764"/>
        <n v="9.129247807580569"/>
        <n v="9.8116177015066519"/>
        <n v="6.0682714951692445"/>
        <n v="1.5387753800418889"/>
        <n v="1.4491441605296937"/>
        <n v="10.172371704614553"/>
        <n v="13.079399067630563"/>
        <n v="1.3489715202260257"/>
        <n v="6.8516330518208228"/>
        <n v="5.5737777717721766"/>
        <n v="7.7386325788798036"/>
        <n v="2.1285264509154787"/>
        <n v="2.6937341855280046"/>
        <n v="11.837545246942774"/>
        <n v="11.52176679954057"/>
        <n v="5.6890127964326735"/>
        <n v="2.6027447875143563"/>
        <n v="6.6379359232484285"/>
        <n v="8.4813888791297884"/>
        <n v="4.185999540571582"/>
        <n v="3.1373650969529079"/>
        <n v="6.0881226944125393"/>
        <n v="6.4766876582101238"/>
        <n v="5.4790780460779667"/>
      </sharedItems>
    </cacheField>
    <cacheField name="Biomethane (current)" numFmtId="2">
      <sharedItems containsSemiMixedTypes="0" containsString="0" containsNumber="1" minValue="0.31486068111455112" maxValue="3.8452012383900938" count="24">
        <n v="3.5201238390092882"/>
        <n v="2.0619195046439653"/>
        <n v="2.9442724458204337"/>
        <n v="1.7647058823529413"/>
        <n v="0.35015479876160993"/>
        <n v="0.31486068111455112"/>
        <n v="3.1114551083591331"/>
        <n v="3.8452012383900938"/>
        <n v="0.34551083591331272"/>
        <n v="2.2105263157894739"/>
        <n v="1.6160990712074303"/>
        <n v="2.3498452012383906"/>
        <n v="0.58699690402476778"/>
        <n v="0.77275541795665648"/>
        <n v="2.6377708978328172"/>
        <n v="1.5139318885448916"/>
        <n v="0.50526315789473686"/>
        <n v="2.0990712074303408"/>
        <n v="2.6842105263157894"/>
        <n v="1.0959752321981426"/>
        <n v="0.89349845201238409"/>
        <n v="1.495356037151703"/>
        <n v="1.8365055862161799"/>
        <n v="1.6452399380804954"/>
      </sharedItems>
    </cacheField>
    <cacheField name="Synthetic Methane (current)" numFmtId="2">
      <sharedItems containsSemiMixedTypes="0" containsString="0" containsNumber="1" minValue="0.31486068111455112" maxValue="3.8452012383900938" count="24">
        <n v="3.5201238390092882"/>
        <n v="2.0619195046439627"/>
        <n v="2.9442724458204337"/>
        <n v="1.7647058823529413"/>
        <n v="0.35015479876160993"/>
        <n v="0.31486068111455112"/>
        <n v="3.1114551083591331"/>
        <n v="3.8452012383900938"/>
        <n v="0.34551083591331272"/>
        <n v="2.2105263157894739"/>
        <n v="1.6160990712074303"/>
        <n v="2.3498452012383906"/>
        <n v="0.58699690402476778"/>
        <n v="0.77275541795665648"/>
        <n v="2.6377708978328172"/>
        <n v="1.5139318885448916"/>
        <n v="0.50526315789473686"/>
        <n v="2.0990712074303408"/>
        <n v="2.6842105263157894"/>
        <n v="1.0959752321981426"/>
        <n v="0.89349845201238409"/>
        <n v="1.495356037151703"/>
        <n v="1.8365055862161799"/>
        <n v="1.6452399380804954"/>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5">
  <r>
    <x v="0"/>
    <x v="0"/>
    <x v="0"/>
    <x v="0"/>
    <x v="0"/>
    <x v="0"/>
    <x v="0"/>
  </r>
  <r>
    <x v="1"/>
    <x v="1"/>
    <x v="1"/>
    <x v="1"/>
    <x v="1"/>
    <x v="1"/>
    <x v="1"/>
  </r>
  <r>
    <x v="2"/>
    <x v="2"/>
    <x v="2"/>
    <x v="2"/>
    <x v="2"/>
    <x v="2"/>
    <x v="2"/>
  </r>
  <r>
    <x v="3"/>
    <x v="3"/>
    <x v="3"/>
    <x v="3"/>
    <x v="3"/>
    <x v="3"/>
    <x v="3"/>
  </r>
  <r>
    <x v="4"/>
    <x v="4"/>
    <x v="4"/>
    <x v="4"/>
    <x v="4"/>
    <x v="4"/>
    <x v="4"/>
  </r>
  <r>
    <x v="5"/>
    <x v="5"/>
    <x v="5"/>
    <x v="5"/>
    <x v="5"/>
    <x v="5"/>
    <x v="5"/>
  </r>
  <r>
    <x v="6"/>
    <x v="6"/>
    <x v="6"/>
    <x v="6"/>
    <x v="6"/>
    <x v="6"/>
    <x v="6"/>
  </r>
  <r>
    <x v="7"/>
    <x v="7"/>
    <x v="7"/>
    <x v="7"/>
    <x v="7"/>
    <x v="7"/>
    <x v="7"/>
  </r>
  <r>
    <x v="8"/>
    <x v="8"/>
    <x v="8"/>
    <x v="8"/>
    <x v="8"/>
    <x v="8"/>
    <x v="8"/>
  </r>
  <r>
    <x v="9"/>
    <x v="9"/>
    <x v="9"/>
    <x v="9"/>
    <x v="9"/>
    <x v="9"/>
    <x v="9"/>
  </r>
  <r>
    <x v="10"/>
    <x v="10"/>
    <x v="10"/>
    <x v="10"/>
    <x v="10"/>
    <x v="10"/>
    <x v="10"/>
  </r>
  <r>
    <x v="11"/>
    <x v="11"/>
    <x v="11"/>
    <x v="11"/>
    <x v="11"/>
    <x v="11"/>
    <x v="11"/>
  </r>
  <r>
    <x v="12"/>
    <x v="12"/>
    <x v="12"/>
    <x v="12"/>
    <x v="12"/>
    <x v="12"/>
    <x v="12"/>
  </r>
  <r>
    <x v="13"/>
    <x v="13"/>
    <x v="13"/>
    <x v="13"/>
    <x v="13"/>
    <x v="13"/>
    <x v="13"/>
  </r>
  <r>
    <x v="14"/>
    <x v="14"/>
    <x v="14"/>
    <x v="0"/>
    <x v="14"/>
    <x v="0"/>
    <x v="0"/>
  </r>
  <r>
    <x v="15"/>
    <x v="15"/>
    <x v="15"/>
    <x v="14"/>
    <x v="15"/>
    <x v="14"/>
    <x v="14"/>
  </r>
  <r>
    <x v="16"/>
    <x v="16"/>
    <x v="16"/>
    <x v="15"/>
    <x v="16"/>
    <x v="15"/>
    <x v="15"/>
  </r>
  <r>
    <x v="17"/>
    <x v="17"/>
    <x v="17"/>
    <x v="16"/>
    <x v="17"/>
    <x v="16"/>
    <x v="16"/>
  </r>
  <r>
    <x v="18"/>
    <x v="18"/>
    <x v="18"/>
    <x v="17"/>
    <x v="18"/>
    <x v="17"/>
    <x v="17"/>
  </r>
  <r>
    <x v="19"/>
    <x v="19"/>
    <x v="19"/>
    <x v="18"/>
    <x v="19"/>
    <x v="18"/>
    <x v="18"/>
  </r>
  <r>
    <x v="20"/>
    <x v="20"/>
    <x v="20"/>
    <x v="19"/>
    <x v="20"/>
    <x v="19"/>
    <x v="19"/>
  </r>
  <r>
    <x v="21"/>
    <x v="21"/>
    <x v="21"/>
    <x v="20"/>
    <x v="21"/>
    <x v="20"/>
    <x v="20"/>
  </r>
  <r>
    <x v="22"/>
    <x v="22"/>
    <x v="22"/>
    <x v="21"/>
    <x v="22"/>
    <x v="21"/>
    <x v="21"/>
  </r>
  <r>
    <x v="23"/>
    <x v="23"/>
    <x v="23"/>
    <x v="22"/>
    <x v="23"/>
    <x v="22"/>
    <x v="22"/>
  </r>
  <r>
    <x v="24"/>
    <x v="24"/>
    <x v="24"/>
    <x v="23"/>
    <x v="24"/>
    <x v="23"/>
    <x v="2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99AC34C-8C75-45F6-BDD9-9957C4578D8B}" name="PivotTable1" cacheId="7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B2:H28" firstHeaderRow="0" firstDataRow="1" firstDataCol="1"/>
  <pivotFields count="7">
    <pivotField axis="axisRow" showAll="0">
      <items count="26">
        <item x="0"/>
        <item x="1"/>
        <item x="2"/>
        <item x="7"/>
        <item x="3"/>
        <item x="4"/>
        <item x="20"/>
        <item x="23"/>
        <item x="24"/>
        <item x="5"/>
        <item x="6"/>
        <item x="8"/>
        <item x="9"/>
        <item x="10"/>
        <item x="11"/>
        <item x="13"/>
        <item x="14"/>
        <item x="12"/>
        <item x="15"/>
        <item x="16"/>
        <item x="17"/>
        <item x="21"/>
        <item x="19"/>
        <item x="18"/>
        <item x="22"/>
        <item t="default"/>
      </items>
    </pivotField>
    <pivotField dataField="1" numFmtId="2" showAll="0">
      <items count="26">
        <item x="8"/>
        <item x="5"/>
        <item x="4"/>
        <item x="12"/>
        <item x="13"/>
        <item x="21"/>
        <item x="17"/>
        <item x="20"/>
        <item x="10"/>
        <item x="24"/>
        <item x="3"/>
        <item x="16"/>
        <item x="18"/>
        <item x="23"/>
        <item x="9"/>
        <item x="22"/>
        <item x="11"/>
        <item x="19"/>
        <item x="2"/>
        <item x="6"/>
        <item x="1"/>
        <item x="0"/>
        <item x="14"/>
        <item x="15"/>
        <item x="7"/>
        <item t="default"/>
      </items>
    </pivotField>
    <pivotField dataField="1" numFmtId="2" showAll="0">
      <items count="26">
        <item x="8"/>
        <item x="5"/>
        <item x="4"/>
        <item x="12"/>
        <item x="13"/>
        <item x="21"/>
        <item x="17"/>
        <item x="20"/>
        <item x="24"/>
        <item x="10"/>
        <item x="3"/>
        <item x="18"/>
        <item x="9"/>
        <item x="16"/>
        <item x="23"/>
        <item x="22"/>
        <item x="11"/>
        <item x="19"/>
        <item x="2"/>
        <item x="6"/>
        <item x="0"/>
        <item x="1"/>
        <item x="14"/>
        <item x="7"/>
        <item x="15"/>
        <item t="default"/>
      </items>
    </pivotField>
    <pivotField dataField="1" numFmtId="2" showAll="0">
      <items count="25">
        <item x="5"/>
        <item x="8"/>
        <item x="4"/>
        <item x="16"/>
        <item x="12"/>
        <item x="13"/>
        <item x="20"/>
        <item x="19"/>
        <item x="21"/>
        <item x="15"/>
        <item x="10"/>
        <item x="23"/>
        <item x="3"/>
        <item x="22"/>
        <item x="1"/>
        <item x="17"/>
        <item x="9"/>
        <item x="11"/>
        <item x="14"/>
        <item x="18"/>
        <item x="2"/>
        <item x="6"/>
        <item x="0"/>
        <item x="7"/>
        <item t="default"/>
      </items>
    </pivotField>
    <pivotField dataField="1" numFmtId="2" showAll="0">
      <items count="26">
        <item x="8"/>
        <item x="5"/>
        <item x="4"/>
        <item x="12"/>
        <item x="17"/>
        <item x="13"/>
        <item x="21"/>
        <item x="20"/>
        <item x="24"/>
        <item x="10"/>
        <item x="16"/>
        <item x="3"/>
        <item x="22"/>
        <item x="23"/>
        <item x="18"/>
        <item x="9"/>
        <item x="11"/>
        <item x="19"/>
        <item x="1"/>
        <item x="2"/>
        <item x="6"/>
        <item x="0"/>
        <item x="15"/>
        <item x="14"/>
        <item x="7"/>
        <item t="default"/>
      </items>
    </pivotField>
    <pivotField dataField="1" numFmtId="2" showAll="0">
      <items count="25">
        <item x="5"/>
        <item x="8"/>
        <item x="4"/>
        <item x="16"/>
        <item x="12"/>
        <item x="13"/>
        <item x="20"/>
        <item x="19"/>
        <item x="21"/>
        <item x="15"/>
        <item x="10"/>
        <item x="23"/>
        <item x="3"/>
        <item x="22"/>
        <item x="1"/>
        <item x="17"/>
        <item x="9"/>
        <item x="11"/>
        <item x="14"/>
        <item x="18"/>
        <item x="2"/>
        <item x="6"/>
        <item x="0"/>
        <item x="7"/>
        <item t="default"/>
      </items>
    </pivotField>
    <pivotField dataField="1" numFmtId="2" showAll="0">
      <items count="25">
        <item x="5"/>
        <item x="8"/>
        <item x="4"/>
        <item x="16"/>
        <item x="12"/>
        <item x="13"/>
        <item x="20"/>
        <item x="19"/>
        <item x="21"/>
        <item x="15"/>
        <item x="10"/>
        <item x="23"/>
        <item x="3"/>
        <item x="22"/>
        <item x="1"/>
        <item x="17"/>
        <item x="9"/>
        <item x="11"/>
        <item x="14"/>
        <item x="18"/>
        <item x="2"/>
        <item x="6"/>
        <item x="0"/>
        <item x="7"/>
        <item t="default"/>
      </items>
    </pivotField>
  </pivotFields>
  <rowFields count="1">
    <field x="0"/>
  </rowFields>
  <rowItems count="26">
    <i>
      <x/>
    </i>
    <i>
      <x v="1"/>
    </i>
    <i>
      <x v="2"/>
    </i>
    <i>
      <x v="3"/>
    </i>
    <i>
      <x v="4"/>
    </i>
    <i>
      <x v="5"/>
    </i>
    <i>
      <x v="6"/>
    </i>
    <i>
      <x v="7"/>
    </i>
    <i>
      <x v="8"/>
    </i>
    <i>
      <x v="9"/>
    </i>
    <i>
      <x v="10"/>
    </i>
    <i>
      <x v="11"/>
    </i>
    <i>
      <x v="12"/>
    </i>
    <i>
      <x v="13"/>
    </i>
    <i>
      <x v="14"/>
    </i>
    <i>
      <x v="15"/>
    </i>
    <i>
      <x v="16"/>
    </i>
    <i>
      <x v="17"/>
    </i>
    <i>
      <x v="18"/>
    </i>
    <i>
      <x v="19"/>
    </i>
    <i>
      <x v="20"/>
    </i>
    <i>
      <x v="21"/>
    </i>
    <i>
      <x v="22"/>
    </i>
    <i>
      <x v="23"/>
    </i>
    <i>
      <x v="24"/>
    </i>
    <i t="grand">
      <x/>
    </i>
  </rowItems>
  <colFields count="1">
    <field x="-2"/>
  </colFields>
  <colItems count="6">
    <i>
      <x/>
    </i>
    <i i="1">
      <x v="1"/>
    </i>
    <i i="2">
      <x v="2"/>
    </i>
    <i i="3">
      <x v="3"/>
    </i>
    <i i="4">
      <x v="4"/>
    </i>
    <i i="5">
      <x v="5"/>
    </i>
  </colItems>
  <dataFields count="6">
    <dataField name="Sum of Coal _x000a_(current)" fld="1" baseField="0" baseItem="0"/>
    <dataField name="Sum of Lignite_x000a_ (current)" fld="2" baseField="0" baseItem="0"/>
    <dataField name="Sum of Fuel oil _x000a_(current)" fld="4" baseField="0" baseItem="0"/>
    <dataField name="Sum of Natural gas _x000a_(current)" fld="3" baseField="0" baseItem="0"/>
    <dataField name="Sum of Biomethane (current)" fld="5" baseField="0" baseItem="0"/>
    <dataField name="Sum of Synthetic Methane (current)" fld="6" baseField="0" baseItem="0"/>
  </dataFields>
  <formats count="6">
    <format dxfId="25">
      <pivotArea field="0" type="button" dataOnly="0" labelOnly="1" outline="0" axis="axisRow" fieldPosition="0"/>
    </format>
    <format dxfId="24">
      <pivotArea dataOnly="0" labelOnly="1" outline="0" fieldPosition="0">
        <references count="1">
          <reference field="4294967294" count="6">
            <x v="0"/>
            <x v="1"/>
            <x v="2"/>
            <x v="3"/>
            <x v="4"/>
            <x v="5"/>
          </reference>
        </references>
      </pivotArea>
    </format>
    <format dxfId="23">
      <pivotArea field="0" type="button" dataOnly="0" labelOnly="1" outline="0" axis="axisRow" fieldPosition="0"/>
    </format>
    <format dxfId="22">
      <pivotArea dataOnly="0" labelOnly="1" outline="0" fieldPosition="0">
        <references count="1">
          <reference field="4294967294" count="6">
            <x v="0"/>
            <x v="1"/>
            <x v="2"/>
            <x v="3"/>
            <x v="4"/>
            <x v="5"/>
          </reference>
        </references>
      </pivotArea>
    </format>
    <format dxfId="21">
      <pivotArea field="0" type="button" dataOnly="0" labelOnly="1" outline="0" axis="axisRow" fieldPosition="0"/>
    </format>
    <format dxfId="20">
      <pivotArea dataOnly="0" labelOnly="1" outline="0" fieldPosition="0">
        <references count="1">
          <reference field="4294967294" count="6">
            <x v="0"/>
            <x v="1"/>
            <x v="2"/>
            <x v="3"/>
            <x v="4"/>
            <x v="5"/>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17" Type="http://schemas.openxmlformats.org/officeDocument/2006/relationships/hyperlink" Target="http://www.grtgaz.com/grands-projets/le-projet-tulipe/presentation/actualites/projet-tulipe.html" TargetMode="External"/><Relationship Id="rId21" Type="http://schemas.openxmlformats.org/officeDocument/2006/relationships/hyperlink" Target="http://www.plinacro.hr/" TargetMode="External"/><Relationship Id="rId42" Type="http://schemas.openxmlformats.org/officeDocument/2006/relationships/hyperlink" Target="http://fgsz.hu/en/about-fgsz/activities-business-policy/international-projects/brua" TargetMode="External"/><Relationship Id="rId63" Type="http://schemas.openxmlformats.org/officeDocument/2006/relationships/hyperlink" Target="http://www.snamretegas.it/en/business-services/Online_Processes/Allacciamenti/procedure-module/incremental-capacity/request_incremental_capacity.html.html" TargetMode="External"/><Relationship Id="rId84" Type="http://schemas.openxmlformats.org/officeDocument/2006/relationships/hyperlink" Target="http://corelngashive.eu/en/" TargetMode="External"/><Relationship Id="rId138" Type="http://schemas.openxmlformats.org/officeDocument/2006/relationships/hyperlink" Target="http://en.gaz-system.pl/" TargetMode="External"/><Relationship Id="rId159" Type="http://schemas.openxmlformats.org/officeDocument/2006/relationships/hyperlink" Target="http://www.fnb-gas.de/de/netzentwicklungsplan/nep-2020/nep-2020.html" TargetMode="External"/><Relationship Id="rId170" Type="http://schemas.openxmlformats.org/officeDocument/2006/relationships/hyperlink" Target="http://www.plinacro.hr/" TargetMode="External"/><Relationship Id="rId107" Type="http://schemas.openxmlformats.org/officeDocument/2006/relationships/hyperlink" Target="http://www.bulgartransgaz.bg/en/pages/razshirenie-kapaciteta-na-pgh-chiren-poi-6-20-2--134.html" TargetMode="External"/><Relationship Id="rId11" Type="http://schemas.openxmlformats.org/officeDocument/2006/relationships/hyperlink" Target="http://www.eustream.sk/en_transmission-system/en_pl-sk-interconnector" TargetMode="External"/><Relationship Id="rId32" Type="http://schemas.openxmlformats.org/officeDocument/2006/relationships/hyperlink" Target="http://en.gaz-system.pl/nasze-inwestycje/integracja-z-europejski-systemem/polska-ukraina/" TargetMode="External"/><Relationship Id="rId53" Type="http://schemas.openxmlformats.org/officeDocument/2006/relationships/hyperlink" Target="http://www.gasconnect.at/" TargetMode="External"/><Relationship Id="rId74" Type="http://schemas.openxmlformats.org/officeDocument/2006/relationships/hyperlink" Target="http://www.plinacro.hr/" TargetMode="External"/><Relationship Id="rId128" Type="http://schemas.openxmlformats.org/officeDocument/2006/relationships/hyperlink" Target="http://www.ervia.ie/business-development/carbon-capture-storage/" TargetMode="External"/><Relationship Id="rId149" Type="http://schemas.openxmlformats.org/officeDocument/2006/relationships/hyperlink" Target="http://www.depogazploiesti.ro/en/activity/tyndp-projects" TargetMode="External"/><Relationship Id="rId5" Type="http://schemas.openxmlformats.org/officeDocument/2006/relationships/hyperlink" Target="http://www.plinovodi.si/media/4763/plinovodi-tyndp-2019-2028_eng.pdf" TargetMode="External"/><Relationship Id="rId95" Type="http://schemas.openxmlformats.org/officeDocument/2006/relationships/hyperlink" Target="http://www.nep-gas-datenbank.de:8080/app/" TargetMode="External"/><Relationship Id="rId160" Type="http://schemas.openxmlformats.org/officeDocument/2006/relationships/hyperlink" Target="http://www.fnb-gas.de/de/netzentwicklungsplan/nep-2020/nep-2020.html" TargetMode="External"/><Relationship Id="rId22" Type="http://schemas.openxmlformats.org/officeDocument/2006/relationships/hyperlink" Target="http://www.bh-gas.ba/" TargetMode="External"/><Relationship Id="rId43" Type="http://schemas.openxmlformats.org/officeDocument/2006/relationships/hyperlink" Target="http://fgsz.hu/en/about-fgsz/activities-business-policy/international-projects/brua" TargetMode="External"/><Relationship Id="rId64" Type="http://schemas.openxmlformats.org/officeDocument/2006/relationships/hyperlink" Target="http://www.snam.it/export/sites/snam-rp/repository/file/investor_relations/presentazioni/2018/2018_Nine_month_results.pdf" TargetMode="External"/><Relationship Id="rId118" Type="http://schemas.openxmlformats.org/officeDocument/2006/relationships/hyperlink" Target="http://www.tanap.com/" TargetMode="External"/><Relationship Id="rId139" Type="http://schemas.openxmlformats.org/officeDocument/2006/relationships/hyperlink" Target="http://www.reganosa.com/" TargetMode="External"/><Relationship Id="rId85" Type="http://schemas.openxmlformats.org/officeDocument/2006/relationships/hyperlink" Target="http://www.jupiter1000.eu/english" TargetMode="External"/><Relationship Id="rId150" Type="http://schemas.openxmlformats.org/officeDocument/2006/relationships/hyperlink" Target="http://www.fluxys.com/en/gas-innovation" TargetMode="External"/><Relationship Id="rId171" Type="http://schemas.openxmlformats.org/officeDocument/2006/relationships/hyperlink" Target="http://www.desfa.gr/" TargetMode="External"/><Relationship Id="rId12" Type="http://schemas.openxmlformats.org/officeDocument/2006/relationships/hyperlink" Target="http://en.gaz-system.pl/our-investments/integration-with-european-gas-tramsmission-system/poland-slovakia/" TargetMode="External"/><Relationship Id="rId33" Type="http://schemas.openxmlformats.org/officeDocument/2006/relationships/hyperlink" Target="http://www.net4gas.cz/en/projects/capacity4gas-project/" TargetMode="External"/><Relationship Id="rId108" Type="http://schemas.openxmlformats.org/officeDocument/2006/relationships/hyperlink" Target="http://depomures.ro/" TargetMode="External"/><Relationship Id="rId129" Type="http://schemas.openxmlformats.org/officeDocument/2006/relationships/hyperlink" Target="http://www.mutual-energy.com/" TargetMode="External"/><Relationship Id="rId54" Type="http://schemas.openxmlformats.org/officeDocument/2006/relationships/hyperlink" Target="http://www.plinovodi.si/media/4763/plinovodi-tyndp-2019-2028_eng.pdf" TargetMode="External"/><Relationship Id="rId75" Type="http://schemas.openxmlformats.org/officeDocument/2006/relationships/hyperlink" Target="http://www.bayernets.de/" TargetMode="External"/><Relationship Id="rId96" Type="http://schemas.openxmlformats.org/officeDocument/2006/relationships/hyperlink" Target="http://www.fnb-gas.de/" TargetMode="External"/><Relationship Id="rId140" Type="http://schemas.openxmlformats.org/officeDocument/2006/relationships/hyperlink" Target="http://www.plinovodi.si/media/4763/plinovodi-tyndp-2019-2028_eng.pdf" TargetMode="External"/><Relationship Id="rId161" Type="http://schemas.openxmlformats.org/officeDocument/2006/relationships/hyperlink" Target="http://www.get-h2.de/" TargetMode="External"/><Relationship Id="rId6" Type="http://schemas.openxmlformats.org/officeDocument/2006/relationships/hyperlink" Target="http://www.lng.hr/" TargetMode="External"/><Relationship Id="rId23" Type="http://schemas.openxmlformats.org/officeDocument/2006/relationships/hyperlink" Target="http://en.gaz-system.pl/nasze-inwestycje/integracja-z-europejski-systemem/polska-litwa/" TargetMode="External"/><Relationship Id="rId28" Type="http://schemas.openxmlformats.org/officeDocument/2006/relationships/hyperlink" Target="http://www.net4gas.cz/en/projects/czech-polish-gas-interconnector/" TargetMode="External"/><Relationship Id="rId49" Type="http://schemas.openxmlformats.org/officeDocument/2006/relationships/hyperlink" Target="http://www.gastrade.gr/" TargetMode="External"/><Relationship Id="rId114" Type="http://schemas.openxmlformats.org/officeDocument/2006/relationships/hyperlink" Target="http://w-stream-transcaspian.com/" TargetMode="External"/><Relationship Id="rId119" Type="http://schemas.openxmlformats.org/officeDocument/2006/relationships/hyperlink" Target="http://www.reganosa.com/" TargetMode="External"/><Relationship Id="rId44" Type="http://schemas.openxmlformats.org/officeDocument/2006/relationships/hyperlink" Target="http://www.fosmax-lng.com/en/who-are-we/projet-de-developpement.html" TargetMode="External"/><Relationship Id="rId60" Type="http://schemas.openxmlformats.org/officeDocument/2006/relationships/hyperlink" Target="http://www.gazenergiedespossibles.fr/" TargetMode="External"/><Relationship Id="rId65" Type="http://schemas.openxmlformats.org/officeDocument/2006/relationships/hyperlink" Target="http://www.fnb-gas.de/netzentwicklungsplan/netzentwicklungsplaene/netzentwicklungsplan-2020/" TargetMode="External"/><Relationship Id="rId81" Type="http://schemas.openxmlformats.org/officeDocument/2006/relationships/hyperlink" Target="http://www.gasdottitalia.it/en/content/annual-network-development" TargetMode="External"/><Relationship Id="rId86" Type="http://schemas.openxmlformats.org/officeDocument/2006/relationships/hyperlink" Target="http://www2.terega.fr/en/research-innovation-strategy/programmes-du-plan-innovation-impacts-2025/integration-of-multi-energy-networks-and-systems/impulse-2025-developper-une-vision-des-smart-grids-multi-energies.html" TargetMode="External"/><Relationship Id="rId130" Type="http://schemas.openxmlformats.org/officeDocument/2006/relationships/hyperlink" Target="http://w-stream-pipeline.com/" TargetMode="External"/><Relationship Id="rId135" Type="http://schemas.openxmlformats.org/officeDocument/2006/relationships/hyperlink" Target="http://www.conexus.lv/" TargetMode="External"/><Relationship Id="rId151" Type="http://schemas.openxmlformats.org/officeDocument/2006/relationships/hyperlink" Target="http://www.hybridge.net/" TargetMode="External"/><Relationship Id="rId156" Type="http://schemas.openxmlformats.org/officeDocument/2006/relationships/hyperlink" Target="http://www.reganosa.com/" TargetMode="External"/><Relationship Id="rId177" Type="http://schemas.openxmlformats.org/officeDocument/2006/relationships/hyperlink" Target="http://en.gaz-system.pl/" TargetMode="External"/><Relationship Id="rId172" Type="http://schemas.openxmlformats.org/officeDocument/2006/relationships/hyperlink" Target="http://www.desfa.gr/" TargetMode="External"/><Relationship Id="rId13" Type="http://schemas.openxmlformats.org/officeDocument/2006/relationships/hyperlink" Target="http://www.ambergrid.lt/" TargetMode="External"/><Relationship Id="rId18" Type="http://schemas.openxmlformats.org/officeDocument/2006/relationships/hyperlink" Target="http://www.bh-gas.ba/" TargetMode="External"/><Relationship Id="rId39" Type="http://schemas.openxmlformats.org/officeDocument/2006/relationships/hyperlink" Target="http://www.eastring.eu/" TargetMode="External"/><Relationship Id="rId109" Type="http://schemas.openxmlformats.org/officeDocument/2006/relationships/hyperlink" Target="http://www.islandmageeenergy.com/" TargetMode="External"/><Relationship Id="rId34" Type="http://schemas.openxmlformats.org/officeDocument/2006/relationships/hyperlink" Target="http://www.eugal.de/" TargetMode="External"/><Relationship Id="rId50" Type="http://schemas.openxmlformats.org/officeDocument/2006/relationships/hyperlink" Target="http://www.gastrade.gr/" TargetMode="External"/><Relationship Id="rId55" Type="http://schemas.openxmlformats.org/officeDocument/2006/relationships/hyperlink" Target="https://www.nafta.sk/sk/rozvojove-projekty" TargetMode="External"/><Relationship Id="rId76" Type="http://schemas.openxmlformats.org/officeDocument/2006/relationships/hyperlink" Target="http://new.transgaz.ro/sites/default/files/plan_de_dezvoltare_pe_10_ani_2014_-_2023_14.12.2014.pdf" TargetMode="External"/><Relationship Id="rId97" Type="http://schemas.openxmlformats.org/officeDocument/2006/relationships/hyperlink" Target="http://www.desfa.gr/" TargetMode="External"/><Relationship Id="rId104" Type="http://schemas.openxmlformats.org/officeDocument/2006/relationships/hyperlink" Target="http://www.plinacro.hr/" TargetMode="External"/><Relationship Id="rId120" Type="http://schemas.openxmlformats.org/officeDocument/2006/relationships/hyperlink" Target="http://www.tallinnlng.com/" TargetMode="External"/><Relationship Id="rId125" Type="http://schemas.openxmlformats.org/officeDocument/2006/relationships/hyperlink" Target="http://www.snamretegas.it/it/business-servizi/Archivio/Anno-termico_2016_2017/piano-decennale/pubblicazione.html" TargetMode="External"/><Relationship Id="rId141" Type="http://schemas.openxmlformats.org/officeDocument/2006/relationships/hyperlink" Target="http://www.fluxys.com/en/gas-innovation" TargetMode="External"/><Relationship Id="rId146" Type="http://schemas.openxmlformats.org/officeDocument/2006/relationships/hyperlink" Target="http://www.depogazploiesti.ro/en/activity/projects-of-common-interest" TargetMode="External"/><Relationship Id="rId167" Type="http://schemas.openxmlformats.org/officeDocument/2006/relationships/hyperlink" Target="http://oge.net/de/wir/projekte/h2morrow" TargetMode="External"/><Relationship Id="rId7" Type="http://schemas.openxmlformats.org/officeDocument/2006/relationships/hyperlink" Target="http://www.plinacro.hr/" TargetMode="External"/><Relationship Id="rId71" Type="http://schemas.openxmlformats.org/officeDocument/2006/relationships/hyperlink" Target="http://www.nep-gas-datenbank.de:8080/app/" TargetMode="External"/><Relationship Id="rId92" Type="http://schemas.openxmlformats.org/officeDocument/2006/relationships/hyperlink" Target="http://www.desfa.gr/" TargetMode="External"/><Relationship Id="rId162" Type="http://schemas.openxmlformats.org/officeDocument/2006/relationships/hyperlink" Target="https://www.tap-ag.com/" TargetMode="External"/><Relationship Id="rId2" Type="http://schemas.openxmlformats.org/officeDocument/2006/relationships/hyperlink" Target="http://www.gasconnect.at/" TargetMode="External"/><Relationship Id="rId29" Type="http://schemas.openxmlformats.org/officeDocument/2006/relationships/hyperlink" Target="http://en.gaz-system.pl/our-investments/integration-with-european-gas-tramsmission-system/the-polish-czech-interconnector/" TargetMode="External"/><Relationship Id="rId24" Type="http://schemas.openxmlformats.org/officeDocument/2006/relationships/hyperlink" Target="http://www.ambergrid.lt/" TargetMode="External"/><Relationship Id="rId40" Type="http://schemas.openxmlformats.org/officeDocument/2006/relationships/hyperlink" Target="http://www.gaztranzit.hu/en/balmenu/about-us/10year/Lapok/default.aspx" TargetMode="External"/><Relationship Id="rId45" Type="http://schemas.openxmlformats.org/officeDocument/2006/relationships/hyperlink" Target="http://www.grtgaz.com/fileadmin/plaquettes/fr/2017/Plan_decennal_2017-2026.pdf" TargetMode="External"/><Relationship Id="rId66" Type="http://schemas.openxmlformats.org/officeDocument/2006/relationships/hyperlink" Target="http://www.tap-ag.com/" TargetMode="External"/><Relationship Id="rId87" Type="http://schemas.openxmlformats.org/officeDocument/2006/relationships/hyperlink" Target="http://www.kn.lt/" TargetMode="External"/><Relationship Id="rId110" Type="http://schemas.openxmlformats.org/officeDocument/2006/relationships/hyperlink" Target="http://www.reganosa.com/" TargetMode="External"/><Relationship Id="rId115" Type="http://schemas.openxmlformats.org/officeDocument/2006/relationships/hyperlink" Target="http://new.transgaz.ro/ro/informatii-clienti/conducta-tarmul-marii-negre-podisor-ro-pentru-preluarea-gazului-din-marea-neagra" TargetMode="External"/><Relationship Id="rId131" Type="http://schemas.openxmlformats.org/officeDocument/2006/relationships/hyperlink" Target="http://www.conexus.lv/" TargetMode="External"/><Relationship Id="rId136" Type="http://schemas.openxmlformats.org/officeDocument/2006/relationships/hyperlink" Target="http://www.desfa.gr/" TargetMode="External"/><Relationship Id="rId157" Type="http://schemas.openxmlformats.org/officeDocument/2006/relationships/hyperlink" Target="https://www.hydrogen4climateaction.eu/projects" TargetMode="External"/><Relationship Id="rId178" Type="http://schemas.openxmlformats.org/officeDocument/2006/relationships/hyperlink" Target="http://www.snam.it/en/transportation/Online_Processes/Allacciamenti/information/ten-year-plan/ten_year_plan_2018_2027/publication.html" TargetMode="External"/><Relationship Id="rId61" Type="http://schemas.openxmlformats.org/officeDocument/2006/relationships/hyperlink" Target="http://www.desfa.gr/" TargetMode="External"/><Relationship Id="rId82" Type="http://schemas.openxmlformats.org/officeDocument/2006/relationships/hyperlink" Target="http://www.fluxys.com/" TargetMode="External"/><Relationship Id="rId152" Type="http://schemas.openxmlformats.org/officeDocument/2006/relationships/hyperlink" Target="http://www.gasconnect.at/" TargetMode="External"/><Relationship Id="rId173" Type="http://schemas.openxmlformats.org/officeDocument/2006/relationships/hyperlink" Target="http://www.desfa.gr/?lang=en" TargetMode="External"/><Relationship Id="rId19" Type="http://schemas.openxmlformats.org/officeDocument/2006/relationships/hyperlink" Target="http://www.plinacro.hr/" TargetMode="External"/><Relationship Id="rId14" Type="http://schemas.openxmlformats.org/officeDocument/2006/relationships/hyperlink" Target="http://www.conexus.lv/ipgk-modernizacijas-projekti-eng/latvijas-lietuvas-starpsavienojuma-jaudas-palielinasana-latvijas-dala" TargetMode="External"/><Relationship Id="rId30" Type="http://schemas.openxmlformats.org/officeDocument/2006/relationships/hyperlink" Target="http://germanlng.com/" TargetMode="External"/><Relationship Id="rId35" Type="http://schemas.openxmlformats.org/officeDocument/2006/relationships/hyperlink" Target="https://www.more-capacity.eu/" TargetMode="External"/><Relationship Id="rId56" Type="http://schemas.openxmlformats.org/officeDocument/2006/relationships/hyperlink" Target="http://www.nafta.sk/en/underground-gas-storage-velke-kapusany" TargetMode="External"/><Relationship Id="rId77" Type="http://schemas.openxmlformats.org/officeDocument/2006/relationships/hyperlink" Target="http://wwwhttp/www.transgaz.ro/ro/dezvoltarea-pe-teritoriul-romaniei-sistemului-national-de-transport-gaze-pe-coridorul-conductei-0" TargetMode="External"/><Relationship Id="rId100" Type="http://schemas.openxmlformats.org/officeDocument/2006/relationships/hyperlink" Target="http://www.shannonlng.ie/" TargetMode="External"/><Relationship Id="rId105" Type="http://schemas.openxmlformats.org/officeDocument/2006/relationships/hyperlink" Target="http://www.baltigaas.eu/" TargetMode="External"/><Relationship Id="rId126" Type="http://schemas.openxmlformats.org/officeDocument/2006/relationships/hyperlink" Target="http://www.snam.it/en/transportation/Online_Processes/Allacciamenti/information/ten-year-plan/ten_year_plan_2018_2027/publication.html" TargetMode="External"/><Relationship Id="rId147" Type="http://schemas.openxmlformats.org/officeDocument/2006/relationships/hyperlink" Target="http://www.hradf.com/en/portfolio/south-kavala-natural-gas-storage" TargetMode="External"/><Relationship Id="rId168" Type="http://schemas.openxmlformats.org/officeDocument/2006/relationships/hyperlink" Target="http://en.gaz-system.pl/" TargetMode="External"/><Relationship Id="rId8" Type="http://schemas.openxmlformats.org/officeDocument/2006/relationships/hyperlink" Target="http://www.plinacro.hr/" TargetMode="External"/><Relationship Id="rId51" Type="http://schemas.openxmlformats.org/officeDocument/2006/relationships/hyperlink" Target="http://www.plinovodi.si/media/4763/plinovodi-tyndp-2019-2028_eng.pdf" TargetMode="External"/><Relationship Id="rId72" Type="http://schemas.openxmlformats.org/officeDocument/2006/relationships/hyperlink" Target="http://bulgartransgaz.bg/en/pages/rehabilitaciya-modernizaciya-i-razshirenie-na-sashtestvuvash-133.html" TargetMode="External"/><Relationship Id="rId93" Type="http://schemas.openxmlformats.org/officeDocument/2006/relationships/hyperlink" Target="http://www.snam.it/en/transportation/Online_Processes/Allacciamenti/information/ten-year-plan/ten_year_plan_2018_2027/publication.html" TargetMode="External"/><Relationship Id="rId98" Type="http://schemas.openxmlformats.org/officeDocument/2006/relationships/hyperlink" Target="http://www.igi&#8208;poseidon.com/" TargetMode="External"/><Relationship Id="rId121" Type="http://schemas.openxmlformats.org/officeDocument/2006/relationships/hyperlink" Target="http://www.desfa.gr/?lang=en" TargetMode="External"/><Relationship Id="rId142" Type="http://schemas.openxmlformats.org/officeDocument/2006/relationships/hyperlink" Target="http://www.gasdottitalia.com/it/content/progetto-pegasus" TargetMode="External"/><Relationship Id="rId163" Type="http://schemas.openxmlformats.org/officeDocument/2006/relationships/hyperlink" Target="http://www.fnb-gas.de/netzentwicklungsplan/netzentwicklungsplaene/netzentwicklungsplan-2020/" TargetMode="External"/><Relationship Id="rId3" Type="http://schemas.openxmlformats.org/officeDocument/2006/relationships/hyperlink" Target="http://www.net4gas.cz/en/projects/austrian-czech-interconnection/" TargetMode="External"/><Relationship Id="rId25" Type="http://schemas.openxmlformats.org/officeDocument/2006/relationships/hyperlink" Target="http://www.baltic-pipe.eu/" TargetMode="External"/><Relationship Id="rId46" Type="http://schemas.openxmlformats.org/officeDocument/2006/relationships/hyperlink" Target="http://www.elengy.com/en/projects/montoir-extension.html" TargetMode="External"/><Relationship Id="rId67" Type="http://schemas.openxmlformats.org/officeDocument/2006/relationships/hyperlink" Target="http://new.transgaz.ro/ro/informatii-clienti/interconectarea-sistemului-national-de-transport-cu-cel-al-gazoductelor" TargetMode="External"/><Relationship Id="rId116" Type="http://schemas.openxmlformats.org/officeDocument/2006/relationships/hyperlink" Target="http://www.baltic-pipe.eu/" TargetMode="External"/><Relationship Id="rId137" Type="http://schemas.openxmlformats.org/officeDocument/2006/relationships/hyperlink" Target="http://www.elengy.com/en" TargetMode="External"/><Relationship Id="rId158" Type="http://schemas.openxmlformats.org/officeDocument/2006/relationships/hyperlink" Target="http://energiepark-bad-lauchstaedt.de/" TargetMode="External"/><Relationship Id="rId20" Type="http://schemas.openxmlformats.org/officeDocument/2006/relationships/hyperlink" Target="http://www.bh-gas.ba/" TargetMode="External"/><Relationship Id="rId41" Type="http://schemas.openxmlformats.org/officeDocument/2006/relationships/hyperlink" Target="http://www.eustream.sk/files/docs/sk/Planrozvojaprepravnejsiete_eustream_2019_2028.pdf" TargetMode="External"/><Relationship Id="rId62" Type="http://schemas.openxmlformats.org/officeDocument/2006/relationships/hyperlink" Target="http://www.desfa.gr/" TargetMode="External"/><Relationship Id="rId83" Type="http://schemas.openxmlformats.org/officeDocument/2006/relationships/hyperlink" Target="http://www.snam.it/export/sites/snam-rp/repository/file/investor_relations/presentazioni/2018/2018_Nine_month_results.pdf" TargetMode="External"/><Relationship Id="rId88" Type="http://schemas.openxmlformats.org/officeDocument/2006/relationships/hyperlink" Target="http://www.eustream.sk/files/docs/eng/TYNDP_2018_2027_OPC_23102017.pdf" TargetMode="External"/><Relationship Id="rId111" Type="http://schemas.openxmlformats.org/officeDocument/2006/relationships/hyperlink" Target="http://www.reganosa.com/" TargetMode="External"/><Relationship Id="rId132" Type="http://schemas.openxmlformats.org/officeDocument/2006/relationships/hyperlink" Target="http://www.plinovodi.si/wp-content/uploads/2011/09/Plinovodi_TYNDP_2018-2027_ENG.pdf" TargetMode="External"/><Relationship Id="rId153" Type="http://schemas.openxmlformats.org/officeDocument/2006/relationships/hyperlink" Target="http://www.reganosa.com/" TargetMode="External"/><Relationship Id="rId174" Type="http://schemas.openxmlformats.org/officeDocument/2006/relationships/hyperlink" Target="http://www.socarmidstream.az/" TargetMode="External"/><Relationship Id="rId179" Type="http://schemas.openxmlformats.org/officeDocument/2006/relationships/hyperlink" Target="http://www.desfa.gr/" TargetMode="External"/><Relationship Id="rId15" Type="http://schemas.openxmlformats.org/officeDocument/2006/relationships/hyperlink" Target="http://elering.ee/en/balticconnector%20;%20http:/balticconnector.fi/en/" TargetMode="External"/><Relationship Id="rId36" Type="http://schemas.openxmlformats.org/officeDocument/2006/relationships/hyperlink" Target="http://www.ren.pt/pt-PT/o_que_fazemos/projetos_interesse_2017/" TargetMode="External"/><Relationship Id="rId57" Type="http://schemas.openxmlformats.org/officeDocument/2006/relationships/hyperlink" Target="http://www.skultelng.lv/" TargetMode="External"/><Relationship Id="rId106" Type="http://schemas.openxmlformats.org/officeDocument/2006/relationships/hyperlink" Target="http://fgsz.hu/en/about-fgsz/activities-business-policy/international-projects/brua" TargetMode="External"/><Relationship Id="rId127" Type="http://schemas.openxmlformats.org/officeDocument/2006/relationships/hyperlink" Target="https://www.gasnetworks.ie/corporate/company/our-commitment/environment/renewable-gas/" TargetMode="External"/><Relationship Id="rId10" Type="http://schemas.openxmlformats.org/officeDocument/2006/relationships/hyperlink" Target="http://www.plinacro.hr/" TargetMode="External"/><Relationship Id="rId31" Type="http://schemas.openxmlformats.org/officeDocument/2006/relationships/hyperlink" Target="http://www.gasunie.de/" TargetMode="External"/><Relationship Id="rId52" Type="http://schemas.openxmlformats.org/officeDocument/2006/relationships/hyperlink" Target="http://fgsz.hu/en/about-fgsz/activities-business-policy/international-projects" TargetMode="External"/><Relationship Id="rId73" Type="http://schemas.openxmlformats.org/officeDocument/2006/relationships/hyperlink" Target="http://www.zeelink.de/" TargetMode="External"/><Relationship Id="rId78" Type="http://schemas.openxmlformats.org/officeDocument/2006/relationships/hyperlink" Target="http://www.conexus.lv/ipgk-modernizacijas-projekti-eng/incukalna-pgk-jaudas-palielinasana" TargetMode="External"/><Relationship Id="rId94" Type="http://schemas.openxmlformats.org/officeDocument/2006/relationships/hyperlink" Target="http://www.fnb-gas.de/" TargetMode="External"/><Relationship Id="rId99" Type="http://schemas.openxmlformats.org/officeDocument/2006/relationships/hyperlink" Target="http://www.galsi.it/" TargetMode="External"/><Relationship Id="rId101" Type="http://schemas.openxmlformats.org/officeDocument/2006/relationships/hyperlink" Target="http://www.energywateragency.gov.mt/pci-5-19-gas-interconnectivity/" TargetMode="External"/><Relationship Id="rId122" Type="http://schemas.openxmlformats.org/officeDocument/2006/relationships/hyperlink" Target="http://cyprusgas2eu.eu/" TargetMode="External"/><Relationship Id="rId143" Type="http://schemas.openxmlformats.org/officeDocument/2006/relationships/hyperlink" Target="http://plinacro.hr/" TargetMode="External"/><Relationship Id="rId148" Type="http://schemas.openxmlformats.org/officeDocument/2006/relationships/hyperlink" Target="http://www.depogazploiesti.ro/en/activity/tyndp-projects" TargetMode="External"/><Relationship Id="rId164" Type="http://schemas.openxmlformats.org/officeDocument/2006/relationships/hyperlink" Target="http://en.gaz-system.pl/" TargetMode="External"/><Relationship Id="rId169" Type="http://schemas.openxmlformats.org/officeDocument/2006/relationships/hyperlink" Target="http://www.desfa.gr/?lang=en" TargetMode="External"/><Relationship Id="rId4" Type="http://schemas.openxmlformats.org/officeDocument/2006/relationships/hyperlink" Target="http://www.plinacro.hr/" TargetMode="External"/><Relationship Id="rId9" Type="http://schemas.openxmlformats.org/officeDocument/2006/relationships/hyperlink" Target="http://www.lng.hr/" TargetMode="External"/><Relationship Id="rId180" Type="http://schemas.openxmlformats.org/officeDocument/2006/relationships/image" Target="../media/image1.png"/><Relationship Id="rId26" Type="http://schemas.openxmlformats.org/officeDocument/2006/relationships/hyperlink" Target="http://www.baltic-pipe.eu/" TargetMode="External"/><Relationship Id="rId47" Type="http://schemas.openxmlformats.org/officeDocument/2006/relationships/hyperlink" Target="http://www.grtgaz.com/grands-projets/plan-decennal.html" TargetMode="External"/><Relationship Id="rId68" Type="http://schemas.openxmlformats.org/officeDocument/2006/relationships/hyperlink" Target="http://www.fluxys.com/tenp/en/TenpSystemInfo/SouthNorthProject/ReverseFlow" TargetMode="External"/><Relationship Id="rId89" Type="http://schemas.openxmlformats.org/officeDocument/2006/relationships/hyperlink" Target="http://elering.ee/en/balticconnector" TargetMode="External"/><Relationship Id="rId112" Type="http://schemas.openxmlformats.org/officeDocument/2006/relationships/hyperlink" Target="http://www.ren.pt/" TargetMode="External"/><Relationship Id="rId133" Type="http://schemas.openxmlformats.org/officeDocument/2006/relationships/hyperlink" Target="http://www.plinovodi.si/media/4763/plinovodi-tyndp-2019-2028_eng.pdf" TargetMode="External"/><Relationship Id="rId154" Type="http://schemas.openxmlformats.org/officeDocument/2006/relationships/hyperlink" Target="http://www.gasdottitalia.it/en/content/annual-network-development" TargetMode="External"/><Relationship Id="rId175" Type="http://schemas.openxmlformats.org/officeDocument/2006/relationships/hyperlink" Target="http://www.snam.it/en/transportation/Online_Processes/Allacciamenti/information/ten-year-plan/ten_year_plan_2018_2027/publication.html" TargetMode="External"/><Relationship Id="rId16" Type="http://schemas.openxmlformats.org/officeDocument/2006/relationships/hyperlink" Target="http://www.balticconnector.fi/en%20and%20https:/elering.ee/en/balticconnector" TargetMode="External"/><Relationship Id="rId37" Type="http://schemas.openxmlformats.org/officeDocument/2006/relationships/hyperlink" Target="http://www.eastring.eu/" TargetMode="External"/><Relationship Id="rId58" Type="http://schemas.openxmlformats.org/officeDocument/2006/relationships/hyperlink" Target="http://www.conexus.lv/" TargetMode="External"/><Relationship Id="rId79" Type="http://schemas.openxmlformats.org/officeDocument/2006/relationships/hyperlink" Target="http://www.icgb.eu/" TargetMode="External"/><Relationship Id="rId102" Type="http://schemas.openxmlformats.org/officeDocument/2006/relationships/hyperlink" Target="http://www.lngterminalgothenburg.com/" TargetMode="External"/><Relationship Id="rId123" Type="http://schemas.openxmlformats.org/officeDocument/2006/relationships/hyperlink" Target="http://albgaz.al/" TargetMode="External"/><Relationship Id="rId144" Type="http://schemas.openxmlformats.org/officeDocument/2006/relationships/hyperlink" Target="http://www.psp.hr/izgradnja-vrsnog-skladista-plina-grubisno-polje" TargetMode="External"/><Relationship Id="rId90" Type="http://schemas.openxmlformats.org/officeDocument/2006/relationships/hyperlink" Target="http://www.net4gas.cz/en/projects/capacity4gas-project/" TargetMode="External"/><Relationship Id="rId165" Type="http://schemas.openxmlformats.org/officeDocument/2006/relationships/hyperlink" Target="http://www.reganosa.com/" TargetMode="External"/><Relationship Id="rId27" Type="http://schemas.openxmlformats.org/officeDocument/2006/relationships/hyperlink" Target="http://www.baltic-pipe.eu/" TargetMode="External"/><Relationship Id="rId48" Type="http://schemas.openxmlformats.org/officeDocument/2006/relationships/hyperlink" Target="http://www.gateterminal.com/" TargetMode="External"/><Relationship Id="rId69" Type="http://schemas.openxmlformats.org/officeDocument/2006/relationships/hyperlink" Target="http://en.gaz-system.pl/" TargetMode="External"/><Relationship Id="rId113" Type="http://schemas.openxmlformats.org/officeDocument/2006/relationships/hyperlink" Target="http://www.igi-poseidon.com/" TargetMode="External"/><Relationship Id="rId134" Type="http://schemas.openxmlformats.org/officeDocument/2006/relationships/hyperlink" Target="http://www.plinovodi.si/media/4763/plinovodi-tyndp-2019-2028_eng.pdf" TargetMode="External"/><Relationship Id="rId80" Type="http://schemas.openxmlformats.org/officeDocument/2006/relationships/hyperlink" Target="http://www.gasdottitalia.it/en/content/annual-network-development" TargetMode="External"/><Relationship Id="rId155" Type="http://schemas.openxmlformats.org/officeDocument/2006/relationships/hyperlink" Target="http://element-eins.eu/" TargetMode="External"/><Relationship Id="rId176" Type="http://schemas.openxmlformats.org/officeDocument/2006/relationships/hyperlink" Target="http://www.snam.it/en/transportation/Online_Processes/Allacciamenti/information/ten-year-plan/ten_year_plan_2018_2027/publication.html" TargetMode="External"/><Relationship Id="rId17" Type="http://schemas.openxmlformats.org/officeDocument/2006/relationships/hyperlink" Target="http://www.plinacro.hr/" TargetMode="External"/><Relationship Id="rId38" Type="http://schemas.openxmlformats.org/officeDocument/2006/relationships/hyperlink" Target="http://www.eastring.eu/" TargetMode="External"/><Relationship Id="rId59" Type="http://schemas.openxmlformats.org/officeDocument/2006/relationships/hyperlink" Target="http://westgridsynergy.fr/" TargetMode="External"/><Relationship Id="rId103" Type="http://schemas.openxmlformats.org/officeDocument/2006/relationships/hyperlink" Target="http://www.plinacro.hr/" TargetMode="External"/><Relationship Id="rId124" Type="http://schemas.openxmlformats.org/officeDocument/2006/relationships/hyperlink" Target="http://www.snam.it/en/transportation/Online_Processes/Allacciamenti/information/ten-year-plan/ten_year_plan_2018_2027/publication.html" TargetMode="External"/><Relationship Id="rId70" Type="http://schemas.openxmlformats.org/officeDocument/2006/relationships/hyperlink" Target="http://en.gaz-system.pl/" TargetMode="External"/><Relationship Id="rId91" Type="http://schemas.openxmlformats.org/officeDocument/2006/relationships/hyperlink" Target="http://www.nord-stream2.com/" TargetMode="External"/><Relationship Id="rId145" Type="http://schemas.openxmlformats.org/officeDocument/2006/relationships/hyperlink" Target="http://www.snam.it/en/transportation/Online_Processes/Allacciamenti/information/ten-year-plan/ten_year_plan_2018_2027/publication.html" TargetMode="External"/><Relationship Id="rId166" Type="http://schemas.openxmlformats.org/officeDocument/2006/relationships/hyperlink" Target="http://en.energinet.dk/Gas/Shippers/Green-gas-Lolland-Falster" TargetMode="External"/><Relationship Id="rId1" Type="http://schemas.openxmlformats.org/officeDocument/2006/relationships/hyperlink" Target="http://www.gasnetworks.ie/en-IE/About-Us/Our-network/Projects/Projects-of-common-interest/PCI-511-Physical-reverse-flow-at-Moffat-interconnection-point-IrelandUnited-Kingdom/"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1D083-058D-459B-B21B-4ED5FCEAE2C4}">
  <dimension ref="B1:U35"/>
  <sheetViews>
    <sheetView showGridLines="0" workbookViewId="0"/>
  </sheetViews>
  <sheetFormatPr defaultRowHeight="15" x14ac:dyDescent="0.25"/>
  <cols>
    <col min="1" max="1" width="3.140625" customWidth="1"/>
  </cols>
  <sheetData>
    <row r="1" spans="2:21" ht="7.5" customHeight="1" x14ac:dyDescent="0.25"/>
    <row r="2" spans="2:21" ht="9" customHeight="1" x14ac:dyDescent="0.25">
      <c r="B2" s="392"/>
      <c r="C2" s="392"/>
      <c r="D2" s="392"/>
      <c r="E2" s="392"/>
      <c r="F2" s="392"/>
      <c r="G2" s="392"/>
      <c r="H2" s="392"/>
      <c r="I2" s="392"/>
      <c r="J2" s="392"/>
      <c r="K2" s="392"/>
      <c r="L2" s="392"/>
      <c r="M2" s="392"/>
      <c r="N2" s="392"/>
      <c r="O2" s="392"/>
      <c r="P2" s="392"/>
      <c r="Q2" s="392"/>
      <c r="R2" s="392"/>
      <c r="S2" s="392"/>
      <c r="T2" s="392"/>
      <c r="U2" s="392"/>
    </row>
    <row r="3" spans="2:21" ht="18.75" x14ac:dyDescent="0.3">
      <c r="B3" s="622" t="s">
        <v>1199</v>
      </c>
      <c r="C3" s="392"/>
      <c r="D3" s="392"/>
      <c r="E3" s="392"/>
      <c r="F3" s="392"/>
      <c r="G3" s="392"/>
      <c r="H3" s="392"/>
      <c r="I3" s="392"/>
      <c r="J3" s="392"/>
      <c r="K3" s="392"/>
      <c r="L3" s="392"/>
      <c r="M3" s="392"/>
      <c r="N3" s="392"/>
      <c r="O3" s="392"/>
      <c r="P3" s="392"/>
      <c r="Q3" s="392"/>
      <c r="R3" s="392"/>
      <c r="S3" s="392"/>
      <c r="T3" s="392"/>
      <c r="U3" s="392"/>
    </row>
    <row r="4" spans="2:21" ht="7.5" customHeight="1" x14ac:dyDescent="0.3">
      <c r="B4" s="393"/>
      <c r="C4" s="392"/>
      <c r="D4" s="392"/>
      <c r="E4" s="392"/>
      <c r="F4" s="392"/>
      <c r="G4" s="392"/>
      <c r="H4" s="392"/>
      <c r="I4" s="392"/>
      <c r="J4" s="392"/>
      <c r="K4" s="392"/>
      <c r="L4" s="392"/>
      <c r="M4" s="392"/>
      <c r="N4" s="392"/>
      <c r="O4" s="392"/>
      <c r="P4" s="392"/>
      <c r="Q4" s="392"/>
      <c r="R4" s="392"/>
      <c r="S4" s="392"/>
      <c r="T4" s="392"/>
      <c r="U4" s="392"/>
    </row>
    <row r="5" spans="2:21" x14ac:dyDescent="0.25">
      <c r="B5" s="621" t="s">
        <v>1175</v>
      </c>
      <c r="C5" s="392"/>
      <c r="D5" s="392"/>
      <c r="E5" s="392"/>
      <c r="F5" s="392"/>
      <c r="G5" s="392"/>
      <c r="H5" s="392"/>
      <c r="I5" s="392"/>
      <c r="J5" s="392"/>
      <c r="K5" s="392"/>
      <c r="L5" s="392"/>
      <c r="M5" s="392"/>
      <c r="N5" s="392"/>
      <c r="O5" s="392"/>
      <c r="P5" s="392"/>
      <c r="Q5" s="392"/>
      <c r="R5" s="392"/>
      <c r="S5" s="392"/>
      <c r="T5" s="392"/>
      <c r="U5" s="392"/>
    </row>
    <row r="6" spans="2:21" x14ac:dyDescent="0.25">
      <c r="B6" s="621" t="s">
        <v>1194</v>
      </c>
      <c r="C6" s="392"/>
      <c r="D6" s="392"/>
      <c r="E6" s="392"/>
      <c r="F6" s="392"/>
      <c r="G6" s="392"/>
      <c r="H6" s="392"/>
      <c r="I6" s="392"/>
      <c r="J6" s="392"/>
      <c r="K6" s="392"/>
      <c r="L6" s="392"/>
      <c r="M6" s="392"/>
      <c r="N6" s="392"/>
      <c r="O6" s="392"/>
      <c r="P6" s="392"/>
      <c r="Q6" s="392"/>
      <c r="R6" s="392"/>
      <c r="S6" s="392"/>
      <c r="T6" s="392"/>
      <c r="U6" s="392"/>
    </row>
    <row r="7" spans="2:21" s="5" customFormat="1" x14ac:dyDescent="0.25">
      <c r="B7" s="621" t="s">
        <v>1195</v>
      </c>
      <c r="C7" s="610"/>
      <c r="D7" s="610"/>
      <c r="E7" s="610"/>
      <c r="F7" s="610"/>
      <c r="G7" s="610"/>
      <c r="H7" s="610"/>
      <c r="I7" s="610"/>
      <c r="J7" s="610"/>
      <c r="K7" s="610"/>
      <c r="L7" s="610"/>
      <c r="M7" s="610"/>
      <c r="N7" s="610"/>
      <c r="O7" s="610"/>
      <c r="P7" s="610"/>
      <c r="Q7" s="610"/>
      <c r="R7" s="610"/>
      <c r="S7" s="610"/>
      <c r="T7" s="610"/>
      <c r="U7" s="610"/>
    </row>
    <row r="8" spans="2:21" s="5" customFormat="1" ht="9" customHeight="1" x14ac:dyDescent="0.25">
      <c r="B8" s="609"/>
      <c r="C8" s="610"/>
      <c r="D8" s="610"/>
      <c r="E8" s="610"/>
      <c r="F8" s="610"/>
      <c r="G8" s="610"/>
      <c r="H8" s="610"/>
      <c r="I8" s="610"/>
      <c r="J8" s="610"/>
      <c r="K8" s="610"/>
      <c r="L8" s="610"/>
      <c r="M8" s="610"/>
      <c r="N8" s="610"/>
      <c r="O8" s="610"/>
      <c r="P8" s="610"/>
      <c r="Q8" s="610"/>
      <c r="R8" s="610"/>
      <c r="S8" s="610"/>
      <c r="T8" s="610"/>
      <c r="U8" s="610"/>
    </row>
    <row r="10" spans="2:21" ht="9" customHeight="1" x14ac:dyDescent="0.25">
      <c r="B10" s="516"/>
      <c r="C10" s="516"/>
      <c r="D10" s="516"/>
      <c r="E10" s="516"/>
      <c r="F10" s="516"/>
      <c r="G10" s="516"/>
      <c r="H10" s="516"/>
      <c r="I10" s="516"/>
      <c r="J10" s="516"/>
      <c r="K10" s="516"/>
      <c r="L10" s="516"/>
      <c r="M10" s="516"/>
      <c r="N10" s="516"/>
      <c r="O10" s="516"/>
      <c r="P10" s="516"/>
      <c r="Q10" s="516"/>
      <c r="R10" s="516"/>
      <c r="S10" s="516"/>
      <c r="T10" s="516"/>
      <c r="U10" s="516"/>
    </row>
    <row r="11" spans="2:21" ht="24.75" customHeight="1" x14ac:dyDescent="0.3">
      <c r="B11" s="618" t="s">
        <v>1196</v>
      </c>
      <c r="C11" s="619"/>
      <c r="D11" s="619"/>
      <c r="E11" s="619"/>
      <c r="F11" s="619"/>
      <c r="G11" s="619"/>
      <c r="H11" s="619"/>
      <c r="I11" s="619"/>
      <c r="J11" s="619"/>
      <c r="K11" s="619"/>
      <c r="L11" s="619"/>
      <c r="M11" s="619"/>
      <c r="N11" s="619"/>
      <c r="O11" s="619"/>
      <c r="P11" s="619"/>
      <c r="Q11" s="619"/>
      <c r="R11" s="619"/>
      <c r="S11" s="619"/>
      <c r="T11" s="619"/>
      <c r="U11" s="619"/>
    </row>
    <row r="12" spans="2:21" ht="20.25" customHeight="1" x14ac:dyDescent="0.25">
      <c r="B12" s="657" t="s">
        <v>1189</v>
      </c>
      <c r="C12" s="657"/>
      <c r="D12" s="657"/>
      <c r="E12" s="657"/>
      <c r="F12" s="657"/>
      <c r="G12" s="657"/>
      <c r="H12" s="657"/>
      <c r="I12" s="657"/>
      <c r="J12" s="657"/>
      <c r="K12" s="657"/>
      <c r="L12" s="657"/>
      <c r="M12" s="657"/>
      <c r="N12" s="657"/>
      <c r="O12" s="657"/>
      <c r="P12" s="657"/>
      <c r="Q12" s="657"/>
      <c r="R12" s="657"/>
      <c r="S12" s="657"/>
      <c r="T12" s="657"/>
      <c r="U12" s="657"/>
    </row>
    <row r="13" spans="2:21" ht="25.5" customHeight="1" x14ac:dyDescent="0.25">
      <c r="B13" s="657"/>
      <c r="C13" s="657"/>
      <c r="D13" s="657"/>
      <c r="E13" s="657"/>
      <c r="F13" s="657"/>
      <c r="G13" s="657"/>
      <c r="H13" s="657"/>
      <c r="I13" s="657"/>
      <c r="J13" s="657"/>
      <c r="K13" s="657"/>
      <c r="L13" s="657"/>
      <c r="M13" s="657"/>
      <c r="N13" s="657"/>
      <c r="O13" s="657"/>
      <c r="P13" s="657"/>
      <c r="Q13" s="657"/>
      <c r="R13" s="657"/>
      <c r="S13" s="657"/>
      <c r="T13" s="657"/>
      <c r="U13" s="657"/>
    </row>
    <row r="14" spans="2:21" ht="25.5" customHeight="1" x14ac:dyDescent="0.25">
      <c r="B14" s="657"/>
      <c r="C14" s="657"/>
      <c r="D14" s="657"/>
      <c r="E14" s="657"/>
      <c r="F14" s="657"/>
      <c r="G14" s="657"/>
      <c r="H14" s="657"/>
      <c r="I14" s="657"/>
      <c r="J14" s="657"/>
      <c r="K14" s="657"/>
      <c r="L14" s="657"/>
      <c r="M14" s="657"/>
      <c r="N14" s="657"/>
      <c r="O14" s="657"/>
      <c r="P14" s="657"/>
      <c r="Q14" s="657"/>
      <c r="R14" s="657"/>
      <c r="S14" s="657"/>
      <c r="T14" s="657"/>
      <c r="U14" s="657"/>
    </row>
    <row r="15" spans="2:21" x14ac:dyDescent="0.25">
      <c r="B15" s="620" t="s">
        <v>1176</v>
      </c>
      <c r="C15" s="619"/>
      <c r="D15" s="619"/>
      <c r="E15" s="619"/>
      <c r="F15" s="619"/>
      <c r="G15" s="619"/>
      <c r="H15" s="619"/>
      <c r="I15" s="619"/>
      <c r="J15" s="619"/>
      <c r="K15" s="619"/>
      <c r="L15" s="619"/>
      <c r="M15" s="619"/>
      <c r="N15" s="619"/>
      <c r="O15" s="619"/>
      <c r="P15" s="619"/>
      <c r="Q15" s="619"/>
      <c r="R15" s="619"/>
      <c r="S15" s="619"/>
      <c r="T15" s="619"/>
      <c r="U15" s="619"/>
    </row>
    <row r="16" spans="2:21" x14ac:dyDescent="0.25">
      <c r="B16" s="525"/>
      <c r="C16" s="525" t="s">
        <v>1177</v>
      </c>
      <c r="D16" s="516"/>
      <c r="E16" s="516"/>
      <c r="F16" s="516"/>
      <c r="G16" s="516"/>
      <c r="H16" s="516"/>
      <c r="I16" s="516"/>
      <c r="J16" s="516"/>
      <c r="K16" s="516"/>
      <c r="L16" s="516"/>
      <c r="M16" s="516"/>
      <c r="N16" s="516"/>
      <c r="O16" s="516"/>
      <c r="P16" s="516"/>
      <c r="Q16" s="516"/>
      <c r="R16" s="516"/>
      <c r="S16" s="516"/>
      <c r="T16" s="516"/>
      <c r="U16" s="516"/>
    </row>
    <row r="17" spans="2:21" x14ac:dyDescent="0.25">
      <c r="B17" s="516"/>
      <c r="C17" s="659" t="s">
        <v>1190</v>
      </c>
      <c r="D17" s="659"/>
      <c r="E17" s="659"/>
      <c r="F17" s="659"/>
      <c r="G17" s="659"/>
      <c r="H17" s="659"/>
      <c r="I17" s="659"/>
      <c r="J17" s="659"/>
      <c r="K17" s="659"/>
      <c r="L17" s="659"/>
      <c r="M17" s="659"/>
      <c r="N17" s="659"/>
      <c r="O17" s="659"/>
      <c r="P17" s="659"/>
      <c r="Q17" s="659"/>
      <c r="R17" s="659"/>
      <c r="S17" s="659"/>
      <c r="T17" s="659"/>
      <c r="U17" s="659"/>
    </row>
    <row r="18" spans="2:21" x14ac:dyDescent="0.25">
      <c r="B18" s="516"/>
      <c r="C18" s="659"/>
      <c r="D18" s="659"/>
      <c r="E18" s="659"/>
      <c r="F18" s="659"/>
      <c r="G18" s="659"/>
      <c r="H18" s="659"/>
      <c r="I18" s="659"/>
      <c r="J18" s="659"/>
      <c r="K18" s="659"/>
      <c r="L18" s="659"/>
      <c r="M18" s="659"/>
      <c r="N18" s="659"/>
      <c r="O18" s="659"/>
      <c r="P18" s="659"/>
      <c r="Q18" s="659"/>
      <c r="R18" s="659"/>
      <c r="S18" s="659"/>
      <c r="T18" s="659"/>
      <c r="U18" s="659"/>
    </row>
    <row r="19" spans="2:21" ht="9" customHeight="1" x14ac:dyDescent="0.25">
      <c r="B19" s="516"/>
      <c r="C19" s="529"/>
      <c r="D19" s="529"/>
      <c r="E19" s="529"/>
      <c r="F19" s="529"/>
      <c r="G19" s="529"/>
      <c r="H19" s="529"/>
      <c r="I19" s="529"/>
      <c r="J19" s="529"/>
      <c r="K19" s="529"/>
      <c r="L19" s="529"/>
      <c r="M19" s="529"/>
      <c r="N19" s="529"/>
      <c r="O19" s="529"/>
      <c r="P19" s="529"/>
      <c r="Q19" s="529"/>
      <c r="R19" s="529"/>
      <c r="S19" s="529"/>
      <c r="T19" s="529"/>
      <c r="U19" s="529"/>
    </row>
    <row r="21" spans="2:21" ht="9" customHeight="1" x14ac:dyDescent="0.25">
      <c r="B21" s="526"/>
      <c r="C21" s="526"/>
      <c r="D21" s="526"/>
      <c r="E21" s="526"/>
      <c r="F21" s="526"/>
      <c r="G21" s="526"/>
      <c r="H21" s="526"/>
      <c r="I21" s="526"/>
      <c r="J21" s="526"/>
      <c r="K21" s="526"/>
      <c r="L21" s="526"/>
      <c r="M21" s="526"/>
      <c r="N21" s="526"/>
      <c r="O21" s="526"/>
      <c r="P21" s="526"/>
      <c r="Q21" s="526"/>
      <c r="R21" s="526"/>
      <c r="S21" s="526"/>
      <c r="T21" s="526"/>
      <c r="U21" s="526"/>
    </row>
    <row r="22" spans="2:21" ht="18.75" x14ac:dyDescent="0.3">
      <c r="B22" s="614" t="s">
        <v>1197</v>
      </c>
      <c r="C22" s="615"/>
      <c r="D22" s="615"/>
      <c r="E22" s="615"/>
      <c r="F22" s="615"/>
      <c r="G22" s="615"/>
      <c r="H22" s="615"/>
      <c r="I22" s="615"/>
      <c r="J22" s="615"/>
      <c r="K22" s="615"/>
      <c r="L22" s="615"/>
      <c r="M22" s="615"/>
      <c r="N22" s="615"/>
      <c r="O22" s="615"/>
      <c r="P22" s="615"/>
      <c r="Q22" s="615"/>
      <c r="R22" s="615"/>
      <c r="S22" s="615"/>
      <c r="T22" s="615"/>
      <c r="U22" s="615"/>
    </row>
    <row r="23" spans="2:21" ht="10.5" customHeight="1" x14ac:dyDescent="0.3">
      <c r="B23" s="614"/>
      <c r="C23" s="615"/>
      <c r="D23" s="615"/>
      <c r="E23" s="615"/>
      <c r="F23" s="615"/>
      <c r="G23" s="615"/>
      <c r="H23" s="615"/>
      <c r="I23" s="615"/>
      <c r="J23" s="615"/>
      <c r="K23" s="615"/>
      <c r="L23" s="615"/>
      <c r="M23" s="615"/>
      <c r="N23" s="615"/>
      <c r="O23" s="615"/>
      <c r="P23" s="615"/>
      <c r="Q23" s="615"/>
      <c r="R23" s="615"/>
      <c r="S23" s="615"/>
      <c r="T23" s="615"/>
      <c r="U23" s="615"/>
    </row>
    <row r="24" spans="2:21" x14ac:dyDescent="0.25">
      <c r="B24" s="616" t="s">
        <v>1191</v>
      </c>
      <c r="C24" s="615"/>
      <c r="D24" s="615"/>
      <c r="E24" s="615"/>
      <c r="F24" s="615"/>
      <c r="G24" s="615"/>
      <c r="H24" s="615"/>
      <c r="I24" s="615"/>
      <c r="J24" s="615"/>
      <c r="K24" s="615"/>
      <c r="L24" s="615"/>
      <c r="M24" s="615"/>
      <c r="N24" s="615"/>
      <c r="O24" s="615"/>
      <c r="P24" s="615"/>
      <c r="Q24" s="615"/>
      <c r="R24" s="615"/>
      <c r="S24" s="615"/>
      <c r="T24" s="615"/>
      <c r="U24" s="615"/>
    </row>
    <row r="25" spans="2:21" x14ac:dyDescent="0.25">
      <c r="B25" s="658" t="s">
        <v>1198</v>
      </c>
      <c r="C25" s="658"/>
      <c r="D25" s="658"/>
      <c r="E25" s="658"/>
      <c r="F25" s="658"/>
      <c r="G25" s="658"/>
      <c r="H25" s="658"/>
      <c r="I25" s="658"/>
      <c r="J25" s="658"/>
      <c r="K25" s="658"/>
      <c r="L25" s="658"/>
      <c r="M25" s="658"/>
      <c r="N25" s="658"/>
      <c r="O25" s="658"/>
      <c r="P25" s="658"/>
      <c r="Q25" s="658"/>
      <c r="R25" s="658"/>
      <c r="S25" s="658"/>
      <c r="T25" s="658"/>
      <c r="U25" s="658"/>
    </row>
    <row r="26" spans="2:21" ht="22.5" customHeight="1" x14ac:dyDescent="0.25">
      <c r="B26" s="658"/>
      <c r="C26" s="658"/>
      <c r="D26" s="658"/>
      <c r="E26" s="658"/>
      <c r="F26" s="658"/>
      <c r="G26" s="658"/>
      <c r="H26" s="658"/>
      <c r="I26" s="658"/>
      <c r="J26" s="658"/>
      <c r="K26" s="658"/>
      <c r="L26" s="658"/>
      <c r="M26" s="658"/>
      <c r="N26" s="658"/>
      <c r="O26" s="658"/>
      <c r="P26" s="658"/>
      <c r="Q26" s="658"/>
      <c r="R26" s="658"/>
      <c r="S26" s="658"/>
      <c r="T26" s="658"/>
      <c r="U26" s="658"/>
    </row>
    <row r="27" spans="2:21" ht="9" customHeight="1" x14ac:dyDescent="0.25">
      <c r="B27" s="617"/>
      <c r="C27" s="617"/>
      <c r="D27" s="617"/>
      <c r="E27" s="617"/>
      <c r="F27" s="617"/>
      <c r="G27" s="617"/>
      <c r="H27" s="617"/>
      <c r="I27" s="617"/>
      <c r="J27" s="617"/>
      <c r="K27" s="617"/>
      <c r="L27" s="617"/>
      <c r="M27" s="617"/>
      <c r="N27" s="617"/>
      <c r="O27" s="617"/>
      <c r="P27" s="617"/>
      <c r="Q27" s="617"/>
      <c r="R27" s="617"/>
      <c r="S27" s="617"/>
      <c r="T27" s="617"/>
      <c r="U27" s="617"/>
    </row>
    <row r="29" spans="2:21" ht="9" customHeight="1" x14ac:dyDescent="0.25">
      <c r="B29" s="527"/>
      <c r="C29" s="527"/>
      <c r="D29" s="527"/>
      <c r="E29" s="527"/>
      <c r="F29" s="527"/>
      <c r="G29" s="527"/>
      <c r="H29" s="527"/>
      <c r="I29" s="527"/>
      <c r="J29" s="527"/>
      <c r="K29" s="527"/>
      <c r="L29" s="527"/>
      <c r="M29" s="527"/>
      <c r="N29" s="527"/>
      <c r="O29" s="527"/>
      <c r="P29" s="527"/>
      <c r="Q29" s="527"/>
      <c r="R29" s="527"/>
      <c r="S29" s="527"/>
      <c r="T29" s="527"/>
      <c r="U29" s="527"/>
    </row>
    <row r="30" spans="2:21" ht="18.75" x14ac:dyDescent="0.3">
      <c r="B30" s="613" t="s">
        <v>1200</v>
      </c>
      <c r="C30" s="527"/>
      <c r="D30" s="527"/>
      <c r="E30" s="527"/>
      <c r="F30" s="527"/>
      <c r="G30" s="527"/>
      <c r="H30" s="527"/>
      <c r="I30" s="527"/>
      <c r="J30" s="527"/>
      <c r="K30" s="527"/>
      <c r="L30" s="527"/>
      <c r="M30" s="527"/>
      <c r="N30" s="527"/>
      <c r="O30" s="527"/>
      <c r="P30" s="527"/>
      <c r="Q30" s="527"/>
      <c r="R30" s="527"/>
      <c r="S30" s="527"/>
      <c r="T30" s="527"/>
      <c r="U30" s="527"/>
    </row>
    <row r="31" spans="2:21" ht="9" customHeight="1" x14ac:dyDescent="0.3">
      <c r="B31" s="611"/>
      <c r="C31" s="527"/>
      <c r="D31" s="527"/>
      <c r="E31" s="527"/>
      <c r="F31" s="527"/>
      <c r="G31" s="527"/>
      <c r="H31" s="527"/>
      <c r="I31" s="527"/>
      <c r="J31" s="527"/>
      <c r="K31" s="527"/>
      <c r="L31" s="527"/>
      <c r="M31" s="527"/>
      <c r="N31" s="527"/>
      <c r="O31" s="527"/>
      <c r="P31" s="527"/>
      <c r="Q31" s="527"/>
      <c r="R31" s="527"/>
      <c r="S31" s="527"/>
      <c r="T31" s="527"/>
      <c r="U31" s="527"/>
    </row>
    <row r="32" spans="2:21" x14ac:dyDescent="0.25">
      <c r="B32" s="612" t="s">
        <v>1178</v>
      </c>
      <c r="C32" s="527"/>
      <c r="D32" s="527"/>
      <c r="E32" s="527"/>
      <c r="F32" s="527"/>
      <c r="G32" s="527"/>
      <c r="H32" s="527"/>
      <c r="I32" s="527"/>
      <c r="J32" s="527"/>
      <c r="K32" s="527"/>
      <c r="L32" s="527"/>
      <c r="M32" s="527"/>
      <c r="N32" s="527"/>
      <c r="O32" s="527"/>
      <c r="P32" s="527"/>
      <c r="Q32" s="527"/>
      <c r="R32" s="527"/>
      <c r="S32" s="527"/>
      <c r="T32" s="527"/>
      <c r="U32" s="527"/>
    </row>
    <row r="33" spans="2:21" x14ac:dyDescent="0.25">
      <c r="B33" s="612" t="s">
        <v>1192</v>
      </c>
      <c r="C33" s="527"/>
      <c r="D33" s="527"/>
      <c r="E33" s="527"/>
      <c r="F33" s="527"/>
      <c r="G33" s="527"/>
      <c r="H33" s="527"/>
      <c r="I33" s="527"/>
      <c r="J33" s="527"/>
      <c r="K33" s="527"/>
      <c r="L33" s="527"/>
      <c r="M33" s="527"/>
      <c r="N33" s="527"/>
      <c r="O33" s="527"/>
      <c r="P33" s="527"/>
      <c r="Q33" s="527"/>
      <c r="R33" s="527"/>
      <c r="S33" s="527"/>
      <c r="T33" s="527"/>
      <c r="U33" s="527"/>
    </row>
    <row r="34" spans="2:21" x14ac:dyDescent="0.25">
      <c r="B34" s="612" t="s">
        <v>1193</v>
      </c>
      <c r="C34" s="527"/>
      <c r="D34" s="527"/>
      <c r="E34" s="527"/>
      <c r="F34" s="527"/>
      <c r="G34" s="527"/>
      <c r="H34" s="527"/>
      <c r="I34" s="527"/>
      <c r="J34" s="527"/>
      <c r="K34" s="527"/>
      <c r="L34" s="527"/>
      <c r="M34" s="527"/>
      <c r="N34" s="527"/>
      <c r="O34" s="527"/>
      <c r="P34" s="527"/>
      <c r="Q34" s="527"/>
      <c r="R34" s="527"/>
      <c r="S34" s="527"/>
      <c r="T34" s="527"/>
      <c r="U34" s="527"/>
    </row>
    <row r="35" spans="2:21" ht="9" customHeight="1" x14ac:dyDescent="0.25">
      <c r="B35" s="528"/>
      <c r="C35" s="527"/>
      <c r="D35" s="527"/>
      <c r="E35" s="527"/>
      <c r="F35" s="527"/>
      <c r="G35" s="527"/>
      <c r="H35" s="527"/>
      <c r="I35" s="527"/>
      <c r="J35" s="527"/>
      <c r="K35" s="527"/>
      <c r="L35" s="527"/>
      <c r="M35" s="527"/>
      <c r="N35" s="527"/>
      <c r="O35" s="527"/>
      <c r="P35" s="527"/>
      <c r="Q35" s="527"/>
      <c r="R35" s="527"/>
      <c r="S35" s="527"/>
      <c r="T35" s="527"/>
      <c r="U35" s="527"/>
    </row>
  </sheetData>
  <mergeCells count="3">
    <mergeCell ref="B12:U14"/>
    <mergeCell ref="B25:U26"/>
    <mergeCell ref="C17:U18"/>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D75889-6B89-4838-ABB9-801D073616B9}">
  <sheetPr>
    <tabColor rgb="FFFFC000"/>
  </sheetPr>
  <dimension ref="B2:AY90"/>
  <sheetViews>
    <sheetView showGridLines="0" zoomScale="70" zoomScaleNormal="70" workbookViewId="0">
      <selection activeCell="G17" sqref="G17:N17"/>
    </sheetView>
  </sheetViews>
  <sheetFormatPr defaultRowHeight="15" x14ac:dyDescent="0.25"/>
  <cols>
    <col min="1" max="1" width="2.140625" customWidth="1"/>
    <col min="2" max="2" width="12.42578125" customWidth="1"/>
    <col min="3" max="3" width="15.42578125" customWidth="1"/>
    <col min="4" max="4" width="33.140625" customWidth="1"/>
    <col min="5" max="5" width="23" style="6" customWidth="1"/>
    <col min="6" max="6" width="15.140625" style="57" customWidth="1"/>
    <col min="7" max="31" width="18.7109375" customWidth="1"/>
    <col min="32" max="33" width="16.7109375" customWidth="1"/>
    <col min="34" max="34" width="18.7109375" customWidth="1"/>
    <col min="35" max="35" width="16.7109375" customWidth="1"/>
    <col min="36" max="36" width="18.7109375" customWidth="1"/>
    <col min="37" max="38" width="16.7109375" customWidth="1"/>
    <col min="39" max="41" width="18.7109375" customWidth="1"/>
    <col min="42" max="43" width="16.7109375" customWidth="1"/>
    <col min="44" max="46" width="18.7109375" customWidth="1"/>
    <col min="47" max="48" width="16.7109375" customWidth="1"/>
    <col min="49" max="51" width="18.7109375" customWidth="1"/>
  </cols>
  <sheetData>
    <row r="2" spans="2:51" ht="18" x14ac:dyDescent="0.25">
      <c r="B2" s="531" t="s">
        <v>1183</v>
      </c>
    </row>
    <row r="3" spans="2:51" ht="15.75" thickBot="1" x14ac:dyDescent="0.3">
      <c r="C3" s="12">
        <v>365</v>
      </c>
    </row>
    <row r="4" spans="2:51" ht="30" customHeight="1" thickBot="1" x14ac:dyDescent="0.3">
      <c r="B4" s="2"/>
      <c r="C4" s="2"/>
      <c r="D4" s="2"/>
      <c r="E4" s="7"/>
      <c r="F4" s="2"/>
      <c r="G4" s="686">
        <v>2020</v>
      </c>
      <c r="H4" s="687"/>
      <c r="I4" s="687"/>
      <c r="J4" s="687"/>
      <c r="K4" s="688"/>
      <c r="L4" s="686" t="s">
        <v>36</v>
      </c>
      <c r="M4" s="687"/>
      <c r="N4" s="687"/>
      <c r="O4" s="687"/>
      <c r="P4" s="688"/>
      <c r="Q4" s="686" t="s">
        <v>37</v>
      </c>
      <c r="R4" s="687"/>
      <c r="S4" s="687"/>
      <c r="T4" s="687"/>
      <c r="U4" s="687"/>
      <c r="V4" s="677" t="s">
        <v>991</v>
      </c>
      <c r="W4" s="678"/>
      <c r="X4" s="678"/>
      <c r="Y4" s="678"/>
      <c r="Z4" s="679"/>
      <c r="AA4" s="680" t="s">
        <v>883</v>
      </c>
      <c r="AB4" s="681"/>
      <c r="AC4" s="681"/>
      <c r="AD4" s="681"/>
      <c r="AE4" s="682"/>
      <c r="AF4" s="683" t="s">
        <v>882</v>
      </c>
      <c r="AG4" s="684"/>
      <c r="AH4" s="684"/>
      <c r="AI4" s="684"/>
      <c r="AJ4" s="685"/>
      <c r="AK4" s="677" t="s">
        <v>992</v>
      </c>
      <c r="AL4" s="678"/>
      <c r="AM4" s="678"/>
      <c r="AN4" s="678"/>
      <c r="AO4" s="679"/>
      <c r="AP4" s="680" t="s">
        <v>884</v>
      </c>
      <c r="AQ4" s="681"/>
      <c r="AR4" s="681"/>
      <c r="AS4" s="681"/>
      <c r="AT4" s="682"/>
      <c r="AU4" s="683" t="s">
        <v>885</v>
      </c>
      <c r="AV4" s="684"/>
      <c r="AW4" s="684"/>
      <c r="AX4" s="684"/>
      <c r="AY4" s="685"/>
    </row>
    <row r="5" spans="2:51" s="84" customFormat="1" ht="88.5" customHeight="1" thickBot="1" x14ac:dyDescent="0.35">
      <c r="B5" s="252" t="s">
        <v>890</v>
      </c>
      <c r="C5" s="253" t="s">
        <v>150</v>
      </c>
      <c r="D5" s="254" t="s">
        <v>151</v>
      </c>
      <c r="E5" s="255" t="s">
        <v>152</v>
      </c>
      <c r="F5" s="305" t="s">
        <v>891</v>
      </c>
      <c r="G5" s="390" t="s">
        <v>944</v>
      </c>
      <c r="H5" s="77" t="s">
        <v>945</v>
      </c>
      <c r="I5" s="78" t="s">
        <v>946</v>
      </c>
      <c r="J5" s="79" t="s">
        <v>942</v>
      </c>
      <c r="K5" s="202" t="s">
        <v>943</v>
      </c>
      <c r="L5" s="76" t="s">
        <v>944</v>
      </c>
      <c r="M5" s="77" t="s">
        <v>945</v>
      </c>
      <c r="N5" s="78" t="s">
        <v>946</v>
      </c>
      <c r="O5" s="79" t="s">
        <v>942</v>
      </c>
      <c r="P5" s="202" t="s">
        <v>943</v>
      </c>
      <c r="Q5" s="76" t="s">
        <v>944</v>
      </c>
      <c r="R5" s="77" t="s">
        <v>945</v>
      </c>
      <c r="S5" s="78" t="s">
        <v>946</v>
      </c>
      <c r="T5" s="79" t="s">
        <v>942</v>
      </c>
      <c r="U5" s="202" t="s">
        <v>943</v>
      </c>
      <c r="V5" s="76" t="s">
        <v>944</v>
      </c>
      <c r="W5" s="77" t="s">
        <v>945</v>
      </c>
      <c r="X5" s="78" t="s">
        <v>946</v>
      </c>
      <c r="Y5" s="79" t="s">
        <v>942</v>
      </c>
      <c r="Z5" s="202" t="s">
        <v>943</v>
      </c>
      <c r="AA5" s="76" t="s">
        <v>944</v>
      </c>
      <c r="AB5" s="77" t="s">
        <v>945</v>
      </c>
      <c r="AC5" s="78" t="s">
        <v>946</v>
      </c>
      <c r="AD5" s="79" t="s">
        <v>942</v>
      </c>
      <c r="AE5" s="202" t="s">
        <v>943</v>
      </c>
      <c r="AF5" s="76" t="s">
        <v>944</v>
      </c>
      <c r="AG5" s="77" t="s">
        <v>945</v>
      </c>
      <c r="AH5" s="78" t="s">
        <v>946</v>
      </c>
      <c r="AI5" s="79" t="s">
        <v>942</v>
      </c>
      <c r="AJ5" s="202" t="s">
        <v>943</v>
      </c>
      <c r="AK5" s="76" t="s">
        <v>944</v>
      </c>
      <c r="AL5" s="77" t="s">
        <v>945</v>
      </c>
      <c r="AM5" s="78" t="s">
        <v>946</v>
      </c>
      <c r="AN5" s="79" t="s">
        <v>942</v>
      </c>
      <c r="AO5" s="202" t="s">
        <v>943</v>
      </c>
      <c r="AP5" s="76" t="s">
        <v>944</v>
      </c>
      <c r="AQ5" s="77" t="s">
        <v>945</v>
      </c>
      <c r="AR5" s="78" t="s">
        <v>946</v>
      </c>
      <c r="AS5" s="79" t="s">
        <v>942</v>
      </c>
      <c r="AT5" s="202" t="s">
        <v>943</v>
      </c>
      <c r="AU5" s="76" t="s">
        <v>944</v>
      </c>
      <c r="AV5" s="77" t="s">
        <v>945</v>
      </c>
      <c r="AW5" s="78" t="s">
        <v>946</v>
      </c>
      <c r="AX5" s="79" t="s">
        <v>942</v>
      </c>
      <c r="AY5" s="202" t="s">
        <v>943</v>
      </c>
    </row>
    <row r="6" spans="2:51" ht="117" customHeight="1" thickBot="1" x14ac:dyDescent="0.3">
      <c r="B6" s="483" t="str">
        <f>'ETR Capacities'!B5</f>
        <v>AT</v>
      </c>
      <c r="C6" s="18" t="str">
        <f>'ETR Capacities'!C5</f>
        <v>ETR-N-896</v>
      </c>
      <c r="D6" s="18" t="str">
        <f>_xlfn.XLOOKUP(C6,[4]ETR!$D$4:$D$78,[4]ETR!$E$4:$E$78)</f>
        <v>P2G4A</v>
      </c>
      <c r="E6" s="18" t="str">
        <f>_xlfn.XLOOKUP(C6,'ETR Capacities'!$C$5:$C$79,'ETR Capacities'!$E$5:$E$79)</f>
        <v xml:space="preserve">Hydrogen and synthetic methane </v>
      </c>
      <c r="F6" s="21" t="str">
        <f>IF(_xlfn.XLOOKUP(C6,'ETR Capacities'!$C$5:$C$79,'ETR Capacities'!$F$5:$F$79)=0," ",_xlfn.XLOOKUP(C6,'ETR Capacities'!$C$5:$C$79,'ETR Capacities'!$F$5:$F$79))</f>
        <v xml:space="preserve"> </v>
      </c>
      <c r="G6" s="384">
        <f>IF(ISNUMBER('ETR CO2 Benefits (MEUR)'!G5)=TRUE,'ETR CO2 Benefits (MEUR)'!G5+'ETR Other Exter. Savings (MEUR)'!G5," ")</f>
        <v>0</v>
      </c>
      <c r="H6" s="101">
        <f>IF(ISNUMBER('ETR CO2 Benefits (MEUR)'!H5)=TRUE,'ETR CO2 Benefits (MEUR)'!H5+'ETR Other Exter. Savings (MEUR)'!H5," ")</f>
        <v>0</v>
      </c>
      <c r="I6" s="101">
        <f>IF(ISNUMBER('ETR CO2 Benefits (MEUR)'!I5)=TRUE,'ETR CO2 Benefits (MEUR)'!I5+'ETR Other Exter. Savings (MEUR)'!I5," ")</f>
        <v>0</v>
      </c>
      <c r="J6" s="101">
        <f>IF(ISNUMBER('ETR CO2 Benefits (MEUR)'!J5)=TRUE,'ETR CO2 Benefits (MEUR)'!J5+'ETR Other Exter. Savings (MEUR)'!J5," ")</f>
        <v>0</v>
      </c>
      <c r="K6" s="102">
        <f>IF(ISNUMBER('ETR CO2 Benefits (MEUR)'!K5)=TRUE,'ETR CO2 Benefits (MEUR)'!K5+'ETR Other Exter. Savings (MEUR)'!K5," ")</f>
        <v>0</v>
      </c>
      <c r="L6" s="204">
        <f>IF(ISNUMBER('ETR CO2 Benefits (MEUR)'!L5)=TRUE,'ETR CO2 Benefits (MEUR)'!L5+'ETR Other Exter. Savings (MEUR)'!L5," ")</f>
        <v>0</v>
      </c>
      <c r="M6" s="204">
        <f>IF(ISNUMBER('ETR CO2 Benefits (MEUR)'!M5)=TRUE,'ETR CO2 Benefits (MEUR)'!M5+'ETR Other Exter. Savings (MEUR)'!M5," ")</f>
        <v>0</v>
      </c>
      <c r="N6" s="204">
        <f>IF(ISNUMBER('ETR CO2 Benefits (MEUR)'!N5)=TRUE,'ETR CO2 Benefits (MEUR)'!N5+'ETR Other Exter. Savings (MEUR)'!N5," ")</f>
        <v>0</v>
      </c>
      <c r="O6" s="204">
        <f>IF(ISNUMBER('ETR CO2 Benefits (MEUR)'!O5)=TRUE,'ETR CO2 Benefits (MEUR)'!O5+'ETR Other Exter. Savings (MEUR)'!O5," ")</f>
        <v>0</v>
      </c>
      <c r="P6" s="205">
        <f>IF(ISNUMBER('ETR CO2 Benefits (MEUR)'!P5)=TRUE,'ETR CO2 Benefits (MEUR)'!P5+'ETR Other Exter. Savings (MEUR)'!P5," ")</f>
        <v>0</v>
      </c>
      <c r="Q6" s="204">
        <f>IF(ISNUMBER('ETR CO2 Benefits (MEUR)'!Q5)=TRUE,'ETR CO2 Benefits (MEUR)'!Q5+'ETR Other Exter. Savings (MEUR)'!L5," ")</f>
        <v>0</v>
      </c>
      <c r="R6" s="204">
        <f>IF(ISNUMBER('ETR CO2 Benefits (MEUR)'!R5)=TRUE,'ETR CO2 Benefits (MEUR)'!R5+'ETR Other Exter. Savings (MEUR)'!M5," ")</f>
        <v>0</v>
      </c>
      <c r="S6" s="204">
        <f>IF(ISNUMBER('ETR CO2 Benefits (MEUR)'!S5)=TRUE,'ETR CO2 Benefits (MEUR)'!S5+'ETR Other Exter. Savings (MEUR)'!N5," ")</f>
        <v>0</v>
      </c>
      <c r="T6" s="204">
        <f>IF(ISNUMBER('ETR CO2 Benefits (MEUR)'!T5)=TRUE,'ETR CO2 Benefits (MEUR)'!T5+'ETR Other Exter. Savings (MEUR)'!O5," ")</f>
        <v>0</v>
      </c>
      <c r="U6" s="205">
        <f>IF(ISNUMBER('ETR CO2 Benefits (MEUR)'!U5)=TRUE,'ETR CO2 Benefits (MEUR)'!U5+'ETR Other Exter. Savings (MEUR)'!P5," ")</f>
        <v>0</v>
      </c>
      <c r="V6" s="222">
        <f>IF(ISNUMBER('ETR CO2 Benefits (MEUR)'!V5)=TRUE,'ETR CO2 Benefits (MEUR)'!V5+'ETR Other Exter. Savings (MEUR)'!Q5," ")</f>
        <v>0.46410125386996903</v>
      </c>
      <c r="W6" s="222">
        <f>IF(ISNUMBER('ETR CO2 Benefits (MEUR)'!W5)=TRUE,'ETR CO2 Benefits (MEUR)'!W5+'ETR Other Exter. Savings (MEUR)'!R5," ")</f>
        <v>0</v>
      </c>
      <c r="X6" s="222">
        <f>IF(ISNUMBER('ETR CO2 Benefits (MEUR)'!X5)=TRUE,'ETR CO2 Benefits (MEUR)'!X5+'ETR Other Exter. Savings (MEUR)'!S5," ")</f>
        <v>0</v>
      </c>
      <c r="Y6" s="222">
        <f>IF(ISNUMBER('ETR CO2 Benefits (MEUR)'!Y5)=TRUE,'ETR CO2 Benefits (MEUR)'!Y5+'ETR Other Exter. Savings (MEUR)'!T5," ")</f>
        <v>0</v>
      </c>
      <c r="Z6" s="223">
        <f>IF(ISNUMBER('ETR CO2 Benefits (MEUR)'!Z5)=TRUE,'ETR CO2 Benefits (MEUR)'!Z5+'ETR Other Exter. Savings (MEUR)'!U5," ")</f>
        <v>0</v>
      </c>
      <c r="AA6" s="47">
        <f>IF(ISNUMBER('ETR CO2 Benefits (MEUR)'!AA5)=TRUE,'ETR CO2 Benefits (MEUR)'!AA5+'ETR Other Exter. Savings (MEUR)'!Q5," ")</f>
        <v>0.73983125386996906</v>
      </c>
      <c r="AB6" s="47">
        <f>IF(ISNUMBER('ETR CO2 Benefits (MEUR)'!AB5)=TRUE,'ETR CO2 Benefits (MEUR)'!AB5+'ETR Other Exter. Savings (MEUR)'!R5," ")</f>
        <v>0</v>
      </c>
      <c r="AC6" s="47">
        <f>IF(ISNUMBER('ETR CO2 Benefits (MEUR)'!AC5)=TRUE,'ETR CO2 Benefits (MEUR)'!AC5+'ETR Other Exter. Savings (MEUR)'!S5," ")</f>
        <v>0</v>
      </c>
      <c r="AD6" s="47">
        <f>IF(ISNUMBER('ETR CO2 Benefits (MEUR)'!AD5)=TRUE,'ETR CO2 Benefits (MEUR)'!AD5+'ETR Other Exter. Savings (MEUR)'!T5," ")</f>
        <v>0</v>
      </c>
      <c r="AE6" s="240">
        <f>IF(ISNUMBER('ETR CO2 Benefits (MEUR)'!AE5)=TRUE,'ETR CO2 Benefits (MEUR)'!AE5+'ETR Other Exter. Savings (MEUR)'!U5," ")</f>
        <v>0</v>
      </c>
      <c r="AF6" s="48">
        <f>IF(ISNUMBER('ETR CO2 Benefits (MEUR)'!AF5)=TRUE,'ETR CO2 Benefits (MEUR)'!AF5+'ETR Other Exter. Savings (MEUR)'!Q5," ")</f>
        <v>0.54894125386996895</v>
      </c>
      <c r="AG6" s="48">
        <f>IF(ISNUMBER('ETR CO2 Benefits (MEUR)'!AG5)=TRUE,'ETR CO2 Benefits (MEUR)'!AG5+'ETR Other Exter. Savings (MEUR)'!R5," ")</f>
        <v>0</v>
      </c>
      <c r="AH6" s="48">
        <f>IF(ISNUMBER('ETR CO2 Benefits (MEUR)'!AH5)=TRUE,'ETR CO2 Benefits (MEUR)'!AH5+'ETR Other Exter. Savings (MEUR)'!S5," ")</f>
        <v>0</v>
      </c>
      <c r="AI6" s="48">
        <f>IF(ISNUMBER('ETR CO2 Benefits (MEUR)'!AI5)=TRUE,'ETR CO2 Benefits (MEUR)'!AI5+'ETR Other Exter. Savings (MEUR)'!T5," ")</f>
        <v>0</v>
      </c>
      <c r="AJ6" s="246">
        <f>IF(ISNUMBER('ETR CO2 Benefits (MEUR)'!AJ5)=TRUE,'ETR CO2 Benefits (MEUR)'!AJ5+'ETR Other Exter. Savings (MEUR)'!U5," ")</f>
        <v>0</v>
      </c>
      <c r="AK6" s="222">
        <f>IF(ISNUMBER('ETR CO2 Benefits (MEUR)'!AK5)=TRUE,'ETR CO2 Benefits (MEUR)'!AK5+'ETR Other Exter. Savings (MEUR)'!V5," ")</f>
        <v>0.97314125386996908</v>
      </c>
      <c r="AL6" s="222">
        <f>IF(ISNUMBER('ETR CO2 Benefits (MEUR)'!AL5)=TRUE,'ETR CO2 Benefits (MEUR)'!AL5+'ETR Other Exter. Savings (MEUR)'!W5," ")</f>
        <v>0</v>
      </c>
      <c r="AM6" s="222">
        <f>IF(ISNUMBER('ETR CO2 Benefits (MEUR)'!AM5)=TRUE,'ETR CO2 Benefits (MEUR)'!AM5+'ETR Other Exter. Savings (MEUR)'!X5," ")</f>
        <v>0</v>
      </c>
      <c r="AN6" s="222">
        <f>IF(ISNUMBER('ETR CO2 Benefits (MEUR)'!AN5)=TRUE,'ETR CO2 Benefits (MEUR)'!AN5+'ETR Other Exter. Savings (MEUR)'!Y5," ")</f>
        <v>0</v>
      </c>
      <c r="AO6" s="223">
        <f>IF(ISNUMBER('ETR CO2 Benefits (MEUR)'!AO5)=TRUE,'ETR CO2 Benefits (MEUR)'!AO5+'ETR Other Exter. Savings (MEUR)'!Z5," ")</f>
        <v>0</v>
      </c>
      <c r="AP6" s="47">
        <f>IF(ISNUMBER('ETR CO2 Benefits (MEUR)'!AP5)=TRUE,'ETR CO2 Benefits (MEUR)'!AP5+'ETR Other Exter. Savings (MEUR)'!V5," ")</f>
        <v>1.2382662538699689</v>
      </c>
      <c r="AQ6" s="47">
        <f>IF(ISNUMBER('ETR CO2 Benefits (MEUR)'!AQ5)=TRUE,'ETR CO2 Benefits (MEUR)'!AQ5+'ETR Other Exter. Savings (MEUR)'!W5," ")</f>
        <v>0</v>
      </c>
      <c r="AR6" s="47">
        <f>IF(ISNUMBER('ETR CO2 Benefits (MEUR)'!AR5)=TRUE,'ETR CO2 Benefits (MEUR)'!AR5+'ETR Other Exter. Savings (MEUR)'!X5," ")</f>
        <v>0</v>
      </c>
      <c r="AS6" s="47">
        <f>IF(ISNUMBER('ETR CO2 Benefits (MEUR)'!AS5)=TRUE,'ETR CO2 Benefits (MEUR)'!AS5+'ETR Other Exter. Savings (MEUR)'!Y5," ")</f>
        <v>0</v>
      </c>
      <c r="AT6" s="240">
        <f>IF(ISNUMBER('ETR CO2 Benefits (MEUR)'!AT5)=TRUE,'ETR CO2 Benefits (MEUR)'!AT5+'ETR Other Exter. Savings (MEUR)'!Z5," ")</f>
        <v>0</v>
      </c>
      <c r="AU6" s="48">
        <f>IF(ISNUMBER('ETR CO2 Benefits (MEUR)'!AU5)=TRUE,'ETR CO2 Benefits (MEUR)'!AU5+'ETR Other Exter. Savings (MEUR)'!V5," ")</f>
        <v>1.026166253869969</v>
      </c>
      <c r="AV6" s="48">
        <f>IF(ISNUMBER('ETR CO2 Benefits (MEUR)'!AV5)=TRUE,'ETR CO2 Benefits (MEUR)'!AV5+'ETR Other Exter. Savings (MEUR)'!W5," ")</f>
        <v>0</v>
      </c>
      <c r="AW6" s="48">
        <f>IF(ISNUMBER('ETR CO2 Benefits (MEUR)'!AW5)=TRUE,'ETR CO2 Benefits (MEUR)'!AW5+'ETR Other Exter. Savings (MEUR)'!X5," ")</f>
        <v>0</v>
      </c>
      <c r="AX6" s="48">
        <f>IF(ISNUMBER('ETR CO2 Benefits (MEUR)'!AX5)=TRUE,'ETR CO2 Benefits (MEUR)'!AX5+'ETR Other Exter. Savings (MEUR)'!Y5," ")</f>
        <v>0</v>
      </c>
      <c r="AY6" s="246">
        <f>IF(ISNUMBER('ETR CO2 Benefits (MEUR)'!AY5)=TRUE,'ETR CO2 Benefits (MEUR)'!AY5+'ETR Other Exter. Savings (MEUR)'!Z5," ")</f>
        <v>0</v>
      </c>
    </row>
    <row r="7" spans="2:51" ht="131.25" customHeight="1" x14ac:dyDescent="0.25">
      <c r="B7" s="484" t="str">
        <f>'ETR Capacities'!B6</f>
        <v>BE</v>
      </c>
      <c r="C7" s="17" t="str">
        <f>'ETR Capacities'!C6</f>
        <v>ETR-N-300</v>
      </c>
      <c r="D7" s="17" t="str">
        <f>_xlfn.XLOOKUP(C7,[4]ETR!$D$4:$D$78,[4]ETR!$E$4:$E$78)</f>
        <v>HyOffWind Zeebrugge</v>
      </c>
      <c r="E7" s="17" t="str">
        <f>_xlfn.XLOOKUP(C7,'ETR Capacities'!$C$5:$C$79,'ETR Capacities'!$E$5:$E$79)</f>
        <v xml:space="preserve">Hydrogen and synthetic methane </v>
      </c>
      <c r="F7" s="304" t="str">
        <f>IF(_xlfn.XLOOKUP(C7,'ETR Capacities'!$C$5:$C$79,'ETR Capacities'!$F$5:$F$79)=0," ",_xlfn.XLOOKUP(C7,'ETR Capacities'!$C$5:$C$79,'ETR Capacities'!$F$5:$F$79))</f>
        <v xml:space="preserve"> </v>
      </c>
      <c r="G7" s="385">
        <f>IF(ISNUMBER('ETR CO2 Benefits (MEUR)'!G6)=TRUE,'ETR CO2 Benefits (MEUR)'!G6+'ETR Other Exter. Savings (MEUR)'!G6," ")</f>
        <v>0.90473564767801862</v>
      </c>
      <c r="H7" s="334">
        <f>IF(ISNUMBER('ETR CO2 Benefits (MEUR)'!H6)=TRUE,'ETR CO2 Benefits (MEUR)'!H6+'ETR Other Exter. Savings (MEUR)'!H6," ")</f>
        <v>0</v>
      </c>
      <c r="I7" s="334">
        <f>IF(ISNUMBER('ETR CO2 Benefits (MEUR)'!I6)=TRUE,'ETR CO2 Benefits (MEUR)'!I6+'ETR Other Exter. Savings (MEUR)'!I6," ")</f>
        <v>0</v>
      </c>
      <c r="J7" s="334">
        <f>IF(ISNUMBER('ETR CO2 Benefits (MEUR)'!J6)=TRUE,'ETR CO2 Benefits (MEUR)'!J6+'ETR Other Exter. Savings (MEUR)'!J6," ")</f>
        <v>0</v>
      </c>
      <c r="K7" s="337">
        <f>IF(ISNUMBER('ETR CO2 Benefits (MEUR)'!K6)=TRUE,'ETR CO2 Benefits (MEUR)'!K6+'ETR Other Exter. Savings (MEUR)'!K6," ")</f>
        <v>0</v>
      </c>
      <c r="L7" s="206">
        <f>IF(ISNUMBER('ETR CO2 Benefits (MEUR)'!L6)=TRUE,'ETR CO2 Benefits (MEUR)'!L6+'ETR Other Exter. Savings (MEUR)'!L6," ")</f>
        <v>2.0180002476780188</v>
      </c>
      <c r="M7" s="325">
        <f>IF(ISNUMBER('ETR CO2 Benefits (MEUR)'!M6)=TRUE,'ETR CO2 Benefits (MEUR)'!M6+'ETR Other Exter. Savings (MEUR)'!M6," ")</f>
        <v>0</v>
      </c>
      <c r="N7" s="325">
        <f>IF(ISNUMBER('ETR CO2 Benefits (MEUR)'!N6)=TRUE,'ETR CO2 Benefits (MEUR)'!N6+'ETR Other Exter. Savings (MEUR)'!N6," ")</f>
        <v>0</v>
      </c>
      <c r="O7" s="325">
        <f>IF(ISNUMBER('ETR CO2 Benefits (MEUR)'!O6)=TRUE,'ETR CO2 Benefits (MEUR)'!O6+'ETR Other Exter. Savings (MEUR)'!O6," ")</f>
        <v>0</v>
      </c>
      <c r="P7" s="328">
        <f>IF(ISNUMBER('ETR CO2 Benefits (MEUR)'!P6)=TRUE,'ETR CO2 Benefits (MEUR)'!P6+'ETR Other Exter. Savings (MEUR)'!P6," ")</f>
        <v>0</v>
      </c>
      <c r="Q7" s="206">
        <f>IF(ISNUMBER('ETR CO2 Benefits (MEUR)'!Q6)=TRUE,'ETR CO2 Benefits (MEUR)'!Q6+'ETR Other Exter. Savings (MEUR)'!L6," ")</f>
        <v>1.0062202476780187</v>
      </c>
      <c r="R7" s="325">
        <f>IF(ISNUMBER('ETR CO2 Benefits (MEUR)'!R6)=TRUE,'ETR CO2 Benefits (MEUR)'!R6+'ETR Other Exter. Savings (MEUR)'!M6," ")</f>
        <v>0</v>
      </c>
      <c r="S7" s="325">
        <f>IF(ISNUMBER('ETR CO2 Benefits (MEUR)'!S6)=TRUE,'ETR CO2 Benefits (MEUR)'!S6+'ETR Other Exter. Savings (MEUR)'!N6," ")</f>
        <v>0</v>
      </c>
      <c r="T7" s="325">
        <f>IF(ISNUMBER('ETR CO2 Benefits (MEUR)'!T6)=TRUE,'ETR CO2 Benefits (MEUR)'!T6+'ETR Other Exter. Savings (MEUR)'!O6," ")</f>
        <v>0</v>
      </c>
      <c r="U7" s="328">
        <f>IF(ISNUMBER('ETR CO2 Benefits (MEUR)'!U6)=TRUE,'ETR CO2 Benefits (MEUR)'!U6+'ETR Other Exter. Savings (MEUR)'!P6," ")</f>
        <v>0</v>
      </c>
      <c r="V7" s="224">
        <f>IF(ISNUMBER('ETR CO2 Benefits (MEUR)'!V6)=TRUE,'ETR CO2 Benefits (MEUR)'!V6+'ETR Other Exter. Savings (MEUR)'!Q6," ")</f>
        <v>1.1288602476780187</v>
      </c>
      <c r="W7" s="319">
        <f>IF(ISNUMBER('ETR CO2 Benefits (MEUR)'!W6)=TRUE,'ETR CO2 Benefits (MEUR)'!W6+'ETR Other Exter. Savings (MEUR)'!R6," ")</f>
        <v>0</v>
      </c>
      <c r="X7" s="319">
        <f>IF(ISNUMBER('ETR CO2 Benefits (MEUR)'!X6)=TRUE,'ETR CO2 Benefits (MEUR)'!X6+'ETR Other Exter. Savings (MEUR)'!S6," ")</f>
        <v>0</v>
      </c>
      <c r="Y7" s="319">
        <f>IF(ISNUMBER('ETR CO2 Benefits (MEUR)'!Y6)=TRUE,'ETR CO2 Benefits (MEUR)'!Y6+'ETR Other Exter. Savings (MEUR)'!T6," ")</f>
        <v>0</v>
      </c>
      <c r="Z7" s="322">
        <f>IF(ISNUMBER('ETR CO2 Benefits (MEUR)'!Z6)=TRUE,'ETR CO2 Benefits (MEUR)'!Z6+'ETR Other Exter. Savings (MEUR)'!U6," ")</f>
        <v>0</v>
      </c>
      <c r="AA7" s="34">
        <f>IF(ISNUMBER('ETR CO2 Benefits (MEUR)'!AA6)=TRUE,'ETR CO2 Benefits (MEUR)'!AA6+'ETR Other Exter. Savings (MEUR)'!Q6," ")</f>
        <v>1.9260202476780188</v>
      </c>
      <c r="AB7" s="313">
        <f>IF(ISNUMBER('ETR CO2 Benefits (MEUR)'!AB6)=TRUE,'ETR CO2 Benefits (MEUR)'!AB6+'ETR Other Exter. Savings (MEUR)'!R6," ")</f>
        <v>0</v>
      </c>
      <c r="AC7" s="313">
        <f>IF(ISNUMBER('ETR CO2 Benefits (MEUR)'!AC6)=TRUE,'ETR CO2 Benefits (MEUR)'!AC6+'ETR Other Exter. Savings (MEUR)'!S6," ")</f>
        <v>0</v>
      </c>
      <c r="AD7" s="313">
        <f>IF(ISNUMBER('ETR CO2 Benefits (MEUR)'!AD6)=TRUE,'ETR CO2 Benefits (MEUR)'!AD6+'ETR Other Exter. Savings (MEUR)'!T6," ")</f>
        <v>0</v>
      </c>
      <c r="AE7" s="316">
        <f>IF(ISNUMBER('ETR CO2 Benefits (MEUR)'!AE6)=TRUE,'ETR CO2 Benefits (MEUR)'!AE6+'ETR Other Exter. Savings (MEUR)'!U6," ")</f>
        <v>0</v>
      </c>
      <c r="AF7" s="35">
        <f>IF(ISNUMBER('ETR CO2 Benefits (MEUR)'!AF6)=TRUE,'ETR CO2 Benefits (MEUR)'!AF6+'ETR Other Exter. Savings (MEUR)'!Q6," ")</f>
        <v>1.3741402476780187</v>
      </c>
      <c r="AG7" s="307">
        <f>IF(ISNUMBER('ETR CO2 Benefits (MEUR)'!AG6)=TRUE,'ETR CO2 Benefits (MEUR)'!AG6+'ETR Other Exter. Savings (MEUR)'!R6," ")</f>
        <v>0</v>
      </c>
      <c r="AH7" s="307">
        <f>IF(ISNUMBER('ETR CO2 Benefits (MEUR)'!AH6)=TRUE,'ETR CO2 Benefits (MEUR)'!AH6+'ETR Other Exter. Savings (MEUR)'!S6," ")</f>
        <v>0</v>
      </c>
      <c r="AI7" s="307">
        <f>IF(ISNUMBER('ETR CO2 Benefits (MEUR)'!AI6)=TRUE,'ETR CO2 Benefits (MEUR)'!AI6+'ETR Other Exter. Savings (MEUR)'!T6," ")</f>
        <v>0</v>
      </c>
      <c r="AJ7" s="310">
        <f>IF(ISNUMBER('ETR CO2 Benefits (MEUR)'!AJ6)=TRUE,'ETR CO2 Benefits (MEUR)'!AJ6+'ETR Other Exter. Savings (MEUR)'!U6," ")</f>
        <v>0</v>
      </c>
      <c r="AK7" s="224">
        <f>IF(ISNUMBER('ETR CO2 Benefits (MEUR)'!AK6)=TRUE,'ETR CO2 Benefits (MEUR)'!AK6+'ETR Other Exter. Savings (MEUR)'!V6," ")</f>
        <v>2.6005402476780191</v>
      </c>
      <c r="AL7" s="319">
        <f>IF(ISNUMBER('ETR CO2 Benefits (MEUR)'!AL6)=TRUE,'ETR CO2 Benefits (MEUR)'!AL6+'ETR Other Exter. Savings (MEUR)'!W6," ")</f>
        <v>0</v>
      </c>
      <c r="AM7" s="319">
        <f>IF(ISNUMBER('ETR CO2 Benefits (MEUR)'!AM6)=TRUE,'ETR CO2 Benefits (MEUR)'!AM6+'ETR Other Exter. Savings (MEUR)'!X6," ")</f>
        <v>0</v>
      </c>
      <c r="AN7" s="319">
        <f>IF(ISNUMBER('ETR CO2 Benefits (MEUR)'!AN6)=TRUE,'ETR CO2 Benefits (MEUR)'!AN6+'ETR Other Exter. Savings (MEUR)'!Y6," ")</f>
        <v>0</v>
      </c>
      <c r="AO7" s="322">
        <f>IF(ISNUMBER('ETR CO2 Benefits (MEUR)'!AO6)=TRUE,'ETR CO2 Benefits (MEUR)'!AO6+'ETR Other Exter. Savings (MEUR)'!Z6," ")</f>
        <v>0</v>
      </c>
      <c r="AP7" s="34">
        <f>IF(ISNUMBER('ETR CO2 Benefits (MEUR)'!AP6)=TRUE,'ETR CO2 Benefits (MEUR)'!AP6+'ETR Other Exter. Savings (MEUR)'!V6," ")</f>
        <v>3.3670402476780188</v>
      </c>
      <c r="AQ7" s="313">
        <f>IF(ISNUMBER('ETR CO2 Benefits (MEUR)'!AQ6)=TRUE,'ETR CO2 Benefits (MEUR)'!AQ6+'ETR Other Exter. Savings (MEUR)'!W6," ")</f>
        <v>0</v>
      </c>
      <c r="AR7" s="313">
        <f>IF(ISNUMBER('ETR CO2 Benefits (MEUR)'!AR6)=TRUE,'ETR CO2 Benefits (MEUR)'!AR6+'ETR Other Exter. Savings (MEUR)'!X6," ")</f>
        <v>0</v>
      </c>
      <c r="AS7" s="313">
        <f>IF(ISNUMBER('ETR CO2 Benefits (MEUR)'!AS6)=TRUE,'ETR CO2 Benefits (MEUR)'!AS6+'ETR Other Exter. Savings (MEUR)'!Y6," ")</f>
        <v>0</v>
      </c>
      <c r="AT7" s="316">
        <f>IF(ISNUMBER('ETR CO2 Benefits (MEUR)'!AT6)=TRUE,'ETR CO2 Benefits (MEUR)'!AT6+'ETR Other Exter. Savings (MEUR)'!Z6," ")</f>
        <v>0</v>
      </c>
      <c r="AU7" s="35">
        <f>IF(ISNUMBER('ETR CO2 Benefits (MEUR)'!AU6)=TRUE,'ETR CO2 Benefits (MEUR)'!AU6+'ETR Other Exter. Savings (MEUR)'!V6," ")</f>
        <v>2.7538402476780188</v>
      </c>
      <c r="AV7" s="307">
        <f>IF(ISNUMBER('ETR CO2 Benefits (MEUR)'!AV6)=TRUE,'ETR CO2 Benefits (MEUR)'!AV6+'ETR Other Exter. Savings (MEUR)'!W6," ")</f>
        <v>0</v>
      </c>
      <c r="AW7" s="307">
        <f>IF(ISNUMBER('ETR CO2 Benefits (MEUR)'!AW6)=TRUE,'ETR CO2 Benefits (MEUR)'!AW6+'ETR Other Exter. Savings (MEUR)'!X6," ")</f>
        <v>0</v>
      </c>
      <c r="AX7" s="307">
        <f>IF(ISNUMBER('ETR CO2 Benefits (MEUR)'!AX6)=TRUE,'ETR CO2 Benefits (MEUR)'!AX6+'ETR Other Exter. Savings (MEUR)'!Y6," ")</f>
        <v>0</v>
      </c>
      <c r="AY7" s="310">
        <f>IF(ISNUMBER('ETR CO2 Benefits (MEUR)'!AY6)=TRUE,'ETR CO2 Benefits (MEUR)'!AY6+'ETR Other Exter. Savings (MEUR)'!Z6," ")</f>
        <v>0</v>
      </c>
    </row>
    <row r="8" spans="2:51" ht="87.75" customHeight="1" x14ac:dyDescent="0.25">
      <c r="B8" s="485" t="str">
        <f>'ETR Capacities'!B7</f>
        <v>BE</v>
      </c>
      <c r="C8" s="10" t="str">
        <f>'ETR Capacities'!C7</f>
        <v>ETR-N-401</v>
      </c>
      <c r="D8" s="10" t="str">
        <f>_xlfn.XLOOKUP(C8,[4]ETR!$D$4:$D$78,[4]ETR!$E$4:$E$78)</f>
        <v>Antwerp@C</v>
      </c>
      <c r="E8" s="10" t="str">
        <f>_xlfn.XLOOKUP(C8,'ETR Capacities'!$C$5:$C$79,'ETR Capacities'!$E$5:$E$79)</f>
        <v>CCS/CCU</v>
      </c>
      <c r="F8" s="13" t="str">
        <f>IF(_xlfn.XLOOKUP(C8,'ETR Capacities'!$C$5:$C$79,'ETR Capacities'!$F$5:$F$79)=0," ",_xlfn.XLOOKUP(C8,'ETR Capacities'!$C$5:$C$79,'ETR Capacities'!$F$5:$F$79))</f>
        <v xml:space="preserve"> </v>
      </c>
      <c r="G8" s="386" t="str">
        <f>IF(ISNUMBER('ETR CO2 Benefits (MEUR)'!G7)=TRUE,'ETR CO2 Benefits (MEUR)'!G7+'ETR Other Exter. Savings (MEUR)'!G7," ")</f>
        <v xml:space="preserve"> </v>
      </c>
      <c r="H8" s="105" t="str">
        <f>IF(ISNUMBER('ETR CO2 Benefits (MEUR)'!H7)=TRUE,'ETR CO2 Benefits (MEUR)'!H7+'ETR Other Exter. Savings (MEUR)'!H7," ")</f>
        <v xml:space="preserve"> </v>
      </c>
      <c r="I8" s="105" t="str">
        <f>IF(ISNUMBER('ETR CO2 Benefits (MEUR)'!I7)=TRUE,'ETR CO2 Benefits (MEUR)'!I7+'ETR Other Exter. Savings (MEUR)'!I7," ")</f>
        <v xml:space="preserve"> </v>
      </c>
      <c r="J8" s="105" t="str">
        <f>IF(ISNUMBER('ETR CO2 Benefits (MEUR)'!J7)=TRUE,'ETR CO2 Benefits (MEUR)'!J7+'ETR Other Exter. Savings (MEUR)'!J7," ")</f>
        <v xml:space="preserve"> </v>
      </c>
      <c r="K8" s="106" t="str">
        <f>IF(ISNUMBER('ETR CO2 Benefits (MEUR)'!K7)=TRUE,'ETR CO2 Benefits (MEUR)'!K7+'ETR Other Exter. Savings (MEUR)'!K7," ")</f>
        <v xml:space="preserve"> </v>
      </c>
      <c r="L8" s="209" t="str">
        <f>IF(ISNUMBER('ETR CO2 Benefits (MEUR)'!L7)=TRUE,'ETR CO2 Benefits (MEUR)'!L7+'ETR Other Exter. Savings (MEUR)'!L7," ")</f>
        <v xml:space="preserve"> </v>
      </c>
      <c r="M8" s="209" t="str">
        <f>IF(ISNUMBER('ETR CO2 Benefits (MEUR)'!M7)=TRUE,'ETR CO2 Benefits (MEUR)'!M7+'ETR Other Exter. Savings (MEUR)'!M7," ")</f>
        <v xml:space="preserve"> </v>
      </c>
      <c r="N8" s="209" t="str">
        <f>IF(ISNUMBER('ETR CO2 Benefits (MEUR)'!N7)=TRUE,'ETR CO2 Benefits (MEUR)'!N7+'ETR Other Exter. Savings (MEUR)'!N7," ")</f>
        <v xml:space="preserve"> </v>
      </c>
      <c r="O8" s="209" t="str">
        <f>IF(ISNUMBER('ETR CO2 Benefits (MEUR)'!O7)=TRUE,'ETR CO2 Benefits (MEUR)'!O7+'ETR Other Exter. Savings (MEUR)'!O7," ")</f>
        <v xml:space="preserve"> </v>
      </c>
      <c r="P8" s="210" t="str">
        <f>IF(ISNUMBER('ETR CO2 Benefits (MEUR)'!P7)=TRUE,'ETR CO2 Benefits (MEUR)'!P7+'ETR Other Exter. Savings (MEUR)'!P7," ")</f>
        <v xml:space="preserve"> </v>
      </c>
      <c r="Q8" s="209" t="str">
        <f>IF(ISNUMBER('ETR CO2 Benefits (MEUR)'!Q7)=TRUE,'ETR CO2 Benefits (MEUR)'!Q7+'ETR Other Exter. Savings (MEUR)'!L7," ")</f>
        <v xml:space="preserve"> </v>
      </c>
      <c r="R8" s="209" t="str">
        <f>IF(ISNUMBER('ETR CO2 Benefits (MEUR)'!R7)=TRUE,'ETR CO2 Benefits (MEUR)'!R7+'ETR Other Exter. Savings (MEUR)'!M7," ")</f>
        <v xml:space="preserve"> </v>
      </c>
      <c r="S8" s="209" t="str">
        <f>IF(ISNUMBER('ETR CO2 Benefits (MEUR)'!S7)=TRUE,'ETR CO2 Benefits (MEUR)'!S7+'ETR Other Exter. Savings (MEUR)'!N7," ")</f>
        <v xml:space="preserve"> </v>
      </c>
      <c r="T8" s="209" t="str">
        <f>IF(ISNUMBER('ETR CO2 Benefits (MEUR)'!T7)=TRUE,'ETR CO2 Benefits (MEUR)'!T7+'ETR Other Exter. Savings (MEUR)'!O7," ")</f>
        <v xml:space="preserve"> </v>
      </c>
      <c r="U8" s="210" t="str">
        <f>IF(ISNUMBER('ETR CO2 Benefits (MEUR)'!U7)=TRUE,'ETR CO2 Benefits (MEUR)'!U7+'ETR Other Exter. Savings (MEUR)'!P7," ")</f>
        <v xml:space="preserve"> </v>
      </c>
      <c r="V8" s="227" t="str">
        <f>IF(ISNUMBER('ETR CO2 Benefits (MEUR)'!V7)=TRUE,'ETR CO2 Benefits (MEUR)'!V7+'ETR Other Exter. Savings (MEUR)'!Q7," ")</f>
        <v xml:space="preserve"> </v>
      </c>
      <c r="W8" s="227" t="str">
        <f>IF(ISNUMBER('ETR CO2 Benefits (MEUR)'!W7)=TRUE,'ETR CO2 Benefits (MEUR)'!W7+'ETR Other Exter. Savings (MEUR)'!R7," ")</f>
        <v xml:space="preserve"> </v>
      </c>
      <c r="X8" s="227" t="str">
        <f>IF(ISNUMBER('ETR CO2 Benefits (MEUR)'!X7)=TRUE,'ETR CO2 Benefits (MEUR)'!X7+'ETR Other Exter. Savings (MEUR)'!S7," ")</f>
        <v xml:space="preserve"> </v>
      </c>
      <c r="Y8" s="227" t="str">
        <f>IF(ISNUMBER('ETR CO2 Benefits (MEUR)'!Y7)=TRUE,'ETR CO2 Benefits (MEUR)'!Y7+'ETR Other Exter. Savings (MEUR)'!T7," ")</f>
        <v xml:space="preserve"> </v>
      </c>
      <c r="Z8" s="228" t="str">
        <f>IF(ISNUMBER('ETR CO2 Benefits (MEUR)'!Z7)=TRUE,'ETR CO2 Benefits (MEUR)'!Z7+'ETR Other Exter. Savings (MEUR)'!U7," ")</f>
        <v xml:space="preserve"> </v>
      </c>
      <c r="AA8" s="37" t="str">
        <f>IF(ISNUMBER('ETR CO2 Benefits (MEUR)'!AA7)=TRUE,'ETR CO2 Benefits (MEUR)'!AA7+'ETR Other Exter. Savings (MEUR)'!Q7," ")</f>
        <v xml:space="preserve"> </v>
      </c>
      <c r="AB8" s="37" t="str">
        <f>IF(ISNUMBER('ETR CO2 Benefits (MEUR)'!AB7)=TRUE,'ETR CO2 Benefits (MEUR)'!AB7+'ETR Other Exter. Savings (MEUR)'!R7," ")</f>
        <v xml:space="preserve"> </v>
      </c>
      <c r="AC8" s="37" t="str">
        <f>IF(ISNUMBER('ETR CO2 Benefits (MEUR)'!AC7)=TRUE,'ETR CO2 Benefits (MEUR)'!AC7+'ETR Other Exter. Savings (MEUR)'!S7," ")</f>
        <v xml:space="preserve"> </v>
      </c>
      <c r="AD8" s="37" t="str">
        <f>IF(ISNUMBER('ETR CO2 Benefits (MEUR)'!AD7)=TRUE,'ETR CO2 Benefits (MEUR)'!AD7+'ETR Other Exter. Savings (MEUR)'!T7," ")</f>
        <v xml:space="preserve"> </v>
      </c>
      <c r="AE8" s="242" t="str">
        <f>IF(ISNUMBER('ETR CO2 Benefits (MEUR)'!AE7)=TRUE,'ETR CO2 Benefits (MEUR)'!AE7+'ETR Other Exter. Savings (MEUR)'!U7," ")</f>
        <v xml:space="preserve"> </v>
      </c>
      <c r="AF8" s="40" t="str">
        <f>IF(ISNUMBER('ETR CO2 Benefits (MEUR)'!AF7)=TRUE,'ETR CO2 Benefits (MEUR)'!AF7+'ETR Other Exter. Savings (MEUR)'!Q7," ")</f>
        <v xml:space="preserve"> </v>
      </c>
      <c r="AG8" s="40" t="str">
        <f>IF(ISNUMBER('ETR CO2 Benefits (MEUR)'!AG7)=TRUE,'ETR CO2 Benefits (MEUR)'!AG7+'ETR Other Exter. Savings (MEUR)'!R7," ")</f>
        <v xml:space="preserve"> </v>
      </c>
      <c r="AH8" s="40" t="str">
        <f>IF(ISNUMBER('ETR CO2 Benefits (MEUR)'!AH7)=TRUE,'ETR CO2 Benefits (MEUR)'!AH7+'ETR Other Exter. Savings (MEUR)'!S7," ")</f>
        <v xml:space="preserve"> </v>
      </c>
      <c r="AI8" s="40" t="str">
        <f>IF(ISNUMBER('ETR CO2 Benefits (MEUR)'!AI7)=TRUE,'ETR CO2 Benefits (MEUR)'!AI7+'ETR Other Exter. Savings (MEUR)'!T7," ")</f>
        <v xml:space="preserve"> </v>
      </c>
      <c r="AJ8" s="248" t="str">
        <f>IF(ISNUMBER('ETR CO2 Benefits (MEUR)'!AJ7)=TRUE,'ETR CO2 Benefits (MEUR)'!AJ7+'ETR Other Exter. Savings (MEUR)'!U7," ")</f>
        <v xml:space="preserve"> </v>
      </c>
      <c r="AK8" s="227" t="str">
        <f>IF(ISNUMBER('ETR CO2 Benefits (MEUR)'!AK7)=TRUE,'ETR CO2 Benefits (MEUR)'!AK7+'ETR Other Exter. Savings (MEUR)'!V7," ")</f>
        <v xml:space="preserve"> </v>
      </c>
      <c r="AL8" s="227" t="str">
        <f>IF(ISNUMBER('ETR CO2 Benefits (MEUR)'!AL7)=TRUE,'ETR CO2 Benefits (MEUR)'!AL7+'ETR Other Exter. Savings (MEUR)'!W7," ")</f>
        <v xml:space="preserve"> </v>
      </c>
      <c r="AM8" s="227" t="str">
        <f>IF(ISNUMBER('ETR CO2 Benefits (MEUR)'!AM7)=TRUE,'ETR CO2 Benefits (MEUR)'!AM7+'ETR Other Exter. Savings (MEUR)'!X7," ")</f>
        <v xml:space="preserve"> </v>
      </c>
      <c r="AN8" s="227" t="str">
        <f>IF(ISNUMBER('ETR CO2 Benefits (MEUR)'!AN7)=TRUE,'ETR CO2 Benefits (MEUR)'!AN7+'ETR Other Exter. Savings (MEUR)'!Y7," ")</f>
        <v xml:space="preserve"> </v>
      </c>
      <c r="AO8" s="228" t="str">
        <f>IF(ISNUMBER('ETR CO2 Benefits (MEUR)'!AO7)=TRUE,'ETR CO2 Benefits (MEUR)'!AO7+'ETR Other Exter. Savings (MEUR)'!Z7," ")</f>
        <v xml:space="preserve"> </v>
      </c>
      <c r="AP8" s="37" t="str">
        <f>IF(ISNUMBER('ETR CO2 Benefits (MEUR)'!AP7)=TRUE,'ETR CO2 Benefits (MEUR)'!AP7+'ETR Other Exter. Savings (MEUR)'!V7," ")</f>
        <v xml:space="preserve"> </v>
      </c>
      <c r="AQ8" s="37" t="str">
        <f>IF(ISNUMBER('ETR CO2 Benefits (MEUR)'!AQ7)=TRUE,'ETR CO2 Benefits (MEUR)'!AQ7+'ETR Other Exter. Savings (MEUR)'!W7," ")</f>
        <v xml:space="preserve"> </v>
      </c>
      <c r="AR8" s="37" t="str">
        <f>IF(ISNUMBER('ETR CO2 Benefits (MEUR)'!AR7)=TRUE,'ETR CO2 Benefits (MEUR)'!AR7+'ETR Other Exter. Savings (MEUR)'!X7," ")</f>
        <v xml:space="preserve"> </v>
      </c>
      <c r="AS8" s="37" t="str">
        <f>IF(ISNUMBER('ETR CO2 Benefits (MEUR)'!AS7)=TRUE,'ETR CO2 Benefits (MEUR)'!AS7+'ETR Other Exter. Savings (MEUR)'!Y7," ")</f>
        <v xml:space="preserve"> </v>
      </c>
      <c r="AT8" s="242" t="str">
        <f>IF(ISNUMBER('ETR CO2 Benefits (MEUR)'!AT7)=TRUE,'ETR CO2 Benefits (MEUR)'!AT7+'ETR Other Exter. Savings (MEUR)'!Z7," ")</f>
        <v xml:space="preserve"> </v>
      </c>
      <c r="AU8" s="40" t="str">
        <f>IF(ISNUMBER('ETR CO2 Benefits (MEUR)'!AU7)=TRUE,'ETR CO2 Benefits (MEUR)'!AU7+'ETR Other Exter. Savings (MEUR)'!V7," ")</f>
        <v xml:space="preserve"> </v>
      </c>
      <c r="AV8" s="40" t="str">
        <f>IF(ISNUMBER('ETR CO2 Benefits (MEUR)'!AV7)=TRUE,'ETR CO2 Benefits (MEUR)'!AV7+'ETR Other Exter. Savings (MEUR)'!W7," ")</f>
        <v xml:space="preserve"> </v>
      </c>
      <c r="AW8" s="40" t="str">
        <f>IF(ISNUMBER('ETR CO2 Benefits (MEUR)'!AW7)=TRUE,'ETR CO2 Benefits (MEUR)'!AW7+'ETR Other Exter. Savings (MEUR)'!X7," ")</f>
        <v xml:space="preserve"> </v>
      </c>
      <c r="AX8" s="40" t="str">
        <f>IF(ISNUMBER('ETR CO2 Benefits (MEUR)'!AX7)=TRUE,'ETR CO2 Benefits (MEUR)'!AX7+'ETR Other Exter. Savings (MEUR)'!Y7," ")</f>
        <v xml:space="preserve"> </v>
      </c>
      <c r="AY8" s="248" t="str">
        <f>IF(ISNUMBER('ETR CO2 Benefits (MEUR)'!AY7)=TRUE,'ETR CO2 Benefits (MEUR)'!AY7+'ETR Other Exter. Savings (MEUR)'!Z7," ")</f>
        <v xml:space="preserve"> </v>
      </c>
    </row>
    <row r="9" spans="2:51" ht="102" customHeight="1" x14ac:dyDescent="0.25">
      <c r="B9" s="485" t="str">
        <f>'ETR Capacities'!B8</f>
        <v>BE</v>
      </c>
      <c r="C9" s="10" t="str">
        <f>'ETR Capacities'!C8</f>
        <v>ETR-N-923</v>
      </c>
      <c r="D9" s="10" t="str">
        <f>_xlfn.XLOOKUP(C9,[4]ETR!$D$4:$D$78,[4]ETR!$E$4:$E$78)</f>
        <v>Interconnected hydrogen network</v>
      </c>
      <c r="E9" s="10" t="str">
        <f>_xlfn.XLOOKUP(C9,'ETR Capacities'!$C$5:$C$79,'ETR Capacities'!$E$5:$E$79)</f>
        <v xml:space="preserve">Hydrogen and synthetic methane </v>
      </c>
      <c r="F9" s="13" t="str">
        <f>IF(_xlfn.XLOOKUP(C9,'ETR Capacities'!$C$5:$C$79,'ETR Capacities'!$F$5:$F$79)=0," ",_xlfn.XLOOKUP(C9,'ETR Capacities'!$C$5:$C$79,'ETR Capacities'!$F$5:$F$79))</f>
        <v xml:space="preserve"> </v>
      </c>
      <c r="G9" s="386" t="str">
        <f>IF(ISNUMBER('ETR CO2 Benefits (MEUR)'!G8)=TRUE,'ETR CO2 Benefits (MEUR)'!G8+'ETR Other Exter. Savings (MEUR)'!G8," ")</f>
        <v xml:space="preserve"> </v>
      </c>
      <c r="H9" s="105" t="str">
        <f>IF(ISNUMBER('ETR CO2 Benefits (MEUR)'!H8)=TRUE,'ETR CO2 Benefits (MEUR)'!H8+'ETR Other Exter. Savings (MEUR)'!H8," ")</f>
        <v xml:space="preserve"> </v>
      </c>
      <c r="I9" s="105" t="str">
        <f>IF(ISNUMBER('ETR CO2 Benefits (MEUR)'!I8)=TRUE,'ETR CO2 Benefits (MEUR)'!I8+'ETR Other Exter. Savings (MEUR)'!I8," ")</f>
        <v xml:space="preserve"> </v>
      </c>
      <c r="J9" s="105" t="str">
        <f>IF(ISNUMBER('ETR CO2 Benefits (MEUR)'!J8)=TRUE,'ETR CO2 Benefits (MEUR)'!J8+'ETR Other Exter. Savings (MEUR)'!J8," ")</f>
        <v xml:space="preserve"> </v>
      </c>
      <c r="K9" s="106" t="str">
        <f>IF(ISNUMBER('ETR CO2 Benefits (MEUR)'!K8)=TRUE,'ETR CO2 Benefits (MEUR)'!K8+'ETR Other Exter. Savings (MEUR)'!K8," ")</f>
        <v xml:space="preserve"> </v>
      </c>
      <c r="L9" s="209" t="str">
        <f>IF(ISNUMBER('ETR CO2 Benefits (MEUR)'!L8)=TRUE,'ETR CO2 Benefits (MEUR)'!L8+'ETR Other Exter. Savings (MEUR)'!L8," ")</f>
        <v xml:space="preserve"> </v>
      </c>
      <c r="M9" s="209" t="str">
        <f>IF(ISNUMBER('ETR CO2 Benefits (MEUR)'!M8)=TRUE,'ETR CO2 Benefits (MEUR)'!M8+'ETR Other Exter. Savings (MEUR)'!M8," ")</f>
        <v xml:space="preserve"> </v>
      </c>
      <c r="N9" s="209" t="str">
        <f>IF(ISNUMBER('ETR CO2 Benefits (MEUR)'!N8)=TRUE,'ETR CO2 Benefits (MEUR)'!N8+'ETR Other Exter. Savings (MEUR)'!N8," ")</f>
        <v xml:space="preserve"> </v>
      </c>
      <c r="O9" s="209" t="str">
        <f>IF(ISNUMBER('ETR CO2 Benefits (MEUR)'!O8)=TRUE,'ETR CO2 Benefits (MEUR)'!O8+'ETR Other Exter. Savings (MEUR)'!O8," ")</f>
        <v xml:space="preserve"> </v>
      </c>
      <c r="P9" s="210" t="str">
        <f>IF(ISNUMBER('ETR CO2 Benefits (MEUR)'!P8)=TRUE,'ETR CO2 Benefits (MEUR)'!P8+'ETR Other Exter. Savings (MEUR)'!P8," ")</f>
        <v xml:space="preserve"> </v>
      </c>
      <c r="Q9" s="209" t="str">
        <f>IF(ISNUMBER('ETR CO2 Benefits (MEUR)'!Q8)=TRUE,'ETR CO2 Benefits (MEUR)'!Q8+'ETR Other Exter. Savings (MEUR)'!L8," ")</f>
        <v xml:space="preserve"> </v>
      </c>
      <c r="R9" s="209" t="str">
        <f>IF(ISNUMBER('ETR CO2 Benefits (MEUR)'!R8)=TRUE,'ETR CO2 Benefits (MEUR)'!R8+'ETR Other Exter. Savings (MEUR)'!M8," ")</f>
        <v xml:space="preserve"> </v>
      </c>
      <c r="S9" s="209" t="str">
        <f>IF(ISNUMBER('ETR CO2 Benefits (MEUR)'!S8)=TRUE,'ETR CO2 Benefits (MEUR)'!S8+'ETR Other Exter. Savings (MEUR)'!N8," ")</f>
        <v xml:space="preserve"> </v>
      </c>
      <c r="T9" s="209" t="str">
        <f>IF(ISNUMBER('ETR CO2 Benefits (MEUR)'!T8)=TRUE,'ETR CO2 Benefits (MEUR)'!T8+'ETR Other Exter. Savings (MEUR)'!O8," ")</f>
        <v xml:space="preserve"> </v>
      </c>
      <c r="U9" s="210" t="str">
        <f>IF(ISNUMBER('ETR CO2 Benefits (MEUR)'!U8)=TRUE,'ETR CO2 Benefits (MEUR)'!U8+'ETR Other Exter. Savings (MEUR)'!P8," ")</f>
        <v xml:space="preserve"> </v>
      </c>
      <c r="V9" s="227" t="str">
        <f>IF(ISNUMBER('ETR CO2 Benefits (MEUR)'!V8)=TRUE,'ETR CO2 Benefits (MEUR)'!V8+'ETR Other Exter. Savings (MEUR)'!Q8," ")</f>
        <v xml:space="preserve"> </v>
      </c>
      <c r="W9" s="227" t="str">
        <f>IF(ISNUMBER('ETR CO2 Benefits (MEUR)'!W8)=TRUE,'ETR CO2 Benefits (MEUR)'!W8+'ETR Other Exter. Savings (MEUR)'!R8," ")</f>
        <v xml:space="preserve"> </v>
      </c>
      <c r="X9" s="227" t="str">
        <f>IF(ISNUMBER('ETR CO2 Benefits (MEUR)'!X8)=TRUE,'ETR CO2 Benefits (MEUR)'!X8+'ETR Other Exter. Savings (MEUR)'!S8," ")</f>
        <v xml:space="preserve"> </v>
      </c>
      <c r="Y9" s="227" t="str">
        <f>IF(ISNUMBER('ETR CO2 Benefits (MEUR)'!Y8)=TRUE,'ETR CO2 Benefits (MEUR)'!Y8+'ETR Other Exter. Savings (MEUR)'!T8," ")</f>
        <v xml:space="preserve"> </v>
      </c>
      <c r="Z9" s="228" t="str">
        <f>IF(ISNUMBER('ETR CO2 Benefits (MEUR)'!Z8)=TRUE,'ETR CO2 Benefits (MEUR)'!Z8+'ETR Other Exter. Savings (MEUR)'!U8," ")</f>
        <v xml:space="preserve"> </v>
      </c>
      <c r="AA9" s="37" t="str">
        <f>IF(ISNUMBER('ETR CO2 Benefits (MEUR)'!AA8)=TRUE,'ETR CO2 Benefits (MEUR)'!AA8+'ETR Other Exter. Savings (MEUR)'!Q8," ")</f>
        <v xml:space="preserve"> </v>
      </c>
      <c r="AB9" s="37" t="str">
        <f>IF(ISNUMBER('ETR CO2 Benefits (MEUR)'!AB8)=TRUE,'ETR CO2 Benefits (MEUR)'!AB8+'ETR Other Exter. Savings (MEUR)'!R8," ")</f>
        <v xml:space="preserve"> </v>
      </c>
      <c r="AC9" s="37" t="str">
        <f>IF(ISNUMBER('ETR CO2 Benefits (MEUR)'!AC8)=TRUE,'ETR CO2 Benefits (MEUR)'!AC8+'ETR Other Exter. Savings (MEUR)'!S8," ")</f>
        <v xml:space="preserve"> </v>
      </c>
      <c r="AD9" s="37" t="str">
        <f>IF(ISNUMBER('ETR CO2 Benefits (MEUR)'!AD8)=TRUE,'ETR CO2 Benefits (MEUR)'!AD8+'ETR Other Exter. Savings (MEUR)'!T8," ")</f>
        <v xml:space="preserve"> </v>
      </c>
      <c r="AE9" s="242" t="str">
        <f>IF(ISNUMBER('ETR CO2 Benefits (MEUR)'!AE8)=TRUE,'ETR CO2 Benefits (MEUR)'!AE8+'ETR Other Exter. Savings (MEUR)'!U8," ")</f>
        <v xml:space="preserve"> </v>
      </c>
      <c r="AF9" s="40" t="str">
        <f>IF(ISNUMBER('ETR CO2 Benefits (MEUR)'!AF8)=TRUE,'ETR CO2 Benefits (MEUR)'!AF8+'ETR Other Exter. Savings (MEUR)'!Q8," ")</f>
        <v xml:space="preserve"> </v>
      </c>
      <c r="AG9" s="40" t="str">
        <f>IF(ISNUMBER('ETR CO2 Benefits (MEUR)'!AG8)=TRUE,'ETR CO2 Benefits (MEUR)'!AG8+'ETR Other Exter. Savings (MEUR)'!R8," ")</f>
        <v xml:space="preserve"> </v>
      </c>
      <c r="AH9" s="40" t="str">
        <f>IF(ISNUMBER('ETR CO2 Benefits (MEUR)'!AH8)=TRUE,'ETR CO2 Benefits (MEUR)'!AH8+'ETR Other Exter. Savings (MEUR)'!S8," ")</f>
        <v xml:space="preserve"> </v>
      </c>
      <c r="AI9" s="40" t="str">
        <f>IF(ISNUMBER('ETR CO2 Benefits (MEUR)'!AI8)=TRUE,'ETR CO2 Benefits (MEUR)'!AI8+'ETR Other Exter. Savings (MEUR)'!T8," ")</f>
        <v xml:space="preserve"> </v>
      </c>
      <c r="AJ9" s="248" t="str">
        <f>IF(ISNUMBER('ETR CO2 Benefits (MEUR)'!AJ8)=TRUE,'ETR CO2 Benefits (MEUR)'!AJ8+'ETR Other Exter. Savings (MEUR)'!U8," ")</f>
        <v xml:space="preserve"> </v>
      </c>
      <c r="AK9" s="227" t="str">
        <f>IF(ISNUMBER('ETR CO2 Benefits (MEUR)'!AK8)=TRUE,'ETR CO2 Benefits (MEUR)'!AK8+'ETR Other Exter. Savings (MEUR)'!V8," ")</f>
        <v xml:space="preserve"> </v>
      </c>
      <c r="AL9" s="227" t="str">
        <f>IF(ISNUMBER('ETR CO2 Benefits (MEUR)'!AL8)=TRUE,'ETR CO2 Benefits (MEUR)'!AL8+'ETR Other Exter. Savings (MEUR)'!W8," ")</f>
        <v xml:space="preserve"> </v>
      </c>
      <c r="AM9" s="227" t="str">
        <f>IF(ISNUMBER('ETR CO2 Benefits (MEUR)'!AM8)=TRUE,'ETR CO2 Benefits (MEUR)'!AM8+'ETR Other Exter. Savings (MEUR)'!X8," ")</f>
        <v xml:space="preserve"> </v>
      </c>
      <c r="AN9" s="227" t="str">
        <f>IF(ISNUMBER('ETR CO2 Benefits (MEUR)'!AN8)=TRUE,'ETR CO2 Benefits (MEUR)'!AN8+'ETR Other Exter. Savings (MEUR)'!Y8," ")</f>
        <v xml:space="preserve"> </v>
      </c>
      <c r="AO9" s="228" t="str">
        <f>IF(ISNUMBER('ETR CO2 Benefits (MEUR)'!AO8)=TRUE,'ETR CO2 Benefits (MEUR)'!AO8+'ETR Other Exter. Savings (MEUR)'!Z8," ")</f>
        <v xml:space="preserve"> </v>
      </c>
      <c r="AP9" s="37" t="str">
        <f>IF(ISNUMBER('ETR CO2 Benefits (MEUR)'!AP8)=TRUE,'ETR CO2 Benefits (MEUR)'!AP8+'ETR Other Exter. Savings (MEUR)'!V8," ")</f>
        <v xml:space="preserve"> </v>
      </c>
      <c r="AQ9" s="37" t="str">
        <f>IF(ISNUMBER('ETR CO2 Benefits (MEUR)'!AQ8)=TRUE,'ETR CO2 Benefits (MEUR)'!AQ8+'ETR Other Exter. Savings (MEUR)'!W8," ")</f>
        <v xml:space="preserve"> </v>
      </c>
      <c r="AR9" s="37" t="str">
        <f>IF(ISNUMBER('ETR CO2 Benefits (MEUR)'!AR8)=TRUE,'ETR CO2 Benefits (MEUR)'!AR8+'ETR Other Exter. Savings (MEUR)'!X8," ")</f>
        <v xml:space="preserve"> </v>
      </c>
      <c r="AS9" s="37" t="str">
        <f>IF(ISNUMBER('ETR CO2 Benefits (MEUR)'!AS8)=TRUE,'ETR CO2 Benefits (MEUR)'!AS8+'ETR Other Exter. Savings (MEUR)'!Y8," ")</f>
        <v xml:space="preserve"> </v>
      </c>
      <c r="AT9" s="242" t="str">
        <f>IF(ISNUMBER('ETR CO2 Benefits (MEUR)'!AT8)=TRUE,'ETR CO2 Benefits (MEUR)'!AT8+'ETR Other Exter. Savings (MEUR)'!Z8," ")</f>
        <v xml:space="preserve"> </v>
      </c>
      <c r="AU9" s="40" t="str">
        <f>IF(ISNUMBER('ETR CO2 Benefits (MEUR)'!AU8)=TRUE,'ETR CO2 Benefits (MEUR)'!AU8+'ETR Other Exter. Savings (MEUR)'!V8," ")</f>
        <v xml:space="preserve"> </v>
      </c>
      <c r="AV9" s="40" t="str">
        <f>IF(ISNUMBER('ETR CO2 Benefits (MEUR)'!AV8)=TRUE,'ETR CO2 Benefits (MEUR)'!AV8+'ETR Other Exter. Savings (MEUR)'!W8," ")</f>
        <v xml:space="preserve"> </v>
      </c>
      <c r="AW9" s="40" t="str">
        <f>IF(ISNUMBER('ETR CO2 Benefits (MEUR)'!AW8)=TRUE,'ETR CO2 Benefits (MEUR)'!AW8+'ETR Other Exter. Savings (MEUR)'!X8," ")</f>
        <v xml:space="preserve"> </v>
      </c>
      <c r="AX9" s="40" t="str">
        <f>IF(ISNUMBER('ETR CO2 Benefits (MEUR)'!AX8)=TRUE,'ETR CO2 Benefits (MEUR)'!AX8+'ETR Other Exter. Savings (MEUR)'!Y8," ")</f>
        <v xml:space="preserve"> </v>
      </c>
      <c r="AY9" s="248" t="str">
        <f>IF(ISNUMBER('ETR CO2 Benefits (MEUR)'!AY8)=TRUE,'ETR CO2 Benefits (MEUR)'!AY8+'ETR Other Exter. Savings (MEUR)'!Z8," ")</f>
        <v xml:space="preserve"> </v>
      </c>
    </row>
    <row r="10" spans="2:51" ht="92.25" customHeight="1" x14ac:dyDescent="0.25">
      <c r="B10" s="485" t="str">
        <f>'ETR Capacities'!B9</f>
        <v>BE</v>
      </c>
      <c r="C10" s="10" t="str">
        <f>'ETR Capacities'!C9</f>
        <v>ETR-N-924</v>
      </c>
      <c r="D10" s="10" t="str">
        <f>_xlfn.XLOOKUP(C10,[4]ETR!$D$4:$D$78,[4]ETR!$E$4:$E$78)</f>
        <v>Power to Methanol Antwerp</v>
      </c>
      <c r="E10" s="10" t="str">
        <f>_xlfn.XLOOKUP(C10,'ETR Capacities'!$C$5:$C$79,'ETR Capacities'!$E$5:$E$79)</f>
        <v>CCS/CCU</v>
      </c>
      <c r="F10" s="13" t="str">
        <f>IF(_xlfn.XLOOKUP(C10,'ETR Capacities'!$C$5:$C$79,'ETR Capacities'!$F$5:$F$79)=0," ",_xlfn.XLOOKUP(C10,'ETR Capacities'!$C$5:$C$79,'ETR Capacities'!$F$5:$F$79))</f>
        <v xml:space="preserve"> </v>
      </c>
      <c r="G10" s="386">
        <f>IF(ISNUMBER('ETR CO2 Benefits (MEUR)'!G9)=TRUE,'ETR CO2 Benefits (MEUR)'!G9+'ETR Other Exter. Savings (MEUR)'!G9," ")</f>
        <v>0</v>
      </c>
      <c r="H10" s="105">
        <f>IF(ISNUMBER('ETR CO2 Benefits (MEUR)'!H9)=TRUE,'ETR CO2 Benefits (MEUR)'!H9+'ETR Other Exter. Savings (MEUR)'!H9," ")</f>
        <v>0</v>
      </c>
      <c r="I10" s="105">
        <f>IF(ISNUMBER('ETR CO2 Benefits (MEUR)'!I9)=TRUE,'ETR CO2 Benefits (MEUR)'!I9+'ETR Other Exter. Savings (MEUR)'!I9," ")</f>
        <v>0</v>
      </c>
      <c r="J10" s="105">
        <f>IF(ISNUMBER('ETR CO2 Benefits (MEUR)'!J9)=TRUE,'ETR CO2 Benefits (MEUR)'!J9+'ETR Other Exter. Savings (MEUR)'!J9," ")</f>
        <v>0</v>
      </c>
      <c r="K10" s="106">
        <f>IF(ISNUMBER('ETR CO2 Benefits (MEUR)'!K9)=TRUE,'ETR CO2 Benefits (MEUR)'!K9+'ETR Other Exter. Savings (MEUR)'!K9," ")</f>
        <v>0</v>
      </c>
      <c r="L10" s="209">
        <f>IF(ISNUMBER('ETR CO2 Benefits (MEUR)'!L9)=TRUE,'ETR CO2 Benefits (MEUR)'!L9+'ETR Other Exter. Savings (MEUR)'!L9," ")</f>
        <v>0</v>
      </c>
      <c r="M10" s="209">
        <f>IF(ISNUMBER('ETR CO2 Benefits (MEUR)'!M9)=TRUE,'ETR CO2 Benefits (MEUR)'!M9+'ETR Other Exter. Savings (MEUR)'!M9," ")</f>
        <v>0</v>
      </c>
      <c r="N10" s="209">
        <f>IF(ISNUMBER('ETR CO2 Benefits (MEUR)'!N9)=TRUE,'ETR CO2 Benefits (MEUR)'!N9+'ETR Other Exter. Savings (MEUR)'!N9," ")</f>
        <v>0</v>
      </c>
      <c r="O10" s="209">
        <f>IF(ISNUMBER('ETR CO2 Benefits (MEUR)'!O9)=TRUE,'ETR CO2 Benefits (MEUR)'!O9+'ETR Other Exter. Savings (MEUR)'!O9," ")</f>
        <v>0.44800000000000001</v>
      </c>
      <c r="P10" s="210">
        <f>IF(ISNUMBER('ETR CO2 Benefits (MEUR)'!P9)=TRUE,'ETR CO2 Benefits (MEUR)'!P9+'ETR Other Exter. Savings (MEUR)'!P9," ")</f>
        <v>0</v>
      </c>
      <c r="Q10" s="209">
        <f>IF(ISNUMBER('ETR CO2 Benefits (MEUR)'!Q9)=TRUE,'ETR CO2 Benefits (MEUR)'!Q9+'ETR Other Exter. Savings (MEUR)'!L9," ")</f>
        <v>0</v>
      </c>
      <c r="R10" s="209">
        <f>IF(ISNUMBER('ETR CO2 Benefits (MEUR)'!R9)=TRUE,'ETR CO2 Benefits (MEUR)'!R9+'ETR Other Exter. Savings (MEUR)'!M9," ")</f>
        <v>0</v>
      </c>
      <c r="S10" s="209">
        <f>IF(ISNUMBER('ETR CO2 Benefits (MEUR)'!S9)=TRUE,'ETR CO2 Benefits (MEUR)'!S9+'ETR Other Exter. Savings (MEUR)'!N9," ")</f>
        <v>0</v>
      </c>
      <c r="T10" s="209">
        <f>IF(ISNUMBER('ETR CO2 Benefits (MEUR)'!T9)=TRUE,'ETR CO2 Benefits (MEUR)'!T9+'ETR Other Exter. Savings (MEUR)'!O9," ")</f>
        <v>0.184</v>
      </c>
      <c r="U10" s="210">
        <f>IF(ISNUMBER('ETR CO2 Benefits (MEUR)'!U9)=TRUE,'ETR CO2 Benefits (MEUR)'!U9+'ETR Other Exter. Savings (MEUR)'!P9," ")</f>
        <v>0</v>
      </c>
      <c r="V10" s="227">
        <f>IF(ISNUMBER('ETR CO2 Benefits (MEUR)'!V9)=TRUE,'ETR CO2 Benefits (MEUR)'!V9+'ETR Other Exter. Savings (MEUR)'!Q9," ")</f>
        <v>0</v>
      </c>
      <c r="W10" s="227">
        <f>IF(ISNUMBER('ETR CO2 Benefits (MEUR)'!W9)=TRUE,'ETR CO2 Benefits (MEUR)'!W9+'ETR Other Exter. Savings (MEUR)'!R9," ")</f>
        <v>0</v>
      </c>
      <c r="X10" s="227">
        <f>IF(ISNUMBER('ETR CO2 Benefits (MEUR)'!X9)=TRUE,'ETR CO2 Benefits (MEUR)'!X9+'ETR Other Exter. Savings (MEUR)'!S9," ")</f>
        <v>0</v>
      </c>
      <c r="Y10" s="227">
        <f>IF(ISNUMBER('ETR CO2 Benefits (MEUR)'!Y9)=TRUE,'ETR CO2 Benefits (MEUR)'!Y9+'ETR Other Exter. Savings (MEUR)'!T9," ")</f>
        <v>0.216</v>
      </c>
      <c r="Z10" s="228">
        <f>IF(ISNUMBER('ETR CO2 Benefits (MEUR)'!Z9)=TRUE,'ETR CO2 Benefits (MEUR)'!Z9+'ETR Other Exter. Savings (MEUR)'!U9," ")</f>
        <v>0</v>
      </c>
      <c r="AA10" s="37">
        <f>IF(ISNUMBER('ETR CO2 Benefits (MEUR)'!AA9)=TRUE,'ETR CO2 Benefits (MEUR)'!AA9+'ETR Other Exter. Savings (MEUR)'!Q9," ")</f>
        <v>0</v>
      </c>
      <c r="AB10" s="37">
        <f>IF(ISNUMBER('ETR CO2 Benefits (MEUR)'!AB9)=TRUE,'ETR CO2 Benefits (MEUR)'!AB9+'ETR Other Exter. Savings (MEUR)'!R9," ")</f>
        <v>0</v>
      </c>
      <c r="AC10" s="37">
        <f>IF(ISNUMBER('ETR CO2 Benefits (MEUR)'!AC9)=TRUE,'ETR CO2 Benefits (MEUR)'!AC9+'ETR Other Exter. Savings (MEUR)'!S9," ")</f>
        <v>0</v>
      </c>
      <c r="AD10" s="37">
        <f>IF(ISNUMBER('ETR CO2 Benefits (MEUR)'!AD9)=TRUE,'ETR CO2 Benefits (MEUR)'!AD9+'ETR Other Exter. Savings (MEUR)'!T9," ")</f>
        <v>0.42399999999999999</v>
      </c>
      <c r="AE10" s="242">
        <f>IF(ISNUMBER('ETR CO2 Benefits (MEUR)'!AE9)=TRUE,'ETR CO2 Benefits (MEUR)'!AE9+'ETR Other Exter. Savings (MEUR)'!U9," ")</f>
        <v>0</v>
      </c>
      <c r="AF10" s="40">
        <f>IF(ISNUMBER('ETR CO2 Benefits (MEUR)'!AF9)=TRUE,'ETR CO2 Benefits (MEUR)'!AF9+'ETR Other Exter. Savings (MEUR)'!Q9," ")</f>
        <v>0</v>
      </c>
      <c r="AG10" s="40">
        <f>IF(ISNUMBER('ETR CO2 Benefits (MEUR)'!AG9)=TRUE,'ETR CO2 Benefits (MEUR)'!AG9+'ETR Other Exter. Savings (MEUR)'!R9," ")</f>
        <v>0</v>
      </c>
      <c r="AH10" s="40">
        <f>IF(ISNUMBER('ETR CO2 Benefits (MEUR)'!AH9)=TRUE,'ETR CO2 Benefits (MEUR)'!AH9+'ETR Other Exter. Savings (MEUR)'!S9," ")</f>
        <v>0</v>
      </c>
      <c r="AI10" s="40">
        <f>IF(ISNUMBER('ETR CO2 Benefits (MEUR)'!AI9)=TRUE,'ETR CO2 Benefits (MEUR)'!AI9+'ETR Other Exter. Savings (MEUR)'!T9," ")</f>
        <v>0.28000000000000003</v>
      </c>
      <c r="AJ10" s="248">
        <f>IF(ISNUMBER('ETR CO2 Benefits (MEUR)'!AJ9)=TRUE,'ETR CO2 Benefits (MEUR)'!AJ9+'ETR Other Exter. Savings (MEUR)'!U9," ")</f>
        <v>0</v>
      </c>
      <c r="AK10" s="227">
        <f>IF(ISNUMBER('ETR CO2 Benefits (MEUR)'!AK9)=TRUE,'ETR CO2 Benefits (MEUR)'!AK9+'ETR Other Exter. Savings (MEUR)'!V9," ")</f>
        <v>0</v>
      </c>
      <c r="AL10" s="227">
        <f>IF(ISNUMBER('ETR CO2 Benefits (MEUR)'!AL9)=TRUE,'ETR CO2 Benefits (MEUR)'!AL9+'ETR Other Exter. Savings (MEUR)'!W9," ")</f>
        <v>0</v>
      </c>
      <c r="AM10" s="227">
        <f>IF(ISNUMBER('ETR CO2 Benefits (MEUR)'!AM9)=TRUE,'ETR CO2 Benefits (MEUR)'!AM9+'ETR Other Exter. Savings (MEUR)'!X9," ")</f>
        <v>0</v>
      </c>
      <c r="AN10" s="227">
        <f>IF(ISNUMBER('ETR CO2 Benefits (MEUR)'!AN9)=TRUE,'ETR CO2 Benefits (MEUR)'!AN9+'ETR Other Exter. Savings (MEUR)'!Y9," ")</f>
        <v>0.6</v>
      </c>
      <c r="AO10" s="228">
        <f>IF(ISNUMBER('ETR CO2 Benefits (MEUR)'!AO9)=TRUE,'ETR CO2 Benefits (MEUR)'!AO9+'ETR Other Exter. Savings (MEUR)'!Z9," ")</f>
        <v>0</v>
      </c>
      <c r="AP10" s="37">
        <f>IF(ISNUMBER('ETR CO2 Benefits (MEUR)'!AP9)=TRUE,'ETR CO2 Benefits (MEUR)'!AP9+'ETR Other Exter. Savings (MEUR)'!V9," ")</f>
        <v>0</v>
      </c>
      <c r="AQ10" s="37">
        <f>IF(ISNUMBER('ETR CO2 Benefits (MEUR)'!AQ9)=TRUE,'ETR CO2 Benefits (MEUR)'!AQ9+'ETR Other Exter. Savings (MEUR)'!W9," ")</f>
        <v>0</v>
      </c>
      <c r="AR10" s="37">
        <f>IF(ISNUMBER('ETR CO2 Benefits (MEUR)'!AR9)=TRUE,'ETR CO2 Benefits (MEUR)'!AR9+'ETR Other Exter. Savings (MEUR)'!X9," ")</f>
        <v>0</v>
      </c>
      <c r="AS10" s="37">
        <f>IF(ISNUMBER('ETR CO2 Benefits (MEUR)'!AS9)=TRUE,'ETR CO2 Benefits (MEUR)'!AS9+'ETR Other Exter. Savings (MEUR)'!Y9," ")</f>
        <v>0.8</v>
      </c>
      <c r="AT10" s="242">
        <f>IF(ISNUMBER('ETR CO2 Benefits (MEUR)'!AT9)=TRUE,'ETR CO2 Benefits (MEUR)'!AT9+'ETR Other Exter. Savings (MEUR)'!Z9," ")</f>
        <v>0</v>
      </c>
      <c r="AU10" s="40">
        <f>IF(ISNUMBER('ETR CO2 Benefits (MEUR)'!AU9)=TRUE,'ETR CO2 Benefits (MEUR)'!AU9+'ETR Other Exter. Savings (MEUR)'!V9," ")</f>
        <v>0</v>
      </c>
      <c r="AV10" s="40">
        <f>IF(ISNUMBER('ETR CO2 Benefits (MEUR)'!AV9)=TRUE,'ETR CO2 Benefits (MEUR)'!AV9+'ETR Other Exter. Savings (MEUR)'!W9," ")</f>
        <v>0</v>
      </c>
      <c r="AW10" s="40">
        <f>IF(ISNUMBER('ETR CO2 Benefits (MEUR)'!AW9)=TRUE,'ETR CO2 Benefits (MEUR)'!AW9+'ETR Other Exter. Savings (MEUR)'!X9," ")</f>
        <v>0</v>
      </c>
      <c r="AX10" s="40">
        <f>IF(ISNUMBER('ETR CO2 Benefits (MEUR)'!AX9)=TRUE,'ETR CO2 Benefits (MEUR)'!AX9+'ETR Other Exter. Savings (MEUR)'!Y9," ")</f>
        <v>0.64</v>
      </c>
      <c r="AY10" s="248">
        <f>IF(ISNUMBER('ETR CO2 Benefits (MEUR)'!AY9)=TRUE,'ETR CO2 Benefits (MEUR)'!AY9+'ETR Other Exter. Savings (MEUR)'!Z9," ")</f>
        <v>0</v>
      </c>
    </row>
    <row r="11" spans="2:51" ht="113.25" customHeight="1" x14ac:dyDescent="0.25">
      <c r="B11" s="485" t="str">
        <f>'ETR Capacities'!B10</f>
        <v>BE</v>
      </c>
      <c r="C11" s="10" t="str">
        <f>'ETR Capacities'!C10</f>
        <v>ETR-N-929</v>
      </c>
      <c r="D11" s="10" t="str">
        <f>_xlfn.XLOOKUP(C11,[4]ETR!$D$4:$D$78,[4]ETR!$E$4:$E$78)</f>
        <v>Carbon Connect Delta</v>
      </c>
      <c r="E11" s="10" t="str">
        <f>_xlfn.XLOOKUP(C11,'ETR Capacities'!$C$5:$C$79,'ETR Capacities'!$E$5:$E$79)</f>
        <v>CCS/CCU</v>
      </c>
      <c r="F11" s="13" t="str">
        <f>IF(_xlfn.XLOOKUP(C11,'ETR Capacities'!$C$5:$C$79,'ETR Capacities'!$F$5:$F$79)=0," ",_xlfn.XLOOKUP(C11,'ETR Capacities'!$C$5:$C$79,'ETR Capacities'!$F$5:$F$79))</f>
        <v xml:space="preserve"> </v>
      </c>
      <c r="G11" s="386">
        <f>IF(ISNUMBER('ETR CO2 Benefits (MEUR)'!G10)=TRUE,'ETR CO2 Benefits (MEUR)'!G10+'ETR Other Exter. Savings (MEUR)'!G10," ")</f>
        <v>0</v>
      </c>
      <c r="H11" s="105">
        <f>IF(ISNUMBER('ETR CO2 Benefits (MEUR)'!H10)=TRUE,'ETR CO2 Benefits (MEUR)'!H10+'ETR Other Exter. Savings (MEUR)'!H10," ")</f>
        <v>0</v>
      </c>
      <c r="I11" s="105">
        <f>IF(ISNUMBER('ETR CO2 Benefits (MEUR)'!I10)=TRUE,'ETR CO2 Benefits (MEUR)'!I10+'ETR Other Exter. Savings (MEUR)'!I10," ")</f>
        <v>0</v>
      </c>
      <c r="J11" s="105">
        <f>IF(ISNUMBER('ETR CO2 Benefits (MEUR)'!J10)=TRUE,'ETR CO2 Benefits (MEUR)'!J10+'ETR Other Exter. Savings (MEUR)'!J10," ")</f>
        <v>0</v>
      </c>
      <c r="K11" s="106">
        <f>IF(ISNUMBER('ETR CO2 Benefits (MEUR)'!K10)=TRUE,'ETR CO2 Benefits (MEUR)'!K10+'ETR Other Exter. Savings (MEUR)'!K10," ")</f>
        <v>0</v>
      </c>
      <c r="L11" s="209">
        <f>IF(ISNUMBER('ETR CO2 Benefits (MEUR)'!L10)=TRUE,'ETR CO2 Benefits (MEUR)'!L10+'ETR Other Exter. Savings (MEUR)'!L10," ")</f>
        <v>0</v>
      </c>
      <c r="M11" s="209">
        <f>IF(ISNUMBER('ETR CO2 Benefits (MEUR)'!M10)=TRUE,'ETR CO2 Benefits (MEUR)'!M10+'ETR Other Exter. Savings (MEUR)'!M10," ")</f>
        <v>0</v>
      </c>
      <c r="N11" s="209">
        <f>IF(ISNUMBER('ETR CO2 Benefits (MEUR)'!N10)=TRUE,'ETR CO2 Benefits (MEUR)'!N10+'ETR Other Exter. Savings (MEUR)'!N10," ")</f>
        <v>0</v>
      </c>
      <c r="O11" s="209">
        <f>IF(ISNUMBER('ETR CO2 Benefits (MEUR)'!O10)=TRUE,'ETR CO2 Benefits (MEUR)'!O10+'ETR Other Exter. Savings (MEUR)'!O10," ")</f>
        <v>56</v>
      </c>
      <c r="P11" s="210">
        <f>IF(ISNUMBER('ETR CO2 Benefits (MEUR)'!P10)=TRUE,'ETR CO2 Benefits (MEUR)'!P10+'ETR Other Exter. Savings (MEUR)'!P10," ")</f>
        <v>0</v>
      </c>
      <c r="Q11" s="209">
        <f>IF(ISNUMBER('ETR CO2 Benefits (MEUR)'!Q10)=TRUE,'ETR CO2 Benefits (MEUR)'!Q10+'ETR Other Exter. Savings (MEUR)'!L10," ")</f>
        <v>0</v>
      </c>
      <c r="R11" s="209">
        <f>IF(ISNUMBER('ETR CO2 Benefits (MEUR)'!R10)=TRUE,'ETR CO2 Benefits (MEUR)'!R10+'ETR Other Exter. Savings (MEUR)'!M10," ")</f>
        <v>0</v>
      </c>
      <c r="S11" s="209">
        <f>IF(ISNUMBER('ETR CO2 Benefits (MEUR)'!S10)=TRUE,'ETR CO2 Benefits (MEUR)'!S10+'ETR Other Exter. Savings (MEUR)'!N10," ")</f>
        <v>0</v>
      </c>
      <c r="T11" s="209">
        <f>IF(ISNUMBER('ETR CO2 Benefits (MEUR)'!T10)=TRUE,'ETR CO2 Benefits (MEUR)'!T10+'ETR Other Exter. Savings (MEUR)'!O10," ")</f>
        <v>23</v>
      </c>
      <c r="U11" s="210">
        <f>IF(ISNUMBER('ETR CO2 Benefits (MEUR)'!U10)=TRUE,'ETR CO2 Benefits (MEUR)'!U10+'ETR Other Exter. Savings (MEUR)'!P10," ")</f>
        <v>0</v>
      </c>
      <c r="V11" s="227">
        <f>IF(ISNUMBER('ETR CO2 Benefits (MEUR)'!V10)=TRUE,'ETR CO2 Benefits (MEUR)'!V10+'ETR Other Exter. Savings (MEUR)'!Q10," ")</f>
        <v>0</v>
      </c>
      <c r="W11" s="227">
        <f>IF(ISNUMBER('ETR CO2 Benefits (MEUR)'!W10)=TRUE,'ETR CO2 Benefits (MEUR)'!W10+'ETR Other Exter. Savings (MEUR)'!R10," ")</f>
        <v>0</v>
      </c>
      <c r="X11" s="227">
        <f>IF(ISNUMBER('ETR CO2 Benefits (MEUR)'!X10)=TRUE,'ETR CO2 Benefits (MEUR)'!X10+'ETR Other Exter. Savings (MEUR)'!S10," ")</f>
        <v>0</v>
      </c>
      <c r="Y11" s="227">
        <f>IF(ISNUMBER('ETR CO2 Benefits (MEUR)'!Y10)=TRUE,'ETR CO2 Benefits (MEUR)'!Y10+'ETR Other Exter. Savings (MEUR)'!T10," ")</f>
        <v>175.5</v>
      </c>
      <c r="Z11" s="228">
        <f>IF(ISNUMBER('ETR CO2 Benefits (MEUR)'!Z10)=TRUE,'ETR CO2 Benefits (MEUR)'!Z10+'ETR Other Exter. Savings (MEUR)'!U10," ")</f>
        <v>0</v>
      </c>
      <c r="AA11" s="37">
        <f>IF(ISNUMBER('ETR CO2 Benefits (MEUR)'!AA10)=TRUE,'ETR CO2 Benefits (MEUR)'!AA10+'ETR Other Exter. Savings (MEUR)'!Q10," ")</f>
        <v>0</v>
      </c>
      <c r="AB11" s="37">
        <f>IF(ISNUMBER('ETR CO2 Benefits (MEUR)'!AB10)=TRUE,'ETR CO2 Benefits (MEUR)'!AB10+'ETR Other Exter. Savings (MEUR)'!R10," ")</f>
        <v>0</v>
      </c>
      <c r="AC11" s="37">
        <f>IF(ISNUMBER('ETR CO2 Benefits (MEUR)'!AC10)=TRUE,'ETR CO2 Benefits (MEUR)'!AC10+'ETR Other Exter. Savings (MEUR)'!S10," ")</f>
        <v>0</v>
      </c>
      <c r="AD11" s="37">
        <f>IF(ISNUMBER('ETR CO2 Benefits (MEUR)'!AD10)=TRUE,'ETR CO2 Benefits (MEUR)'!AD10+'ETR Other Exter. Savings (MEUR)'!T10," ")</f>
        <v>344.5</v>
      </c>
      <c r="AE11" s="242">
        <f>IF(ISNUMBER('ETR CO2 Benefits (MEUR)'!AE10)=TRUE,'ETR CO2 Benefits (MEUR)'!AE10+'ETR Other Exter. Savings (MEUR)'!U10," ")</f>
        <v>0</v>
      </c>
      <c r="AF11" s="40">
        <f>IF(ISNUMBER('ETR CO2 Benefits (MEUR)'!AF10)=TRUE,'ETR CO2 Benefits (MEUR)'!AF10+'ETR Other Exter. Savings (MEUR)'!Q10," ")</f>
        <v>0</v>
      </c>
      <c r="AG11" s="40">
        <f>IF(ISNUMBER('ETR CO2 Benefits (MEUR)'!AG10)=TRUE,'ETR CO2 Benefits (MEUR)'!AG10+'ETR Other Exter. Savings (MEUR)'!R10," ")</f>
        <v>0</v>
      </c>
      <c r="AH11" s="40">
        <f>IF(ISNUMBER('ETR CO2 Benefits (MEUR)'!AH10)=TRUE,'ETR CO2 Benefits (MEUR)'!AH10+'ETR Other Exter. Savings (MEUR)'!S10," ")</f>
        <v>0</v>
      </c>
      <c r="AI11" s="40">
        <f>IF(ISNUMBER('ETR CO2 Benefits (MEUR)'!AI10)=TRUE,'ETR CO2 Benefits (MEUR)'!AI10+'ETR Other Exter. Savings (MEUR)'!T10," ")</f>
        <v>227.5</v>
      </c>
      <c r="AJ11" s="248">
        <f>IF(ISNUMBER('ETR CO2 Benefits (MEUR)'!AJ10)=TRUE,'ETR CO2 Benefits (MEUR)'!AJ10+'ETR Other Exter. Savings (MEUR)'!U10," ")</f>
        <v>0</v>
      </c>
      <c r="AK11" s="227">
        <f>IF(ISNUMBER('ETR CO2 Benefits (MEUR)'!AK10)=TRUE,'ETR CO2 Benefits (MEUR)'!AK10+'ETR Other Exter. Savings (MEUR)'!V10," ")</f>
        <v>0</v>
      </c>
      <c r="AL11" s="227">
        <f>IF(ISNUMBER('ETR CO2 Benefits (MEUR)'!AL10)=TRUE,'ETR CO2 Benefits (MEUR)'!AL10+'ETR Other Exter. Savings (MEUR)'!W10," ")</f>
        <v>0</v>
      </c>
      <c r="AM11" s="227">
        <f>IF(ISNUMBER('ETR CO2 Benefits (MEUR)'!AM10)=TRUE,'ETR CO2 Benefits (MEUR)'!AM10+'ETR Other Exter. Savings (MEUR)'!X10," ")</f>
        <v>0</v>
      </c>
      <c r="AN11" s="227">
        <f>IF(ISNUMBER('ETR CO2 Benefits (MEUR)'!AN10)=TRUE,'ETR CO2 Benefits (MEUR)'!AN10+'ETR Other Exter. Savings (MEUR)'!Y10," ")</f>
        <v>487.5</v>
      </c>
      <c r="AO11" s="228">
        <f>IF(ISNUMBER('ETR CO2 Benefits (MEUR)'!AO10)=TRUE,'ETR CO2 Benefits (MEUR)'!AO10+'ETR Other Exter. Savings (MEUR)'!Z10," ")</f>
        <v>0</v>
      </c>
      <c r="AP11" s="37">
        <f>IF(ISNUMBER('ETR CO2 Benefits (MEUR)'!AP10)=TRUE,'ETR CO2 Benefits (MEUR)'!AP10+'ETR Other Exter. Savings (MEUR)'!V10," ")</f>
        <v>0</v>
      </c>
      <c r="AQ11" s="37">
        <f>IF(ISNUMBER('ETR CO2 Benefits (MEUR)'!AQ10)=TRUE,'ETR CO2 Benefits (MEUR)'!AQ10+'ETR Other Exter. Savings (MEUR)'!W10," ")</f>
        <v>0</v>
      </c>
      <c r="AR11" s="37">
        <f>IF(ISNUMBER('ETR CO2 Benefits (MEUR)'!AR10)=TRUE,'ETR CO2 Benefits (MEUR)'!AR10+'ETR Other Exter. Savings (MEUR)'!X10," ")</f>
        <v>0</v>
      </c>
      <c r="AS11" s="37">
        <f>IF(ISNUMBER('ETR CO2 Benefits (MEUR)'!AS10)=TRUE,'ETR CO2 Benefits (MEUR)'!AS10+'ETR Other Exter. Savings (MEUR)'!Y10," ")</f>
        <v>650</v>
      </c>
      <c r="AT11" s="242">
        <f>IF(ISNUMBER('ETR CO2 Benefits (MEUR)'!AT10)=TRUE,'ETR CO2 Benefits (MEUR)'!AT10+'ETR Other Exter. Savings (MEUR)'!Z10," ")</f>
        <v>0</v>
      </c>
      <c r="AU11" s="40">
        <f>IF(ISNUMBER('ETR CO2 Benefits (MEUR)'!AU10)=TRUE,'ETR CO2 Benefits (MEUR)'!AU10+'ETR Other Exter. Savings (MEUR)'!V10," ")</f>
        <v>0</v>
      </c>
      <c r="AV11" s="40">
        <f>IF(ISNUMBER('ETR CO2 Benefits (MEUR)'!AV10)=TRUE,'ETR CO2 Benefits (MEUR)'!AV10+'ETR Other Exter. Savings (MEUR)'!W10," ")</f>
        <v>0</v>
      </c>
      <c r="AW11" s="40">
        <f>IF(ISNUMBER('ETR CO2 Benefits (MEUR)'!AW10)=TRUE,'ETR CO2 Benefits (MEUR)'!AW10+'ETR Other Exter. Savings (MEUR)'!X10," ")</f>
        <v>0</v>
      </c>
      <c r="AX11" s="40">
        <f>IF(ISNUMBER('ETR CO2 Benefits (MEUR)'!AX10)=TRUE,'ETR CO2 Benefits (MEUR)'!AX10+'ETR Other Exter. Savings (MEUR)'!Y10," ")</f>
        <v>520</v>
      </c>
      <c r="AY11" s="248">
        <f>IF(ISNUMBER('ETR CO2 Benefits (MEUR)'!AY10)=TRUE,'ETR CO2 Benefits (MEUR)'!AY10+'ETR Other Exter. Savings (MEUR)'!Z10," ")</f>
        <v>0</v>
      </c>
    </row>
    <row r="12" spans="2:51" ht="142.5" customHeight="1" thickBot="1" x14ac:dyDescent="0.3">
      <c r="B12" s="486" t="str">
        <f>'ETR Capacities'!B11</f>
        <v>BE</v>
      </c>
      <c r="C12" s="11" t="str">
        <f>'ETR Capacities'!C11</f>
        <v>ETR-N-938</v>
      </c>
      <c r="D12" s="11" t="str">
        <f>_xlfn.XLOOKUP(C12,[4]ETR!$D$4:$D$78,[4]ETR!$E$4:$E$78)</f>
        <v>H2-Import Coalition</v>
      </c>
      <c r="E12" s="11" t="str">
        <f>_xlfn.XLOOKUP(C12,'ETR Capacities'!$C$5:$C$79,'ETR Capacities'!$E$5:$E$79)</f>
        <v xml:space="preserve">Hydrogen and synthetic methane </v>
      </c>
      <c r="F12" s="304" t="str">
        <f>IF(_xlfn.XLOOKUP(C12,'ETR Capacities'!$C$5:$C$79,'ETR Capacities'!$F$5:$F$79)=0," ",_xlfn.XLOOKUP(C12,'ETR Capacities'!$C$5:$C$79,'ETR Capacities'!$F$5:$F$79))</f>
        <v xml:space="preserve"> </v>
      </c>
      <c r="G12" s="331" t="str">
        <f>IF(ISNUMBER('ETR CO2 Benefits (MEUR)'!G11)=TRUE,'ETR CO2 Benefits (MEUR)'!G11+'ETR Other Exter. Savings (MEUR)'!G11," ")</f>
        <v xml:space="preserve"> </v>
      </c>
      <c r="H12" s="334" t="str">
        <f>IF(ISNUMBER('ETR CO2 Benefits (MEUR)'!H11)=TRUE,'ETR CO2 Benefits (MEUR)'!H11+'ETR Other Exter. Savings (MEUR)'!H11," ")</f>
        <v xml:space="preserve"> </v>
      </c>
      <c r="I12" s="334" t="str">
        <f>IF(ISNUMBER('ETR CO2 Benefits (MEUR)'!I11)=TRUE,'ETR CO2 Benefits (MEUR)'!I11+'ETR Other Exter. Savings (MEUR)'!I11," ")</f>
        <v xml:space="preserve"> </v>
      </c>
      <c r="J12" s="334" t="str">
        <f>IF(ISNUMBER('ETR CO2 Benefits (MEUR)'!J11)=TRUE,'ETR CO2 Benefits (MEUR)'!J11+'ETR Other Exter. Savings (MEUR)'!J11," ")</f>
        <v xml:space="preserve"> </v>
      </c>
      <c r="K12" s="337" t="str">
        <f>IF(ISNUMBER('ETR CO2 Benefits (MEUR)'!K11)=TRUE,'ETR CO2 Benefits (MEUR)'!K11+'ETR Other Exter. Savings (MEUR)'!K11," ")</f>
        <v xml:space="preserve"> </v>
      </c>
      <c r="L12" s="325" t="str">
        <f>IF(ISNUMBER('ETR CO2 Benefits (MEUR)'!L11)=TRUE,'ETR CO2 Benefits (MEUR)'!L11+'ETR Other Exter. Savings (MEUR)'!L11," ")</f>
        <v xml:space="preserve"> </v>
      </c>
      <c r="M12" s="325" t="str">
        <f>IF(ISNUMBER('ETR CO2 Benefits (MEUR)'!M11)=TRUE,'ETR CO2 Benefits (MEUR)'!M11+'ETR Other Exter. Savings (MEUR)'!M11," ")</f>
        <v xml:space="preserve"> </v>
      </c>
      <c r="N12" s="325" t="str">
        <f>IF(ISNUMBER('ETR CO2 Benefits (MEUR)'!N11)=TRUE,'ETR CO2 Benefits (MEUR)'!N11+'ETR Other Exter. Savings (MEUR)'!N11," ")</f>
        <v xml:space="preserve"> </v>
      </c>
      <c r="O12" s="325" t="str">
        <f>IF(ISNUMBER('ETR CO2 Benefits (MEUR)'!O11)=TRUE,'ETR CO2 Benefits (MEUR)'!O11+'ETR Other Exter. Savings (MEUR)'!O11," ")</f>
        <v xml:space="preserve"> </v>
      </c>
      <c r="P12" s="328" t="str">
        <f>IF(ISNUMBER('ETR CO2 Benefits (MEUR)'!P11)=TRUE,'ETR CO2 Benefits (MEUR)'!P11+'ETR Other Exter. Savings (MEUR)'!P11," ")</f>
        <v xml:space="preserve"> </v>
      </c>
      <c r="Q12" s="325" t="str">
        <f>IF(ISNUMBER('ETR CO2 Benefits (MEUR)'!Q11)=TRUE,'ETR CO2 Benefits (MEUR)'!Q11+'ETR Other Exter. Savings (MEUR)'!L11," ")</f>
        <v xml:space="preserve"> </v>
      </c>
      <c r="R12" s="325" t="str">
        <f>IF(ISNUMBER('ETR CO2 Benefits (MEUR)'!R11)=TRUE,'ETR CO2 Benefits (MEUR)'!R11+'ETR Other Exter. Savings (MEUR)'!M11," ")</f>
        <v xml:space="preserve"> </v>
      </c>
      <c r="S12" s="325" t="str">
        <f>IF(ISNUMBER('ETR CO2 Benefits (MEUR)'!S11)=TRUE,'ETR CO2 Benefits (MEUR)'!S11+'ETR Other Exter. Savings (MEUR)'!N11," ")</f>
        <v xml:space="preserve"> </v>
      </c>
      <c r="T12" s="325" t="str">
        <f>IF(ISNUMBER('ETR CO2 Benefits (MEUR)'!T11)=TRUE,'ETR CO2 Benefits (MEUR)'!T11+'ETR Other Exter. Savings (MEUR)'!O11," ")</f>
        <v xml:space="preserve"> </v>
      </c>
      <c r="U12" s="328" t="str">
        <f>IF(ISNUMBER('ETR CO2 Benefits (MEUR)'!U11)=TRUE,'ETR CO2 Benefits (MEUR)'!U11+'ETR Other Exter. Savings (MEUR)'!P11," ")</f>
        <v xml:space="preserve"> </v>
      </c>
      <c r="V12" s="319" t="str">
        <f>IF(ISNUMBER('ETR CO2 Benefits (MEUR)'!V11)=TRUE,'ETR CO2 Benefits (MEUR)'!V11+'ETR Other Exter. Savings (MEUR)'!Q11," ")</f>
        <v xml:space="preserve"> </v>
      </c>
      <c r="W12" s="319" t="str">
        <f>IF(ISNUMBER('ETR CO2 Benefits (MEUR)'!W11)=TRUE,'ETR CO2 Benefits (MEUR)'!W11+'ETR Other Exter. Savings (MEUR)'!R11," ")</f>
        <v xml:space="preserve"> </v>
      </c>
      <c r="X12" s="319" t="str">
        <f>IF(ISNUMBER('ETR CO2 Benefits (MEUR)'!X11)=TRUE,'ETR CO2 Benefits (MEUR)'!X11+'ETR Other Exter. Savings (MEUR)'!S11," ")</f>
        <v xml:space="preserve"> </v>
      </c>
      <c r="Y12" s="319" t="str">
        <f>IF(ISNUMBER('ETR CO2 Benefits (MEUR)'!Y11)=TRUE,'ETR CO2 Benefits (MEUR)'!Y11+'ETR Other Exter. Savings (MEUR)'!T11," ")</f>
        <v xml:space="preserve"> </v>
      </c>
      <c r="Z12" s="322" t="str">
        <f>IF(ISNUMBER('ETR CO2 Benefits (MEUR)'!Z11)=TRUE,'ETR CO2 Benefits (MEUR)'!Z11+'ETR Other Exter. Savings (MEUR)'!U11," ")</f>
        <v xml:space="preserve"> </v>
      </c>
      <c r="AA12" s="313" t="str">
        <f>IF(ISNUMBER('ETR CO2 Benefits (MEUR)'!AA11)=TRUE,'ETR CO2 Benefits (MEUR)'!AA11+'ETR Other Exter. Savings (MEUR)'!Q11," ")</f>
        <v xml:space="preserve"> </v>
      </c>
      <c r="AB12" s="313" t="str">
        <f>IF(ISNUMBER('ETR CO2 Benefits (MEUR)'!AB11)=TRUE,'ETR CO2 Benefits (MEUR)'!AB11+'ETR Other Exter. Savings (MEUR)'!R11," ")</f>
        <v xml:space="preserve"> </v>
      </c>
      <c r="AC12" s="313" t="str">
        <f>IF(ISNUMBER('ETR CO2 Benefits (MEUR)'!AC11)=TRUE,'ETR CO2 Benefits (MEUR)'!AC11+'ETR Other Exter. Savings (MEUR)'!S11," ")</f>
        <v xml:space="preserve"> </v>
      </c>
      <c r="AD12" s="313" t="str">
        <f>IF(ISNUMBER('ETR CO2 Benefits (MEUR)'!AD11)=TRUE,'ETR CO2 Benefits (MEUR)'!AD11+'ETR Other Exter. Savings (MEUR)'!T11," ")</f>
        <v xml:space="preserve"> </v>
      </c>
      <c r="AE12" s="316" t="str">
        <f>IF(ISNUMBER('ETR CO2 Benefits (MEUR)'!AE11)=TRUE,'ETR CO2 Benefits (MEUR)'!AE11+'ETR Other Exter. Savings (MEUR)'!U11," ")</f>
        <v xml:space="preserve"> </v>
      </c>
      <c r="AF12" s="307" t="str">
        <f>IF(ISNUMBER('ETR CO2 Benefits (MEUR)'!AF11)=TRUE,'ETR CO2 Benefits (MEUR)'!AF11+'ETR Other Exter. Savings (MEUR)'!Q11," ")</f>
        <v xml:space="preserve"> </v>
      </c>
      <c r="AG12" s="307" t="str">
        <f>IF(ISNUMBER('ETR CO2 Benefits (MEUR)'!AG11)=TRUE,'ETR CO2 Benefits (MEUR)'!AG11+'ETR Other Exter. Savings (MEUR)'!R11," ")</f>
        <v xml:space="preserve"> </v>
      </c>
      <c r="AH12" s="307" t="str">
        <f>IF(ISNUMBER('ETR CO2 Benefits (MEUR)'!AH11)=TRUE,'ETR CO2 Benefits (MEUR)'!AH11+'ETR Other Exter. Savings (MEUR)'!S11," ")</f>
        <v xml:space="preserve"> </v>
      </c>
      <c r="AI12" s="307" t="str">
        <f>IF(ISNUMBER('ETR CO2 Benefits (MEUR)'!AI11)=TRUE,'ETR CO2 Benefits (MEUR)'!AI11+'ETR Other Exter. Savings (MEUR)'!T11," ")</f>
        <v xml:space="preserve"> </v>
      </c>
      <c r="AJ12" s="310" t="str">
        <f>IF(ISNUMBER('ETR CO2 Benefits (MEUR)'!AJ11)=TRUE,'ETR CO2 Benefits (MEUR)'!AJ11+'ETR Other Exter. Savings (MEUR)'!U11," ")</f>
        <v xml:space="preserve"> </v>
      </c>
      <c r="AK12" s="319" t="str">
        <f>IF(ISNUMBER('ETR CO2 Benefits (MEUR)'!AK11)=TRUE,'ETR CO2 Benefits (MEUR)'!AK11+'ETR Other Exter. Savings (MEUR)'!V11," ")</f>
        <v xml:space="preserve"> </v>
      </c>
      <c r="AL12" s="319" t="str">
        <f>IF(ISNUMBER('ETR CO2 Benefits (MEUR)'!AL11)=TRUE,'ETR CO2 Benefits (MEUR)'!AL11+'ETR Other Exter. Savings (MEUR)'!W11," ")</f>
        <v xml:space="preserve"> </v>
      </c>
      <c r="AM12" s="319" t="str">
        <f>IF(ISNUMBER('ETR CO2 Benefits (MEUR)'!AM11)=TRUE,'ETR CO2 Benefits (MEUR)'!AM11+'ETR Other Exter. Savings (MEUR)'!X11," ")</f>
        <v xml:space="preserve"> </v>
      </c>
      <c r="AN12" s="319" t="str">
        <f>IF(ISNUMBER('ETR CO2 Benefits (MEUR)'!AN11)=TRUE,'ETR CO2 Benefits (MEUR)'!AN11+'ETR Other Exter. Savings (MEUR)'!Y11," ")</f>
        <v xml:space="preserve"> </v>
      </c>
      <c r="AO12" s="322" t="str">
        <f>IF(ISNUMBER('ETR CO2 Benefits (MEUR)'!AO11)=TRUE,'ETR CO2 Benefits (MEUR)'!AO11+'ETR Other Exter. Savings (MEUR)'!Z11," ")</f>
        <v xml:space="preserve"> </v>
      </c>
      <c r="AP12" s="313" t="str">
        <f>IF(ISNUMBER('ETR CO2 Benefits (MEUR)'!AP11)=TRUE,'ETR CO2 Benefits (MEUR)'!AP11+'ETR Other Exter. Savings (MEUR)'!V11," ")</f>
        <v xml:space="preserve"> </v>
      </c>
      <c r="AQ12" s="313" t="str">
        <f>IF(ISNUMBER('ETR CO2 Benefits (MEUR)'!AQ11)=TRUE,'ETR CO2 Benefits (MEUR)'!AQ11+'ETR Other Exter. Savings (MEUR)'!W11," ")</f>
        <v xml:space="preserve"> </v>
      </c>
      <c r="AR12" s="313" t="str">
        <f>IF(ISNUMBER('ETR CO2 Benefits (MEUR)'!AR11)=TRUE,'ETR CO2 Benefits (MEUR)'!AR11+'ETR Other Exter. Savings (MEUR)'!X11," ")</f>
        <v xml:space="preserve"> </v>
      </c>
      <c r="AS12" s="313" t="str">
        <f>IF(ISNUMBER('ETR CO2 Benefits (MEUR)'!AS11)=TRUE,'ETR CO2 Benefits (MEUR)'!AS11+'ETR Other Exter. Savings (MEUR)'!Y11," ")</f>
        <v xml:space="preserve"> </v>
      </c>
      <c r="AT12" s="316" t="str">
        <f>IF(ISNUMBER('ETR CO2 Benefits (MEUR)'!AT11)=TRUE,'ETR CO2 Benefits (MEUR)'!AT11+'ETR Other Exter. Savings (MEUR)'!Z11," ")</f>
        <v xml:space="preserve"> </v>
      </c>
      <c r="AU12" s="307" t="str">
        <f>IF(ISNUMBER('ETR CO2 Benefits (MEUR)'!AU11)=TRUE,'ETR CO2 Benefits (MEUR)'!AU11+'ETR Other Exter. Savings (MEUR)'!V11," ")</f>
        <v xml:space="preserve"> </v>
      </c>
      <c r="AV12" s="307" t="str">
        <f>IF(ISNUMBER('ETR CO2 Benefits (MEUR)'!AV11)=TRUE,'ETR CO2 Benefits (MEUR)'!AV11+'ETR Other Exter. Savings (MEUR)'!W11," ")</f>
        <v xml:space="preserve"> </v>
      </c>
      <c r="AW12" s="307" t="str">
        <f>IF(ISNUMBER('ETR CO2 Benefits (MEUR)'!AW11)=TRUE,'ETR CO2 Benefits (MEUR)'!AW11+'ETR Other Exter. Savings (MEUR)'!X11," ")</f>
        <v xml:space="preserve"> </v>
      </c>
      <c r="AX12" s="307" t="str">
        <f>IF(ISNUMBER('ETR CO2 Benefits (MEUR)'!AX11)=TRUE,'ETR CO2 Benefits (MEUR)'!AX11+'ETR Other Exter. Savings (MEUR)'!Y11," ")</f>
        <v xml:space="preserve"> </v>
      </c>
      <c r="AY12" s="310" t="str">
        <f>IF(ISNUMBER('ETR CO2 Benefits (MEUR)'!AY11)=TRUE,'ETR CO2 Benefits (MEUR)'!AY11+'ETR Other Exter. Savings (MEUR)'!Z11," ")</f>
        <v xml:space="preserve"> </v>
      </c>
    </row>
    <row r="13" spans="2:51" ht="139.5" customHeight="1" thickBot="1" x14ac:dyDescent="0.3">
      <c r="B13" s="483" t="str">
        <f>'ETR Capacities'!B12</f>
        <v>CZ</v>
      </c>
      <c r="C13" s="16" t="str">
        <f>'ETR Capacities'!C12</f>
        <v>ETR-N-306</v>
      </c>
      <c r="D13" s="16" t="str">
        <f>_xlfn.XLOOKUP(C13,[4]ETR!$D$4:$D$78,[4]ETR!$E$4:$E$78)</f>
        <v>Greening of Gas (GoG)</v>
      </c>
      <c r="E13" s="16" t="str">
        <f>_xlfn.XLOOKUP(C13,'ETR Capacities'!$C$5:$C$79,'ETR Capacities'!$E$5:$E$79)</f>
        <v xml:space="preserve">Hydrogen and synthetic methane </v>
      </c>
      <c r="F13" s="21" t="str">
        <f>IF(_xlfn.XLOOKUP(C13,'ETR Capacities'!$C$5:$C$79,'ETR Capacities'!$F$5:$F$79)=0," ",_xlfn.XLOOKUP(C13,'ETR Capacities'!$C$5:$C$79,'ETR Capacities'!$F$5:$F$79))</f>
        <v xml:space="preserve"> </v>
      </c>
      <c r="G13" s="384">
        <f>IF(ISNUMBER('ETR CO2 Benefits (MEUR)'!G12)=TRUE,'ETR CO2 Benefits (MEUR)'!G12+'ETR Other Exter. Savings (MEUR)'!G12," ")</f>
        <v>0</v>
      </c>
      <c r="H13" s="101">
        <f>IF(ISNUMBER('ETR CO2 Benefits (MEUR)'!H12)=TRUE,'ETR CO2 Benefits (MEUR)'!H12+'ETR Other Exter. Savings (MEUR)'!H12," ")</f>
        <v>0</v>
      </c>
      <c r="I13" s="101">
        <f>IF(ISNUMBER('ETR CO2 Benefits (MEUR)'!I12)=TRUE,'ETR CO2 Benefits (MEUR)'!I12+'ETR Other Exter. Savings (MEUR)'!I12," ")</f>
        <v>0</v>
      </c>
      <c r="J13" s="101">
        <f>IF(ISNUMBER('ETR CO2 Benefits (MEUR)'!J12)=TRUE,'ETR CO2 Benefits (MEUR)'!J12+'ETR Other Exter. Savings (MEUR)'!J12," ")</f>
        <v>0</v>
      </c>
      <c r="K13" s="102">
        <f>IF(ISNUMBER('ETR CO2 Benefits (MEUR)'!K12)=TRUE,'ETR CO2 Benefits (MEUR)'!K12+'ETR Other Exter. Savings (MEUR)'!K12," ")</f>
        <v>0</v>
      </c>
      <c r="L13" s="204">
        <f>IF(ISNUMBER('ETR CO2 Benefits (MEUR)'!L12)=TRUE,'ETR CO2 Benefits (MEUR)'!L12+'ETR Other Exter. Savings (MEUR)'!L12," ")</f>
        <v>0</v>
      </c>
      <c r="M13" s="204">
        <f>IF(ISNUMBER('ETR CO2 Benefits (MEUR)'!M12)=TRUE,'ETR CO2 Benefits (MEUR)'!M12+'ETR Other Exter. Savings (MEUR)'!M12," ")</f>
        <v>0</v>
      </c>
      <c r="N13" s="204">
        <f>IF(ISNUMBER('ETR CO2 Benefits (MEUR)'!N12)=TRUE,'ETR CO2 Benefits (MEUR)'!N12+'ETR Other Exter. Savings (MEUR)'!N12," ")</f>
        <v>4.2924000000000004E-2</v>
      </c>
      <c r="O13" s="204">
        <f>IF(ISNUMBER('ETR CO2 Benefits (MEUR)'!O12)=TRUE,'ETR CO2 Benefits (MEUR)'!O12+'ETR Other Exter. Savings (MEUR)'!O12," ")</f>
        <v>0</v>
      </c>
      <c r="P13" s="205">
        <f>IF(ISNUMBER('ETR CO2 Benefits (MEUR)'!P12)=TRUE,'ETR CO2 Benefits (MEUR)'!P12+'ETR Other Exter. Savings (MEUR)'!P12," ")</f>
        <v>0</v>
      </c>
      <c r="Q13" s="204">
        <f>IF(ISNUMBER('ETR CO2 Benefits (MEUR)'!Q12)=TRUE,'ETR CO2 Benefits (MEUR)'!Q12+'ETR Other Exter. Savings (MEUR)'!L12," ")</f>
        <v>0</v>
      </c>
      <c r="R13" s="204">
        <f>IF(ISNUMBER('ETR CO2 Benefits (MEUR)'!R12)=TRUE,'ETR CO2 Benefits (MEUR)'!R12+'ETR Other Exter. Savings (MEUR)'!M12," ")</f>
        <v>0</v>
      </c>
      <c r="S13" s="204">
        <f>IF(ISNUMBER('ETR CO2 Benefits (MEUR)'!S12)=TRUE,'ETR CO2 Benefits (MEUR)'!S12+'ETR Other Exter. Savings (MEUR)'!N12," ")</f>
        <v>1.7629500000000003E-2</v>
      </c>
      <c r="T13" s="204">
        <f>IF(ISNUMBER('ETR CO2 Benefits (MEUR)'!T12)=TRUE,'ETR CO2 Benefits (MEUR)'!T12+'ETR Other Exter. Savings (MEUR)'!O12," ")</f>
        <v>0</v>
      </c>
      <c r="U13" s="205">
        <f>IF(ISNUMBER('ETR CO2 Benefits (MEUR)'!U12)=TRUE,'ETR CO2 Benefits (MEUR)'!U12+'ETR Other Exter. Savings (MEUR)'!P12," ")</f>
        <v>0</v>
      </c>
      <c r="V13" s="222">
        <f>IF(ISNUMBER('ETR CO2 Benefits (MEUR)'!V12)=TRUE,'ETR CO2 Benefits (MEUR)'!V12+'ETR Other Exter. Savings (MEUR)'!Q12," ")</f>
        <v>0</v>
      </c>
      <c r="W13" s="222">
        <f>IF(ISNUMBER('ETR CO2 Benefits (MEUR)'!W12)=TRUE,'ETR CO2 Benefits (MEUR)'!W12+'ETR Other Exter. Savings (MEUR)'!R12," ")</f>
        <v>0</v>
      </c>
      <c r="X13" s="222">
        <f>IF(ISNUMBER('ETR CO2 Benefits (MEUR)'!X12)=TRUE,'ETR CO2 Benefits (MEUR)'!X12+'ETR Other Exter. Savings (MEUR)'!S12," ")</f>
        <v>2.0695500000000002E-2</v>
      </c>
      <c r="Y13" s="222">
        <f>IF(ISNUMBER('ETR CO2 Benefits (MEUR)'!Y12)=TRUE,'ETR CO2 Benefits (MEUR)'!Y12+'ETR Other Exter. Savings (MEUR)'!T12," ")</f>
        <v>0</v>
      </c>
      <c r="Z13" s="223">
        <f>IF(ISNUMBER('ETR CO2 Benefits (MEUR)'!Z12)=TRUE,'ETR CO2 Benefits (MEUR)'!Z12+'ETR Other Exter. Savings (MEUR)'!U12," ")</f>
        <v>0</v>
      </c>
      <c r="AA13" s="47">
        <f>IF(ISNUMBER('ETR CO2 Benefits (MEUR)'!AA12)=TRUE,'ETR CO2 Benefits (MEUR)'!AA12+'ETR Other Exter. Savings (MEUR)'!Q12," ")</f>
        <v>0</v>
      </c>
      <c r="AB13" s="47">
        <f>IF(ISNUMBER('ETR CO2 Benefits (MEUR)'!AB12)=TRUE,'ETR CO2 Benefits (MEUR)'!AB12+'ETR Other Exter. Savings (MEUR)'!R12," ")</f>
        <v>0</v>
      </c>
      <c r="AC13" s="47">
        <f>IF(ISNUMBER('ETR CO2 Benefits (MEUR)'!AC12)=TRUE,'ETR CO2 Benefits (MEUR)'!AC12+'ETR Other Exter. Savings (MEUR)'!S12," ")</f>
        <v>4.0624500000000008E-2</v>
      </c>
      <c r="AD13" s="47">
        <f>IF(ISNUMBER('ETR CO2 Benefits (MEUR)'!AD12)=TRUE,'ETR CO2 Benefits (MEUR)'!AD12+'ETR Other Exter. Savings (MEUR)'!T12," ")</f>
        <v>0</v>
      </c>
      <c r="AE13" s="240">
        <f>IF(ISNUMBER('ETR CO2 Benefits (MEUR)'!AE12)=TRUE,'ETR CO2 Benefits (MEUR)'!AE12+'ETR Other Exter. Savings (MEUR)'!U12," ")</f>
        <v>0</v>
      </c>
      <c r="AF13" s="48">
        <f>IF(ISNUMBER('ETR CO2 Benefits (MEUR)'!AF12)=TRUE,'ETR CO2 Benefits (MEUR)'!AF12+'ETR Other Exter. Savings (MEUR)'!Q12," ")</f>
        <v>0</v>
      </c>
      <c r="AG13" s="48">
        <f>IF(ISNUMBER('ETR CO2 Benefits (MEUR)'!AG12)=TRUE,'ETR CO2 Benefits (MEUR)'!AG12+'ETR Other Exter. Savings (MEUR)'!R12," ")</f>
        <v>0</v>
      </c>
      <c r="AH13" s="48">
        <f>IF(ISNUMBER('ETR CO2 Benefits (MEUR)'!AH12)=TRUE,'ETR CO2 Benefits (MEUR)'!AH12+'ETR Other Exter. Savings (MEUR)'!S12," ")</f>
        <v>2.6827500000000004E-2</v>
      </c>
      <c r="AI13" s="48">
        <f>IF(ISNUMBER('ETR CO2 Benefits (MEUR)'!AI12)=TRUE,'ETR CO2 Benefits (MEUR)'!AI12+'ETR Other Exter. Savings (MEUR)'!T12," ")</f>
        <v>0</v>
      </c>
      <c r="AJ13" s="246">
        <f>IF(ISNUMBER('ETR CO2 Benefits (MEUR)'!AJ12)=TRUE,'ETR CO2 Benefits (MEUR)'!AJ12+'ETR Other Exter. Savings (MEUR)'!U12," ")</f>
        <v>0</v>
      </c>
      <c r="AK13" s="222">
        <f>IF(ISNUMBER('ETR CO2 Benefits (MEUR)'!AK12)=TRUE,'ETR CO2 Benefits (MEUR)'!AK12+'ETR Other Exter. Savings (MEUR)'!V12," ")</f>
        <v>0</v>
      </c>
      <c r="AL13" s="222">
        <f>IF(ISNUMBER('ETR CO2 Benefits (MEUR)'!AL12)=TRUE,'ETR CO2 Benefits (MEUR)'!AL12+'ETR Other Exter. Savings (MEUR)'!W12," ")</f>
        <v>0</v>
      </c>
      <c r="AM13" s="222">
        <f>IF(ISNUMBER('ETR CO2 Benefits (MEUR)'!AM12)=TRUE,'ETR CO2 Benefits (MEUR)'!AM12+'ETR Other Exter. Savings (MEUR)'!X12," ")</f>
        <v>5.7487500000000004E-2</v>
      </c>
      <c r="AN13" s="222">
        <f>IF(ISNUMBER('ETR CO2 Benefits (MEUR)'!AN12)=TRUE,'ETR CO2 Benefits (MEUR)'!AN12+'ETR Other Exter. Savings (MEUR)'!Y12," ")</f>
        <v>0</v>
      </c>
      <c r="AO13" s="223">
        <f>IF(ISNUMBER('ETR CO2 Benefits (MEUR)'!AO12)=TRUE,'ETR CO2 Benefits (MEUR)'!AO12+'ETR Other Exter. Savings (MEUR)'!Z12," ")</f>
        <v>0</v>
      </c>
      <c r="AP13" s="47">
        <f>IF(ISNUMBER('ETR CO2 Benefits (MEUR)'!AP12)=TRUE,'ETR CO2 Benefits (MEUR)'!AP12+'ETR Other Exter. Savings (MEUR)'!V12," ")</f>
        <v>0</v>
      </c>
      <c r="AQ13" s="47">
        <f>IF(ISNUMBER('ETR CO2 Benefits (MEUR)'!AQ12)=TRUE,'ETR CO2 Benefits (MEUR)'!AQ12+'ETR Other Exter. Savings (MEUR)'!W12," ")</f>
        <v>0</v>
      </c>
      <c r="AR13" s="47">
        <f>IF(ISNUMBER('ETR CO2 Benefits (MEUR)'!AR12)=TRUE,'ETR CO2 Benefits (MEUR)'!AR12+'ETR Other Exter. Savings (MEUR)'!X12," ")</f>
        <v>7.665000000000001E-2</v>
      </c>
      <c r="AS13" s="47">
        <f>IF(ISNUMBER('ETR CO2 Benefits (MEUR)'!AS12)=TRUE,'ETR CO2 Benefits (MEUR)'!AS12+'ETR Other Exter. Savings (MEUR)'!Y12," ")</f>
        <v>0</v>
      </c>
      <c r="AT13" s="240">
        <f>IF(ISNUMBER('ETR CO2 Benefits (MEUR)'!AT12)=TRUE,'ETR CO2 Benefits (MEUR)'!AT12+'ETR Other Exter. Savings (MEUR)'!Z12," ")</f>
        <v>0</v>
      </c>
      <c r="AU13" s="48">
        <f>IF(ISNUMBER('ETR CO2 Benefits (MEUR)'!AU12)=TRUE,'ETR CO2 Benefits (MEUR)'!AU12+'ETR Other Exter. Savings (MEUR)'!V12," ")</f>
        <v>0</v>
      </c>
      <c r="AV13" s="48">
        <f>IF(ISNUMBER('ETR CO2 Benefits (MEUR)'!AV12)=TRUE,'ETR CO2 Benefits (MEUR)'!AV12+'ETR Other Exter. Savings (MEUR)'!W12," ")</f>
        <v>0</v>
      </c>
      <c r="AW13" s="48">
        <f>IF(ISNUMBER('ETR CO2 Benefits (MEUR)'!AW12)=TRUE,'ETR CO2 Benefits (MEUR)'!AW12+'ETR Other Exter. Savings (MEUR)'!X12," ")</f>
        <v>6.1320000000000006E-2</v>
      </c>
      <c r="AX13" s="48">
        <f>IF(ISNUMBER('ETR CO2 Benefits (MEUR)'!AX12)=TRUE,'ETR CO2 Benefits (MEUR)'!AX12+'ETR Other Exter. Savings (MEUR)'!Y12," ")</f>
        <v>0</v>
      </c>
      <c r="AY13" s="246">
        <f>IF(ISNUMBER('ETR CO2 Benefits (MEUR)'!AY12)=TRUE,'ETR CO2 Benefits (MEUR)'!AY12+'ETR Other Exter. Savings (MEUR)'!Z12," ")</f>
        <v>0</v>
      </c>
    </row>
    <row r="14" spans="2:51" ht="126" customHeight="1" x14ac:dyDescent="0.25">
      <c r="B14" s="484" t="str">
        <f>'ETR Capacities'!B13</f>
        <v>DE</v>
      </c>
      <c r="C14" s="15" t="str">
        <f>'ETR Capacities'!C13</f>
        <v>ETR-N-562</v>
      </c>
      <c r="D14" s="15" t="str">
        <f>_xlfn.XLOOKUP(C14,[4]ETR!$D$4:$D$78,[4]ETR!$E$4:$E$78)</f>
        <v>Energy Park Bad Lauchstädt</v>
      </c>
      <c r="E14" s="15" t="str">
        <f>_xlfn.XLOOKUP(C14,'ETR Capacities'!$C$5:$C$79,'ETR Capacities'!$E$5:$E$79)</f>
        <v xml:space="preserve">Hydrogen and synthetic methane </v>
      </c>
      <c r="F14" s="303" t="str">
        <f>IF(_xlfn.XLOOKUP(C14,'ETR Capacities'!$C$5:$C$79,'ETR Capacities'!$F$5:$F$79)=0," ",_xlfn.XLOOKUP(C14,'ETR Capacities'!$C$5:$C$79,'ETR Capacities'!$F$5:$F$79))</f>
        <v xml:space="preserve"> </v>
      </c>
      <c r="G14" s="330">
        <f>IF(ISNUMBER('ETR CO2 Benefits (MEUR)'!G13)=TRUE,'ETR CO2 Benefits (MEUR)'!G13+'ETR Other Exter. Savings (MEUR)'!G13," ")</f>
        <v>0</v>
      </c>
      <c r="H14" s="333">
        <f>IF(ISNUMBER('ETR CO2 Benefits (MEUR)'!H13)=TRUE,'ETR CO2 Benefits (MEUR)'!H13+'ETR Other Exter. Savings (MEUR)'!H13," ")</f>
        <v>0</v>
      </c>
      <c r="I14" s="333">
        <f>IF(ISNUMBER('ETR CO2 Benefits (MEUR)'!I13)=TRUE,'ETR CO2 Benefits (MEUR)'!I13+'ETR Other Exter. Savings (MEUR)'!I13," ")</f>
        <v>0</v>
      </c>
      <c r="J14" s="333">
        <f>IF(ISNUMBER('ETR CO2 Benefits (MEUR)'!J13)=TRUE,'ETR CO2 Benefits (MEUR)'!J13+'ETR Other Exter. Savings (MEUR)'!J13," ")</f>
        <v>0</v>
      </c>
      <c r="K14" s="336">
        <f>IF(ISNUMBER('ETR CO2 Benefits (MEUR)'!K13)=TRUE,'ETR CO2 Benefits (MEUR)'!K13+'ETR Other Exter. Savings (MEUR)'!K13," ")</f>
        <v>0</v>
      </c>
      <c r="L14" s="324">
        <f>IF(ISNUMBER('ETR CO2 Benefits (MEUR)'!L13)=TRUE,'ETR CO2 Benefits (MEUR)'!L13+'ETR Other Exter. Savings (MEUR)'!L13," ")</f>
        <v>3.4175390712074307</v>
      </c>
      <c r="M14" s="324">
        <f>IF(ISNUMBER('ETR CO2 Benefits (MEUR)'!M13)=TRUE,'ETR CO2 Benefits (MEUR)'!M13+'ETR Other Exter. Savings (MEUR)'!M13," ")</f>
        <v>0</v>
      </c>
      <c r="N14" s="324">
        <f>IF(ISNUMBER('ETR CO2 Benefits (MEUR)'!N13)=TRUE,'ETR CO2 Benefits (MEUR)'!N13+'ETR Other Exter. Savings (MEUR)'!N13," ")</f>
        <v>0</v>
      </c>
      <c r="O14" s="324">
        <f>IF(ISNUMBER('ETR CO2 Benefits (MEUR)'!O13)=TRUE,'ETR CO2 Benefits (MEUR)'!O13+'ETR Other Exter. Savings (MEUR)'!O13," ")</f>
        <v>0</v>
      </c>
      <c r="P14" s="327">
        <f>IF(ISNUMBER('ETR CO2 Benefits (MEUR)'!P13)=TRUE,'ETR CO2 Benefits (MEUR)'!P13+'ETR Other Exter. Savings (MEUR)'!P13," ")</f>
        <v>0</v>
      </c>
      <c r="Q14" s="324">
        <f>IF(ISNUMBER('ETR CO2 Benefits (MEUR)'!Q13)=TRUE,'ETR CO2 Benefits (MEUR)'!Q13+'ETR Other Exter. Savings (MEUR)'!L13," ")</f>
        <v>1.8998690712074309</v>
      </c>
      <c r="R14" s="324">
        <f>IF(ISNUMBER('ETR CO2 Benefits (MEUR)'!R13)=TRUE,'ETR CO2 Benefits (MEUR)'!R13+'ETR Other Exter. Savings (MEUR)'!M13," ")</f>
        <v>0</v>
      </c>
      <c r="S14" s="324">
        <f>IF(ISNUMBER('ETR CO2 Benefits (MEUR)'!S13)=TRUE,'ETR CO2 Benefits (MEUR)'!S13+'ETR Other Exter. Savings (MEUR)'!N13," ")</f>
        <v>0</v>
      </c>
      <c r="T14" s="324">
        <f>IF(ISNUMBER('ETR CO2 Benefits (MEUR)'!T13)=TRUE,'ETR CO2 Benefits (MEUR)'!T13+'ETR Other Exter. Savings (MEUR)'!O13," ")</f>
        <v>0</v>
      </c>
      <c r="U14" s="327">
        <f>IF(ISNUMBER('ETR CO2 Benefits (MEUR)'!U13)=TRUE,'ETR CO2 Benefits (MEUR)'!U13+'ETR Other Exter. Savings (MEUR)'!P13," ")</f>
        <v>0</v>
      </c>
      <c r="V14" s="318">
        <f>IF(ISNUMBER('ETR CO2 Benefits (MEUR)'!V13)=TRUE,'ETR CO2 Benefits (MEUR)'!V13+'ETR Other Exter. Savings (MEUR)'!Q13," ")</f>
        <v>2.0838290712074308</v>
      </c>
      <c r="W14" s="318">
        <f>IF(ISNUMBER('ETR CO2 Benefits (MEUR)'!W13)=TRUE,'ETR CO2 Benefits (MEUR)'!W13+'ETR Other Exter. Savings (MEUR)'!R13," ")</f>
        <v>0</v>
      </c>
      <c r="X14" s="318">
        <f>IF(ISNUMBER('ETR CO2 Benefits (MEUR)'!X13)=TRUE,'ETR CO2 Benefits (MEUR)'!X13+'ETR Other Exter. Savings (MEUR)'!S13," ")</f>
        <v>0</v>
      </c>
      <c r="Y14" s="318">
        <f>IF(ISNUMBER('ETR CO2 Benefits (MEUR)'!Y13)=TRUE,'ETR CO2 Benefits (MEUR)'!Y13+'ETR Other Exter. Savings (MEUR)'!T13," ")</f>
        <v>0</v>
      </c>
      <c r="Z14" s="321">
        <f>IF(ISNUMBER('ETR CO2 Benefits (MEUR)'!Z13)=TRUE,'ETR CO2 Benefits (MEUR)'!Z13+'ETR Other Exter. Savings (MEUR)'!U13," ")</f>
        <v>0</v>
      </c>
      <c r="AA14" s="312">
        <f>IF(ISNUMBER('ETR CO2 Benefits (MEUR)'!AA13)=TRUE,'ETR CO2 Benefits (MEUR)'!AA13+'ETR Other Exter. Savings (MEUR)'!Q13," ")</f>
        <v>3.2795690712074306</v>
      </c>
      <c r="AB14" s="312">
        <f>IF(ISNUMBER('ETR CO2 Benefits (MEUR)'!AB13)=TRUE,'ETR CO2 Benefits (MEUR)'!AB13+'ETR Other Exter. Savings (MEUR)'!R13," ")</f>
        <v>0</v>
      </c>
      <c r="AC14" s="312">
        <f>IF(ISNUMBER('ETR CO2 Benefits (MEUR)'!AC13)=TRUE,'ETR CO2 Benefits (MEUR)'!AC13+'ETR Other Exter. Savings (MEUR)'!S13," ")</f>
        <v>0</v>
      </c>
      <c r="AD14" s="312">
        <f>IF(ISNUMBER('ETR CO2 Benefits (MEUR)'!AD13)=TRUE,'ETR CO2 Benefits (MEUR)'!AD13+'ETR Other Exter. Savings (MEUR)'!T13," ")</f>
        <v>0</v>
      </c>
      <c r="AE14" s="315">
        <f>IF(ISNUMBER('ETR CO2 Benefits (MEUR)'!AE13)=TRUE,'ETR CO2 Benefits (MEUR)'!AE13+'ETR Other Exter. Savings (MEUR)'!U13," ")</f>
        <v>0</v>
      </c>
      <c r="AF14" s="306">
        <f>IF(ISNUMBER('ETR CO2 Benefits (MEUR)'!AF13)=TRUE,'ETR CO2 Benefits (MEUR)'!AF13+'ETR Other Exter. Savings (MEUR)'!Q13," ")</f>
        <v>2.4517490712074306</v>
      </c>
      <c r="AG14" s="306">
        <f>IF(ISNUMBER('ETR CO2 Benefits (MEUR)'!AG13)=TRUE,'ETR CO2 Benefits (MEUR)'!AG13+'ETR Other Exter. Savings (MEUR)'!R13," ")</f>
        <v>0</v>
      </c>
      <c r="AH14" s="306">
        <f>IF(ISNUMBER('ETR CO2 Benefits (MEUR)'!AH13)=TRUE,'ETR CO2 Benefits (MEUR)'!AH13+'ETR Other Exter. Savings (MEUR)'!S13," ")</f>
        <v>0</v>
      </c>
      <c r="AI14" s="306">
        <f>IF(ISNUMBER('ETR CO2 Benefits (MEUR)'!AI13)=TRUE,'ETR CO2 Benefits (MEUR)'!AI13+'ETR Other Exter. Savings (MEUR)'!T13," ")</f>
        <v>0</v>
      </c>
      <c r="AJ14" s="309">
        <f>IF(ISNUMBER('ETR CO2 Benefits (MEUR)'!AJ13)=TRUE,'ETR CO2 Benefits (MEUR)'!AJ13+'ETR Other Exter. Savings (MEUR)'!U13," ")</f>
        <v>0</v>
      </c>
      <c r="AK14" s="318">
        <f>IF(ISNUMBER('ETR CO2 Benefits (MEUR)'!AK13)=TRUE,'ETR CO2 Benefits (MEUR)'!AK13+'ETR Other Exter. Savings (MEUR)'!V13," ")</f>
        <v>4.2913490712074314</v>
      </c>
      <c r="AL14" s="318">
        <f>IF(ISNUMBER('ETR CO2 Benefits (MEUR)'!AL13)=TRUE,'ETR CO2 Benefits (MEUR)'!AL13+'ETR Other Exter. Savings (MEUR)'!W13," ")</f>
        <v>0</v>
      </c>
      <c r="AM14" s="318">
        <f>IF(ISNUMBER('ETR CO2 Benefits (MEUR)'!AM13)=TRUE,'ETR CO2 Benefits (MEUR)'!AM13+'ETR Other Exter. Savings (MEUR)'!X13," ")</f>
        <v>0</v>
      </c>
      <c r="AN14" s="318">
        <f>IF(ISNUMBER('ETR CO2 Benefits (MEUR)'!AN13)=TRUE,'ETR CO2 Benefits (MEUR)'!AN13+'ETR Other Exter. Savings (MEUR)'!Y13," ")</f>
        <v>0</v>
      </c>
      <c r="AO14" s="321">
        <f>IF(ISNUMBER('ETR CO2 Benefits (MEUR)'!AO13)=TRUE,'ETR CO2 Benefits (MEUR)'!AO13+'ETR Other Exter. Savings (MEUR)'!Z13," ")</f>
        <v>0</v>
      </c>
      <c r="AP14" s="312">
        <f>IF(ISNUMBER('ETR CO2 Benefits (MEUR)'!AP13)=TRUE,'ETR CO2 Benefits (MEUR)'!AP13+'ETR Other Exter. Savings (MEUR)'!V13," ")</f>
        <v>5.4410990712074314</v>
      </c>
      <c r="AQ14" s="312">
        <f>IF(ISNUMBER('ETR CO2 Benefits (MEUR)'!AQ13)=TRUE,'ETR CO2 Benefits (MEUR)'!AQ13+'ETR Other Exter. Savings (MEUR)'!W13," ")</f>
        <v>0</v>
      </c>
      <c r="AR14" s="312">
        <f>IF(ISNUMBER('ETR CO2 Benefits (MEUR)'!AR13)=TRUE,'ETR CO2 Benefits (MEUR)'!AR13+'ETR Other Exter. Savings (MEUR)'!X13," ")</f>
        <v>0</v>
      </c>
      <c r="AS14" s="312">
        <f>IF(ISNUMBER('ETR CO2 Benefits (MEUR)'!AS13)=TRUE,'ETR CO2 Benefits (MEUR)'!AS13+'ETR Other Exter. Savings (MEUR)'!Y13," ")</f>
        <v>0</v>
      </c>
      <c r="AT14" s="315">
        <f>IF(ISNUMBER('ETR CO2 Benefits (MEUR)'!AT13)=TRUE,'ETR CO2 Benefits (MEUR)'!AT13+'ETR Other Exter. Savings (MEUR)'!Z13," ")</f>
        <v>0</v>
      </c>
      <c r="AU14" s="306">
        <f>IF(ISNUMBER('ETR CO2 Benefits (MEUR)'!AU13)=TRUE,'ETR CO2 Benefits (MEUR)'!AU13+'ETR Other Exter. Savings (MEUR)'!V13," ")</f>
        <v>4.521299071207431</v>
      </c>
      <c r="AV14" s="306">
        <f>IF(ISNUMBER('ETR CO2 Benefits (MEUR)'!AV13)=TRUE,'ETR CO2 Benefits (MEUR)'!AV13+'ETR Other Exter. Savings (MEUR)'!W13," ")</f>
        <v>0</v>
      </c>
      <c r="AW14" s="306">
        <f>IF(ISNUMBER('ETR CO2 Benefits (MEUR)'!AW13)=TRUE,'ETR CO2 Benefits (MEUR)'!AW13+'ETR Other Exter. Savings (MEUR)'!X13," ")</f>
        <v>0</v>
      </c>
      <c r="AX14" s="306">
        <f>IF(ISNUMBER('ETR CO2 Benefits (MEUR)'!AX13)=TRUE,'ETR CO2 Benefits (MEUR)'!AX13+'ETR Other Exter. Savings (MEUR)'!Y13," ")</f>
        <v>0</v>
      </c>
      <c r="AY14" s="309">
        <f>IF(ISNUMBER('ETR CO2 Benefits (MEUR)'!AY13)=TRUE,'ETR CO2 Benefits (MEUR)'!AY13+'ETR Other Exter. Savings (MEUR)'!Z13," ")</f>
        <v>0</v>
      </c>
    </row>
    <row r="15" spans="2:51" ht="173.25" customHeight="1" x14ac:dyDescent="0.25">
      <c r="B15" s="485" t="str">
        <f>'ETR Capacities'!B14</f>
        <v>DE</v>
      </c>
      <c r="C15" s="10" t="str">
        <f>'ETR Capacities'!C14</f>
        <v>ETR-N-406</v>
      </c>
      <c r="D15" s="10" t="str">
        <f>_xlfn.XLOOKUP(C15,[4]ETR!$D$4:$D$78,[4]ETR!$E$4:$E$78)</f>
        <v>hybridge - gas grid infrastructure</v>
      </c>
      <c r="E15" s="10" t="str">
        <f>_xlfn.XLOOKUP(C15,'ETR Capacities'!$C$5:$C$79,'ETR Capacities'!$E$5:$E$79)</f>
        <v xml:space="preserve">Hydrogen and synthetic methane </v>
      </c>
      <c r="F15" s="13" t="str">
        <f>IF(_xlfn.XLOOKUP(C15,'ETR Capacities'!$C$5:$C$79,'ETR Capacities'!$F$5:$F$79)=0," ",_xlfn.XLOOKUP(C15,'ETR Capacities'!$C$5:$C$79,'ETR Capacities'!$F$5:$F$79))</f>
        <v xml:space="preserve"> </v>
      </c>
      <c r="G15" s="386">
        <f>IF(ISNUMBER('ETR CO2 Benefits (MEUR)'!G14)=TRUE,'ETR CO2 Benefits (MEUR)'!G14+'ETR Other Exter. Savings (MEUR)'!G14," ")</f>
        <v>0</v>
      </c>
      <c r="H15" s="105">
        <f>IF(ISNUMBER('ETR CO2 Benefits (MEUR)'!H14)=TRUE,'ETR CO2 Benefits (MEUR)'!H14+'ETR Other Exter. Savings (MEUR)'!H14," ")</f>
        <v>0</v>
      </c>
      <c r="I15" s="105">
        <f>IF(ISNUMBER('ETR CO2 Benefits (MEUR)'!I14)=TRUE,'ETR CO2 Benefits (MEUR)'!I14+'ETR Other Exter. Savings (MEUR)'!I14," ")</f>
        <v>0</v>
      </c>
      <c r="J15" s="105">
        <f>IF(ISNUMBER('ETR CO2 Benefits (MEUR)'!J14)=TRUE,'ETR CO2 Benefits (MEUR)'!J14+'ETR Other Exter. Savings (MEUR)'!J14," ")</f>
        <v>0</v>
      </c>
      <c r="K15" s="106">
        <f>IF(ISNUMBER('ETR CO2 Benefits (MEUR)'!K14)=TRUE,'ETR CO2 Benefits (MEUR)'!K14+'ETR Other Exter. Savings (MEUR)'!K14," ")</f>
        <v>0</v>
      </c>
      <c r="L15" s="209">
        <f>IF(ISNUMBER('ETR CO2 Benefits (MEUR)'!L14)=TRUE,'ETR CO2 Benefits (MEUR)'!L14+'ETR Other Exter. Savings (MEUR)'!L14," ")</f>
        <v>11.391796904024769</v>
      </c>
      <c r="M15" s="209">
        <f>IF(ISNUMBER('ETR CO2 Benefits (MEUR)'!M14)=TRUE,'ETR CO2 Benefits (MEUR)'!M14+'ETR Other Exter. Savings (MEUR)'!M14," ")</f>
        <v>0</v>
      </c>
      <c r="N15" s="209">
        <f>IF(ISNUMBER('ETR CO2 Benefits (MEUR)'!N14)=TRUE,'ETR CO2 Benefits (MEUR)'!N14+'ETR Other Exter. Savings (MEUR)'!N14," ")</f>
        <v>0</v>
      </c>
      <c r="O15" s="209">
        <f>IF(ISNUMBER('ETR CO2 Benefits (MEUR)'!O14)=TRUE,'ETR CO2 Benefits (MEUR)'!O14+'ETR Other Exter. Savings (MEUR)'!O14," ")</f>
        <v>0</v>
      </c>
      <c r="P15" s="210">
        <f>IF(ISNUMBER('ETR CO2 Benefits (MEUR)'!P14)=TRUE,'ETR CO2 Benefits (MEUR)'!P14+'ETR Other Exter. Savings (MEUR)'!P14," ")</f>
        <v>0</v>
      </c>
      <c r="Q15" s="209">
        <f>IF(ISNUMBER('ETR CO2 Benefits (MEUR)'!Q14)=TRUE,'ETR CO2 Benefits (MEUR)'!Q14+'ETR Other Exter. Savings (MEUR)'!L14," ")</f>
        <v>6.3328969040247687</v>
      </c>
      <c r="R15" s="209">
        <f>IF(ISNUMBER('ETR CO2 Benefits (MEUR)'!R14)=TRUE,'ETR CO2 Benefits (MEUR)'!R14+'ETR Other Exter. Savings (MEUR)'!M14," ")</f>
        <v>0</v>
      </c>
      <c r="S15" s="209">
        <f>IF(ISNUMBER('ETR CO2 Benefits (MEUR)'!S14)=TRUE,'ETR CO2 Benefits (MEUR)'!S14+'ETR Other Exter. Savings (MEUR)'!N14," ")</f>
        <v>0</v>
      </c>
      <c r="T15" s="209">
        <f>IF(ISNUMBER('ETR CO2 Benefits (MEUR)'!T14)=TRUE,'ETR CO2 Benefits (MEUR)'!T14+'ETR Other Exter. Savings (MEUR)'!O14," ")</f>
        <v>0</v>
      </c>
      <c r="U15" s="210">
        <f>IF(ISNUMBER('ETR CO2 Benefits (MEUR)'!U14)=TRUE,'ETR CO2 Benefits (MEUR)'!U14+'ETR Other Exter. Savings (MEUR)'!P14," ")</f>
        <v>0</v>
      </c>
      <c r="V15" s="227">
        <f>IF(ISNUMBER('ETR CO2 Benefits (MEUR)'!V14)=TRUE,'ETR CO2 Benefits (MEUR)'!V14+'ETR Other Exter. Savings (MEUR)'!Q14," ")</f>
        <v>6.9460969040247686</v>
      </c>
      <c r="W15" s="227">
        <f>IF(ISNUMBER('ETR CO2 Benefits (MEUR)'!W14)=TRUE,'ETR CO2 Benefits (MEUR)'!W14+'ETR Other Exter. Savings (MEUR)'!R14," ")</f>
        <v>0</v>
      </c>
      <c r="X15" s="227">
        <f>IF(ISNUMBER('ETR CO2 Benefits (MEUR)'!X14)=TRUE,'ETR CO2 Benefits (MEUR)'!X14+'ETR Other Exter. Savings (MEUR)'!S14," ")</f>
        <v>0</v>
      </c>
      <c r="Y15" s="227">
        <f>IF(ISNUMBER('ETR CO2 Benefits (MEUR)'!Y14)=TRUE,'ETR CO2 Benefits (MEUR)'!Y14+'ETR Other Exter. Savings (MEUR)'!T14," ")</f>
        <v>0</v>
      </c>
      <c r="Z15" s="228">
        <f>IF(ISNUMBER('ETR CO2 Benefits (MEUR)'!Z14)=TRUE,'ETR CO2 Benefits (MEUR)'!Z14+'ETR Other Exter. Savings (MEUR)'!U14," ")</f>
        <v>0</v>
      </c>
      <c r="AA15" s="37">
        <f>IF(ISNUMBER('ETR CO2 Benefits (MEUR)'!AA14)=TRUE,'ETR CO2 Benefits (MEUR)'!AA14+'ETR Other Exter. Savings (MEUR)'!Q14," ")</f>
        <v>10.93189690402477</v>
      </c>
      <c r="AB15" s="37">
        <f>IF(ISNUMBER('ETR CO2 Benefits (MEUR)'!AB14)=TRUE,'ETR CO2 Benefits (MEUR)'!AB14+'ETR Other Exter. Savings (MEUR)'!R14," ")</f>
        <v>0</v>
      </c>
      <c r="AC15" s="37">
        <f>IF(ISNUMBER('ETR CO2 Benefits (MEUR)'!AC14)=TRUE,'ETR CO2 Benefits (MEUR)'!AC14+'ETR Other Exter. Savings (MEUR)'!S14," ")</f>
        <v>0</v>
      </c>
      <c r="AD15" s="37">
        <f>IF(ISNUMBER('ETR CO2 Benefits (MEUR)'!AD14)=TRUE,'ETR CO2 Benefits (MEUR)'!AD14+'ETR Other Exter. Savings (MEUR)'!T14," ")</f>
        <v>0</v>
      </c>
      <c r="AE15" s="242">
        <f>IF(ISNUMBER('ETR CO2 Benefits (MEUR)'!AE14)=TRUE,'ETR CO2 Benefits (MEUR)'!AE14+'ETR Other Exter. Savings (MEUR)'!U14," ")</f>
        <v>0</v>
      </c>
      <c r="AF15" s="40">
        <f>IF(ISNUMBER('ETR CO2 Benefits (MEUR)'!AF14)=TRUE,'ETR CO2 Benefits (MEUR)'!AF14+'ETR Other Exter. Savings (MEUR)'!Q14," ")</f>
        <v>8.1724969040247686</v>
      </c>
      <c r="AG15" s="40">
        <f>IF(ISNUMBER('ETR CO2 Benefits (MEUR)'!AG14)=TRUE,'ETR CO2 Benefits (MEUR)'!AG14+'ETR Other Exter. Savings (MEUR)'!R14," ")</f>
        <v>0</v>
      </c>
      <c r="AH15" s="40">
        <f>IF(ISNUMBER('ETR CO2 Benefits (MEUR)'!AH14)=TRUE,'ETR CO2 Benefits (MEUR)'!AH14+'ETR Other Exter. Savings (MEUR)'!S14," ")</f>
        <v>0</v>
      </c>
      <c r="AI15" s="40">
        <f>IF(ISNUMBER('ETR CO2 Benefits (MEUR)'!AI14)=TRUE,'ETR CO2 Benefits (MEUR)'!AI14+'ETR Other Exter. Savings (MEUR)'!T14," ")</f>
        <v>0</v>
      </c>
      <c r="AJ15" s="248">
        <f>IF(ISNUMBER('ETR CO2 Benefits (MEUR)'!AJ14)=TRUE,'ETR CO2 Benefits (MEUR)'!AJ14+'ETR Other Exter. Savings (MEUR)'!U14," ")</f>
        <v>0</v>
      </c>
      <c r="AK15" s="227">
        <f>IF(ISNUMBER('ETR CO2 Benefits (MEUR)'!AK14)=TRUE,'ETR CO2 Benefits (MEUR)'!AK14+'ETR Other Exter. Savings (MEUR)'!V14," ")</f>
        <v>14.30449690402477</v>
      </c>
      <c r="AL15" s="227">
        <f>IF(ISNUMBER('ETR CO2 Benefits (MEUR)'!AL14)=TRUE,'ETR CO2 Benefits (MEUR)'!AL14+'ETR Other Exter. Savings (MEUR)'!W14," ")</f>
        <v>0</v>
      </c>
      <c r="AM15" s="227">
        <f>IF(ISNUMBER('ETR CO2 Benefits (MEUR)'!AM14)=TRUE,'ETR CO2 Benefits (MEUR)'!AM14+'ETR Other Exter. Savings (MEUR)'!X14," ")</f>
        <v>0</v>
      </c>
      <c r="AN15" s="227">
        <f>IF(ISNUMBER('ETR CO2 Benefits (MEUR)'!AN14)=TRUE,'ETR CO2 Benefits (MEUR)'!AN14+'ETR Other Exter. Savings (MEUR)'!Y14," ")</f>
        <v>0</v>
      </c>
      <c r="AO15" s="228">
        <f>IF(ISNUMBER('ETR CO2 Benefits (MEUR)'!AO14)=TRUE,'ETR CO2 Benefits (MEUR)'!AO14+'ETR Other Exter. Savings (MEUR)'!Z14," ")</f>
        <v>0</v>
      </c>
      <c r="AP15" s="37">
        <f>IF(ISNUMBER('ETR CO2 Benefits (MEUR)'!AP14)=TRUE,'ETR CO2 Benefits (MEUR)'!AP14+'ETR Other Exter. Savings (MEUR)'!V14," ")</f>
        <v>18.136996904024773</v>
      </c>
      <c r="AQ15" s="37">
        <f>IF(ISNUMBER('ETR CO2 Benefits (MEUR)'!AQ14)=TRUE,'ETR CO2 Benefits (MEUR)'!AQ14+'ETR Other Exter. Savings (MEUR)'!W14," ")</f>
        <v>0</v>
      </c>
      <c r="AR15" s="37">
        <f>IF(ISNUMBER('ETR CO2 Benefits (MEUR)'!AR14)=TRUE,'ETR CO2 Benefits (MEUR)'!AR14+'ETR Other Exter. Savings (MEUR)'!X14," ")</f>
        <v>0</v>
      </c>
      <c r="AS15" s="37">
        <f>IF(ISNUMBER('ETR CO2 Benefits (MEUR)'!AS14)=TRUE,'ETR CO2 Benefits (MEUR)'!AS14+'ETR Other Exter. Savings (MEUR)'!Y14," ")</f>
        <v>0</v>
      </c>
      <c r="AT15" s="242">
        <f>IF(ISNUMBER('ETR CO2 Benefits (MEUR)'!AT14)=TRUE,'ETR CO2 Benefits (MEUR)'!AT14+'ETR Other Exter. Savings (MEUR)'!Z14," ")</f>
        <v>0</v>
      </c>
      <c r="AU15" s="40">
        <f>IF(ISNUMBER('ETR CO2 Benefits (MEUR)'!AU14)=TRUE,'ETR CO2 Benefits (MEUR)'!AU14+'ETR Other Exter. Savings (MEUR)'!V14," ")</f>
        <v>15.070996904024769</v>
      </c>
      <c r="AV15" s="40">
        <f>IF(ISNUMBER('ETR CO2 Benefits (MEUR)'!AV14)=TRUE,'ETR CO2 Benefits (MEUR)'!AV14+'ETR Other Exter. Savings (MEUR)'!W14," ")</f>
        <v>0</v>
      </c>
      <c r="AW15" s="40">
        <f>IF(ISNUMBER('ETR CO2 Benefits (MEUR)'!AW14)=TRUE,'ETR CO2 Benefits (MEUR)'!AW14+'ETR Other Exter. Savings (MEUR)'!X14," ")</f>
        <v>0</v>
      </c>
      <c r="AX15" s="40">
        <f>IF(ISNUMBER('ETR CO2 Benefits (MEUR)'!AX14)=TRUE,'ETR CO2 Benefits (MEUR)'!AX14+'ETR Other Exter. Savings (MEUR)'!Y14," ")</f>
        <v>0</v>
      </c>
      <c r="AY15" s="248">
        <f>IF(ISNUMBER('ETR CO2 Benefits (MEUR)'!AY14)=TRUE,'ETR CO2 Benefits (MEUR)'!AY14+'ETR Other Exter. Savings (MEUR)'!Z14," ")</f>
        <v>0</v>
      </c>
    </row>
    <row r="16" spans="2:51" ht="166.5" customHeight="1" x14ac:dyDescent="0.25">
      <c r="B16" s="485" t="str">
        <f>'ETR Capacities'!B15</f>
        <v>DE</v>
      </c>
      <c r="C16" s="10" t="str">
        <f>'ETR Capacities'!C15</f>
        <v>ETR-N-633</v>
      </c>
      <c r="D16" s="10" t="str">
        <f>_xlfn.XLOOKUP(C16,[4]ETR!$D$4:$D$78,[4]ETR!$E$4:$E$78)</f>
        <v>GETH2-ETR 1</v>
      </c>
      <c r="E16" s="10" t="str">
        <f>_xlfn.XLOOKUP(C16,'ETR Capacities'!$C$5:$C$79,'ETR Capacities'!$E$5:$E$79)</f>
        <v xml:space="preserve">Hydrogen and synthetic methane </v>
      </c>
      <c r="F16" s="13" t="str">
        <f>IF(_xlfn.XLOOKUP(C16,'ETR Capacities'!$C$5:$C$79,'ETR Capacities'!$F$5:$F$79)=0," ",_xlfn.XLOOKUP(C16,'ETR Capacities'!$C$5:$C$79,'ETR Capacities'!$F$5:$F$79))</f>
        <v xml:space="preserve"> </v>
      </c>
      <c r="G16" s="386">
        <f>IF(ISNUMBER('ETR CO2 Benefits (MEUR)'!G15)=TRUE,'ETR CO2 Benefits (MEUR)'!G15+'ETR Other Exter. Savings (MEUR)'!G15," ")</f>
        <v>0</v>
      </c>
      <c r="H16" s="105">
        <f>IF(ISNUMBER('ETR CO2 Benefits (MEUR)'!H15)=TRUE,'ETR CO2 Benefits (MEUR)'!H15+'ETR Other Exter. Savings (MEUR)'!H15," ")</f>
        <v>0</v>
      </c>
      <c r="I16" s="105">
        <f>IF(ISNUMBER('ETR CO2 Benefits (MEUR)'!I15)=TRUE,'ETR CO2 Benefits (MEUR)'!I15+'ETR Other Exter. Savings (MEUR)'!I15," ")</f>
        <v>0</v>
      </c>
      <c r="J16" s="105">
        <f>IF(ISNUMBER('ETR CO2 Benefits (MEUR)'!J15)=TRUE,'ETR CO2 Benefits (MEUR)'!J15+'ETR Other Exter. Savings (MEUR)'!J15," ")</f>
        <v>0</v>
      </c>
      <c r="K16" s="106">
        <f>IF(ISNUMBER('ETR CO2 Benefits (MEUR)'!K15)=TRUE,'ETR CO2 Benefits (MEUR)'!K15+'ETR Other Exter. Savings (MEUR)'!K15," ")</f>
        <v>0</v>
      </c>
      <c r="L16" s="209">
        <f>IF(ISNUMBER('ETR CO2 Benefits (MEUR)'!L15)=TRUE,'ETR CO2 Benefits (MEUR)'!L15+'ETR Other Exter. Savings (MEUR)'!L15," ")</f>
        <v>14.35366409907121</v>
      </c>
      <c r="M16" s="209">
        <f>IF(ISNUMBER('ETR CO2 Benefits (MEUR)'!M15)=TRUE,'ETR CO2 Benefits (MEUR)'!M15+'ETR Other Exter. Savings (MEUR)'!M15," ")</f>
        <v>0</v>
      </c>
      <c r="N16" s="209">
        <f>IF(ISNUMBER('ETR CO2 Benefits (MEUR)'!N15)=TRUE,'ETR CO2 Benefits (MEUR)'!N15+'ETR Other Exter. Savings (MEUR)'!N15," ")</f>
        <v>0</v>
      </c>
      <c r="O16" s="209">
        <f>IF(ISNUMBER('ETR CO2 Benefits (MEUR)'!O15)=TRUE,'ETR CO2 Benefits (MEUR)'!O15+'ETR Other Exter. Savings (MEUR)'!O15," ")</f>
        <v>0</v>
      </c>
      <c r="P16" s="210">
        <f>IF(ISNUMBER('ETR CO2 Benefits (MEUR)'!P15)=TRUE,'ETR CO2 Benefits (MEUR)'!P15+'ETR Other Exter. Savings (MEUR)'!P15," ")</f>
        <v>0</v>
      </c>
      <c r="Q16" s="209">
        <f>IF(ISNUMBER('ETR CO2 Benefits (MEUR)'!Q15)=TRUE,'ETR CO2 Benefits (MEUR)'!Q15+'ETR Other Exter. Savings (MEUR)'!L15," ")</f>
        <v>7.9794500990712089</v>
      </c>
      <c r="R16" s="209">
        <f>IF(ISNUMBER('ETR CO2 Benefits (MEUR)'!R15)=TRUE,'ETR CO2 Benefits (MEUR)'!R15+'ETR Other Exter. Savings (MEUR)'!M15," ")</f>
        <v>0</v>
      </c>
      <c r="S16" s="209">
        <f>IF(ISNUMBER('ETR CO2 Benefits (MEUR)'!S15)=TRUE,'ETR CO2 Benefits (MEUR)'!S15+'ETR Other Exter. Savings (MEUR)'!N15," ")</f>
        <v>0</v>
      </c>
      <c r="T16" s="209">
        <f>IF(ISNUMBER('ETR CO2 Benefits (MEUR)'!T15)=TRUE,'ETR CO2 Benefits (MEUR)'!T15+'ETR Other Exter. Savings (MEUR)'!O15," ")</f>
        <v>0</v>
      </c>
      <c r="U16" s="210">
        <f>IF(ISNUMBER('ETR CO2 Benefits (MEUR)'!U15)=TRUE,'ETR CO2 Benefits (MEUR)'!U15+'ETR Other Exter. Savings (MEUR)'!P15," ")</f>
        <v>0</v>
      </c>
      <c r="V16" s="227">
        <f>IF(ISNUMBER('ETR CO2 Benefits (MEUR)'!V15)=TRUE,'ETR CO2 Benefits (MEUR)'!V15+'ETR Other Exter. Savings (MEUR)'!Q15," ")</f>
        <v>8.7520820990712096</v>
      </c>
      <c r="W16" s="227">
        <f>IF(ISNUMBER('ETR CO2 Benefits (MEUR)'!W15)=TRUE,'ETR CO2 Benefits (MEUR)'!W15+'ETR Other Exter. Savings (MEUR)'!R15," ")</f>
        <v>0</v>
      </c>
      <c r="X16" s="227">
        <f>IF(ISNUMBER('ETR CO2 Benefits (MEUR)'!X15)=TRUE,'ETR CO2 Benefits (MEUR)'!X15+'ETR Other Exter. Savings (MEUR)'!S15," ")</f>
        <v>0</v>
      </c>
      <c r="Y16" s="227">
        <f>IF(ISNUMBER('ETR CO2 Benefits (MEUR)'!Y15)=TRUE,'ETR CO2 Benefits (MEUR)'!Y15+'ETR Other Exter. Savings (MEUR)'!T15," ")</f>
        <v>0</v>
      </c>
      <c r="Z16" s="228">
        <f>IF(ISNUMBER('ETR CO2 Benefits (MEUR)'!Z15)=TRUE,'ETR CO2 Benefits (MEUR)'!Z15+'ETR Other Exter. Savings (MEUR)'!U15," ")</f>
        <v>0</v>
      </c>
      <c r="AA16" s="37">
        <f>IF(ISNUMBER('ETR CO2 Benefits (MEUR)'!AA15)=TRUE,'ETR CO2 Benefits (MEUR)'!AA15+'ETR Other Exter. Savings (MEUR)'!Q15," ")</f>
        <v>13.774190099071211</v>
      </c>
      <c r="AB16" s="37">
        <f>IF(ISNUMBER('ETR CO2 Benefits (MEUR)'!AB15)=TRUE,'ETR CO2 Benefits (MEUR)'!AB15+'ETR Other Exter. Savings (MEUR)'!R15," ")</f>
        <v>0</v>
      </c>
      <c r="AC16" s="37">
        <f>IF(ISNUMBER('ETR CO2 Benefits (MEUR)'!AC15)=TRUE,'ETR CO2 Benefits (MEUR)'!AC15+'ETR Other Exter. Savings (MEUR)'!S15," ")</f>
        <v>0</v>
      </c>
      <c r="AD16" s="37">
        <f>IF(ISNUMBER('ETR CO2 Benefits (MEUR)'!AD15)=TRUE,'ETR CO2 Benefits (MEUR)'!AD15+'ETR Other Exter. Savings (MEUR)'!T15," ")</f>
        <v>0</v>
      </c>
      <c r="AE16" s="242">
        <f>IF(ISNUMBER('ETR CO2 Benefits (MEUR)'!AE15)=TRUE,'ETR CO2 Benefits (MEUR)'!AE15+'ETR Other Exter. Savings (MEUR)'!U15," ")</f>
        <v>0</v>
      </c>
      <c r="AF16" s="40">
        <f>IF(ISNUMBER('ETR CO2 Benefits (MEUR)'!AF15)=TRUE,'ETR CO2 Benefits (MEUR)'!AF15+'ETR Other Exter. Savings (MEUR)'!Q15," ")</f>
        <v>10.297346099071209</v>
      </c>
      <c r="AG16" s="40">
        <f>IF(ISNUMBER('ETR CO2 Benefits (MEUR)'!AG15)=TRUE,'ETR CO2 Benefits (MEUR)'!AG15+'ETR Other Exter. Savings (MEUR)'!R15," ")</f>
        <v>0</v>
      </c>
      <c r="AH16" s="40">
        <f>IF(ISNUMBER('ETR CO2 Benefits (MEUR)'!AH15)=TRUE,'ETR CO2 Benefits (MEUR)'!AH15+'ETR Other Exter. Savings (MEUR)'!S15," ")</f>
        <v>0</v>
      </c>
      <c r="AI16" s="40">
        <f>IF(ISNUMBER('ETR CO2 Benefits (MEUR)'!AI15)=TRUE,'ETR CO2 Benefits (MEUR)'!AI15+'ETR Other Exter. Savings (MEUR)'!T15," ")</f>
        <v>0</v>
      </c>
      <c r="AJ16" s="248">
        <f>IF(ISNUMBER('ETR CO2 Benefits (MEUR)'!AJ15)=TRUE,'ETR CO2 Benefits (MEUR)'!AJ15+'ETR Other Exter. Savings (MEUR)'!U15," ")</f>
        <v>0</v>
      </c>
      <c r="AK16" s="227">
        <f>IF(ISNUMBER('ETR CO2 Benefits (MEUR)'!AK15)=TRUE,'ETR CO2 Benefits (MEUR)'!AK15+'ETR Other Exter. Savings (MEUR)'!V15," ")</f>
        <v>18.02366609907121</v>
      </c>
      <c r="AL16" s="227">
        <f>IF(ISNUMBER('ETR CO2 Benefits (MEUR)'!AL15)=TRUE,'ETR CO2 Benefits (MEUR)'!AL15+'ETR Other Exter. Savings (MEUR)'!W15," ")</f>
        <v>0</v>
      </c>
      <c r="AM16" s="227">
        <f>IF(ISNUMBER('ETR CO2 Benefits (MEUR)'!AM15)=TRUE,'ETR CO2 Benefits (MEUR)'!AM15+'ETR Other Exter. Savings (MEUR)'!X15," ")</f>
        <v>0</v>
      </c>
      <c r="AN16" s="227">
        <f>IF(ISNUMBER('ETR CO2 Benefits (MEUR)'!AN15)=TRUE,'ETR CO2 Benefits (MEUR)'!AN15+'ETR Other Exter. Savings (MEUR)'!Y15," ")</f>
        <v>0</v>
      </c>
      <c r="AO16" s="228">
        <f>IF(ISNUMBER('ETR CO2 Benefits (MEUR)'!AO15)=TRUE,'ETR CO2 Benefits (MEUR)'!AO15+'ETR Other Exter. Savings (MEUR)'!Z15," ")</f>
        <v>0</v>
      </c>
      <c r="AP16" s="37">
        <f>IF(ISNUMBER('ETR CO2 Benefits (MEUR)'!AP15)=TRUE,'ETR CO2 Benefits (MEUR)'!AP15+'ETR Other Exter. Savings (MEUR)'!V15," ")</f>
        <v>22.852616099071213</v>
      </c>
      <c r="AQ16" s="37">
        <f>IF(ISNUMBER('ETR CO2 Benefits (MEUR)'!AQ15)=TRUE,'ETR CO2 Benefits (MEUR)'!AQ15+'ETR Other Exter. Savings (MEUR)'!W15," ")</f>
        <v>0</v>
      </c>
      <c r="AR16" s="37">
        <f>IF(ISNUMBER('ETR CO2 Benefits (MEUR)'!AR15)=TRUE,'ETR CO2 Benefits (MEUR)'!AR15+'ETR Other Exter. Savings (MEUR)'!X15," ")</f>
        <v>0</v>
      </c>
      <c r="AS16" s="37">
        <f>IF(ISNUMBER('ETR CO2 Benefits (MEUR)'!AS15)=TRUE,'ETR CO2 Benefits (MEUR)'!AS15+'ETR Other Exter. Savings (MEUR)'!Y15," ")</f>
        <v>0</v>
      </c>
      <c r="AT16" s="242">
        <f>IF(ISNUMBER('ETR CO2 Benefits (MEUR)'!AT15)=TRUE,'ETR CO2 Benefits (MEUR)'!AT15+'ETR Other Exter. Savings (MEUR)'!Z15," ")</f>
        <v>0</v>
      </c>
      <c r="AU16" s="40">
        <f>IF(ISNUMBER('ETR CO2 Benefits (MEUR)'!AU15)=TRUE,'ETR CO2 Benefits (MEUR)'!AU15+'ETR Other Exter. Savings (MEUR)'!V15," ")</f>
        <v>18.989456099071212</v>
      </c>
      <c r="AV16" s="40">
        <f>IF(ISNUMBER('ETR CO2 Benefits (MEUR)'!AV15)=TRUE,'ETR CO2 Benefits (MEUR)'!AV15+'ETR Other Exter. Savings (MEUR)'!W15," ")</f>
        <v>0</v>
      </c>
      <c r="AW16" s="40">
        <f>IF(ISNUMBER('ETR CO2 Benefits (MEUR)'!AW15)=TRUE,'ETR CO2 Benefits (MEUR)'!AW15+'ETR Other Exter. Savings (MEUR)'!X15," ")</f>
        <v>0</v>
      </c>
      <c r="AX16" s="40">
        <f>IF(ISNUMBER('ETR CO2 Benefits (MEUR)'!AX15)=TRUE,'ETR CO2 Benefits (MEUR)'!AX15+'ETR Other Exter. Savings (MEUR)'!Y15," ")</f>
        <v>0</v>
      </c>
      <c r="AY16" s="248">
        <f>IF(ISNUMBER('ETR CO2 Benefits (MEUR)'!AY15)=TRUE,'ETR CO2 Benefits (MEUR)'!AY15+'ETR Other Exter. Savings (MEUR)'!Z15," ")</f>
        <v>0</v>
      </c>
    </row>
    <row r="17" spans="2:51" ht="75" customHeight="1" x14ac:dyDescent="0.25">
      <c r="B17" s="485" t="str">
        <f>'ETR Capacities'!B16</f>
        <v>DE</v>
      </c>
      <c r="C17" s="10" t="str">
        <f>'ETR Capacities'!C16</f>
        <v>ETR-N-905</v>
      </c>
      <c r="D17" s="10" t="str">
        <f>_xlfn.XLOOKUP(C17,[4]ETR!$D$4:$D$78,[4]ETR!$E$4:$E$78)</f>
        <v xml:space="preserve">Vlieghuis (NL)/ Emlichheim (DE) Capacity for Hydrogen according to the NDP </v>
      </c>
      <c r="E17" s="10" t="str">
        <f>_xlfn.XLOOKUP(C17,'ETR Capacities'!$C$5:$C$79,'ETR Capacities'!$E$5:$E$79)</f>
        <v xml:space="preserve">Hydrogen and synthetic methane </v>
      </c>
      <c r="F17" s="13" t="str">
        <f>IF(_xlfn.XLOOKUP(C17,'ETR Capacities'!$C$5:$C$79,'ETR Capacities'!$F$5:$F$79)=0," ",_xlfn.XLOOKUP(C17,'ETR Capacities'!$C$5:$C$79,'ETR Capacities'!$F$5:$F$79))</f>
        <v xml:space="preserve"> </v>
      </c>
      <c r="G17" s="386" t="str">
        <f>IF(ISNUMBER('ETR CO2 Benefits (MEUR)'!G16)=TRUE,'ETR CO2 Benefits (MEUR)'!G16+'ETR Other Exter. Savings (MEUR)'!G16," ")</f>
        <v xml:space="preserve"> </v>
      </c>
      <c r="H17" s="105" t="str">
        <f>IF(ISNUMBER('ETR CO2 Benefits (MEUR)'!H16)=TRUE,'ETR CO2 Benefits (MEUR)'!H16+'ETR Other Exter. Savings (MEUR)'!H16," ")</f>
        <v xml:space="preserve"> </v>
      </c>
      <c r="I17" s="105" t="str">
        <f>IF(ISNUMBER('ETR CO2 Benefits (MEUR)'!I16)=TRUE,'ETR CO2 Benefits (MEUR)'!I16+'ETR Other Exter. Savings (MEUR)'!I16," ")</f>
        <v xml:space="preserve"> </v>
      </c>
      <c r="J17" s="105" t="str">
        <f>IF(ISNUMBER('ETR CO2 Benefits (MEUR)'!J16)=TRUE,'ETR CO2 Benefits (MEUR)'!J16+'ETR Other Exter. Savings (MEUR)'!J16," ")</f>
        <v xml:space="preserve"> </v>
      </c>
      <c r="K17" s="106" t="str">
        <f>IF(ISNUMBER('ETR CO2 Benefits (MEUR)'!K16)=TRUE,'ETR CO2 Benefits (MEUR)'!K16+'ETR Other Exter. Savings (MEUR)'!K16," ")</f>
        <v xml:space="preserve"> </v>
      </c>
      <c r="L17" s="209" t="str">
        <f>IF(ISNUMBER('ETR CO2 Benefits (MEUR)'!L16)=TRUE,'ETR CO2 Benefits (MEUR)'!L16+'ETR Other Exter. Savings (MEUR)'!L16," ")</f>
        <v xml:space="preserve"> </v>
      </c>
      <c r="M17" s="209" t="str">
        <f>IF(ISNUMBER('ETR CO2 Benefits (MEUR)'!M16)=TRUE,'ETR CO2 Benefits (MEUR)'!M16+'ETR Other Exter. Savings (MEUR)'!M16," ")</f>
        <v xml:space="preserve"> </v>
      </c>
      <c r="N17" s="209" t="str">
        <f>IF(ISNUMBER('ETR CO2 Benefits (MEUR)'!N16)=TRUE,'ETR CO2 Benefits (MEUR)'!N16+'ETR Other Exter. Savings (MEUR)'!N16," ")</f>
        <v xml:space="preserve"> </v>
      </c>
      <c r="O17" s="209" t="str">
        <f>IF(ISNUMBER('ETR CO2 Benefits (MEUR)'!O16)=TRUE,'ETR CO2 Benefits (MEUR)'!O16+'ETR Other Exter. Savings (MEUR)'!O16," ")</f>
        <v xml:space="preserve"> </v>
      </c>
      <c r="P17" s="210" t="str">
        <f>IF(ISNUMBER('ETR CO2 Benefits (MEUR)'!P16)=TRUE,'ETR CO2 Benefits (MEUR)'!P16+'ETR Other Exter. Savings (MEUR)'!P16," ")</f>
        <v xml:space="preserve"> </v>
      </c>
      <c r="Q17" s="209" t="str">
        <f>IF(ISNUMBER('ETR CO2 Benefits (MEUR)'!Q16)=TRUE,'ETR CO2 Benefits (MEUR)'!Q16+'ETR Other Exter. Savings (MEUR)'!L16," ")</f>
        <v xml:space="preserve"> </v>
      </c>
      <c r="R17" s="209" t="str">
        <f>IF(ISNUMBER('ETR CO2 Benefits (MEUR)'!R16)=TRUE,'ETR CO2 Benefits (MEUR)'!R16+'ETR Other Exter. Savings (MEUR)'!M16," ")</f>
        <v xml:space="preserve"> </v>
      </c>
      <c r="S17" s="209" t="str">
        <f>IF(ISNUMBER('ETR CO2 Benefits (MEUR)'!S16)=TRUE,'ETR CO2 Benefits (MEUR)'!S16+'ETR Other Exter. Savings (MEUR)'!N16," ")</f>
        <v xml:space="preserve"> </v>
      </c>
      <c r="T17" s="209" t="str">
        <f>IF(ISNUMBER('ETR CO2 Benefits (MEUR)'!T16)=TRUE,'ETR CO2 Benefits (MEUR)'!T16+'ETR Other Exter. Savings (MEUR)'!O16," ")</f>
        <v xml:space="preserve"> </v>
      </c>
      <c r="U17" s="210" t="str">
        <f>IF(ISNUMBER('ETR CO2 Benefits (MEUR)'!U16)=TRUE,'ETR CO2 Benefits (MEUR)'!U16+'ETR Other Exter. Savings (MEUR)'!P16," ")</f>
        <v xml:space="preserve"> </v>
      </c>
      <c r="V17" s="227" t="str">
        <f>IF(ISNUMBER('ETR CO2 Benefits (MEUR)'!V16)=TRUE,'ETR CO2 Benefits (MEUR)'!V16+'ETR Other Exter. Savings (MEUR)'!Q16," ")</f>
        <v xml:space="preserve"> </v>
      </c>
      <c r="W17" s="227" t="str">
        <f>IF(ISNUMBER('ETR CO2 Benefits (MEUR)'!W16)=TRUE,'ETR CO2 Benefits (MEUR)'!W16+'ETR Other Exter. Savings (MEUR)'!R16," ")</f>
        <v xml:space="preserve"> </v>
      </c>
      <c r="X17" s="227" t="str">
        <f>IF(ISNUMBER('ETR CO2 Benefits (MEUR)'!X16)=TRUE,'ETR CO2 Benefits (MEUR)'!X16+'ETR Other Exter. Savings (MEUR)'!S16," ")</f>
        <v xml:space="preserve"> </v>
      </c>
      <c r="Y17" s="227" t="str">
        <f>IF(ISNUMBER('ETR CO2 Benefits (MEUR)'!Y16)=TRUE,'ETR CO2 Benefits (MEUR)'!Y16+'ETR Other Exter. Savings (MEUR)'!T16," ")</f>
        <v xml:space="preserve"> </v>
      </c>
      <c r="Z17" s="228" t="str">
        <f>IF(ISNUMBER('ETR CO2 Benefits (MEUR)'!Z16)=TRUE,'ETR CO2 Benefits (MEUR)'!Z16+'ETR Other Exter. Savings (MEUR)'!U16," ")</f>
        <v xml:space="preserve"> </v>
      </c>
      <c r="AA17" s="37" t="str">
        <f>IF(ISNUMBER('ETR CO2 Benefits (MEUR)'!AA16)=TRUE,'ETR CO2 Benefits (MEUR)'!AA16+'ETR Other Exter. Savings (MEUR)'!Q16," ")</f>
        <v xml:space="preserve"> </v>
      </c>
      <c r="AB17" s="37" t="str">
        <f>IF(ISNUMBER('ETR CO2 Benefits (MEUR)'!AB16)=TRUE,'ETR CO2 Benefits (MEUR)'!AB16+'ETR Other Exter. Savings (MEUR)'!R16," ")</f>
        <v xml:space="preserve"> </v>
      </c>
      <c r="AC17" s="37" t="str">
        <f>IF(ISNUMBER('ETR CO2 Benefits (MEUR)'!AC16)=TRUE,'ETR CO2 Benefits (MEUR)'!AC16+'ETR Other Exter. Savings (MEUR)'!S16," ")</f>
        <v xml:space="preserve"> </v>
      </c>
      <c r="AD17" s="37" t="str">
        <f>IF(ISNUMBER('ETR CO2 Benefits (MEUR)'!AD16)=TRUE,'ETR CO2 Benefits (MEUR)'!AD16+'ETR Other Exter. Savings (MEUR)'!T16," ")</f>
        <v xml:space="preserve"> </v>
      </c>
      <c r="AE17" s="242" t="str">
        <f>IF(ISNUMBER('ETR CO2 Benefits (MEUR)'!AE16)=TRUE,'ETR CO2 Benefits (MEUR)'!AE16+'ETR Other Exter. Savings (MEUR)'!U16," ")</f>
        <v xml:space="preserve"> </v>
      </c>
      <c r="AF17" s="40" t="str">
        <f>IF(ISNUMBER('ETR CO2 Benefits (MEUR)'!AF16)=TRUE,'ETR CO2 Benefits (MEUR)'!AF16+'ETR Other Exter. Savings (MEUR)'!Q16," ")</f>
        <v xml:space="preserve"> </v>
      </c>
      <c r="AG17" s="40" t="str">
        <f>IF(ISNUMBER('ETR CO2 Benefits (MEUR)'!AG16)=TRUE,'ETR CO2 Benefits (MEUR)'!AG16+'ETR Other Exter. Savings (MEUR)'!R16," ")</f>
        <v xml:space="preserve"> </v>
      </c>
      <c r="AH17" s="40" t="str">
        <f>IF(ISNUMBER('ETR CO2 Benefits (MEUR)'!AH16)=TRUE,'ETR CO2 Benefits (MEUR)'!AH16+'ETR Other Exter. Savings (MEUR)'!S16," ")</f>
        <v xml:space="preserve"> </v>
      </c>
      <c r="AI17" s="40" t="str">
        <f>IF(ISNUMBER('ETR CO2 Benefits (MEUR)'!AI16)=TRUE,'ETR CO2 Benefits (MEUR)'!AI16+'ETR Other Exter. Savings (MEUR)'!T16," ")</f>
        <v xml:space="preserve"> </v>
      </c>
      <c r="AJ17" s="248" t="str">
        <f>IF(ISNUMBER('ETR CO2 Benefits (MEUR)'!AJ16)=TRUE,'ETR CO2 Benefits (MEUR)'!AJ16+'ETR Other Exter. Savings (MEUR)'!U16," ")</f>
        <v xml:space="preserve"> </v>
      </c>
      <c r="AK17" s="227" t="str">
        <f>IF(ISNUMBER('ETR CO2 Benefits (MEUR)'!AK16)=TRUE,'ETR CO2 Benefits (MEUR)'!AK16+'ETR Other Exter. Savings (MEUR)'!V16," ")</f>
        <v xml:space="preserve"> </v>
      </c>
      <c r="AL17" s="227" t="str">
        <f>IF(ISNUMBER('ETR CO2 Benefits (MEUR)'!AL16)=TRUE,'ETR CO2 Benefits (MEUR)'!AL16+'ETR Other Exter. Savings (MEUR)'!W16," ")</f>
        <v xml:space="preserve"> </v>
      </c>
      <c r="AM17" s="227" t="str">
        <f>IF(ISNUMBER('ETR CO2 Benefits (MEUR)'!AM16)=TRUE,'ETR CO2 Benefits (MEUR)'!AM16+'ETR Other Exter. Savings (MEUR)'!X16," ")</f>
        <v xml:space="preserve"> </v>
      </c>
      <c r="AN17" s="227" t="str">
        <f>IF(ISNUMBER('ETR CO2 Benefits (MEUR)'!AN16)=TRUE,'ETR CO2 Benefits (MEUR)'!AN16+'ETR Other Exter. Savings (MEUR)'!Y16," ")</f>
        <v xml:space="preserve"> </v>
      </c>
      <c r="AO17" s="228" t="str">
        <f>IF(ISNUMBER('ETR CO2 Benefits (MEUR)'!AO16)=TRUE,'ETR CO2 Benefits (MEUR)'!AO16+'ETR Other Exter. Savings (MEUR)'!Z16," ")</f>
        <v xml:space="preserve"> </v>
      </c>
      <c r="AP17" s="37" t="str">
        <f>IF(ISNUMBER('ETR CO2 Benefits (MEUR)'!AP16)=TRUE,'ETR CO2 Benefits (MEUR)'!AP16+'ETR Other Exter. Savings (MEUR)'!V16," ")</f>
        <v xml:space="preserve"> </v>
      </c>
      <c r="AQ17" s="37" t="str">
        <f>IF(ISNUMBER('ETR CO2 Benefits (MEUR)'!AQ16)=TRUE,'ETR CO2 Benefits (MEUR)'!AQ16+'ETR Other Exter. Savings (MEUR)'!W16," ")</f>
        <v xml:space="preserve"> </v>
      </c>
      <c r="AR17" s="37" t="str">
        <f>IF(ISNUMBER('ETR CO2 Benefits (MEUR)'!AR16)=TRUE,'ETR CO2 Benefits (MEUR)'!AR16+'ETR Other Exter. Savings (MEUR)'!X16," ")</f>
        <v xml:space="preserve"> </v>
      </c>
      <c r="AS17" s="37" t="str">
        <f>IF(ISNUMBER('ETR CO2 Benefits (MEUR)'!AS16)=TRUE,'ETR CO2 Benefits (MEUR)'!AS16+'ETR Other Exter. Savings (MEUR)'!Y16," ")</f>
        <v xml:space="preserve"> </v>
      </c>
      <c r="AT17" s="242" t="str">
        <f>IF(ISNUMBER('ETR CO2 Benefits (MEUR)'!AT16)=TRUE,'ETR CO2 Benefits (MEUR)'!AT16+'ETR Other Exter. Savings (MEUR)'!Z16," ")</f>
        <v xml:space="preserve"> </v>
      </c>
      <c r="AU17" s="40" t="str">
        <f>IF(ISNUMBER('ETR CO2 Benefits (MEUR)'!AU16)=TRUE,'ETR CO2 Benefits (MEUR)'!AU16+'ETR Other Exter. Savings (MEUR)'!V16," ")</f>
        <v xml:space="preserve"> </v>
      </c>
      <c r="AV17" s="40" t="str">
        <f>IF(ISNUMBER('ETR CO2 Benefits (MEUR)'!AV16)=TRUE,'ETR CO2 Benefits (MEUR)'!AV16+'ETR Other Exter. Savings (MEUR)'!W16," ")</f>
        <v xml:space="preserve"> </v>
      </c>
      <c r="AW17" s="40" t="str">
        <f>IF(ISNUMBER('ETR CO2 Benefits (MEUR)'!AW16)=TRUE,'ETR CO2 Benefits (MEUR)'!AW16+'ETR Other Exter. Savings (MEUR)'!X16," ")</f>
        <v xml:space="preserve"> </v>
      </c>
      <c r="AX17" s="40" t="str">
        <f>IF(ISNUMBER('ETR CO2 Benefits (MEUR)'!AX16)=TRUE,'ETR CO2 Benefits (MEUR)'!AX16+'ETR Other Exter. Savings (MEUR)'!Y16," ")</f>
        <v xml:space="preserve"> </v>
      </c>
      <c r="AY17" s="248" t="str">
        <f>IF(ISNUMBER('ETR CO2 Benefits (MEUR)'!AY16)=TRUE,'ETR CO2 Benefits (MEUR)'!AY16+'ETR Other Exter. Savings (MEUR)'!Z16," ")</f>
        <v xml:space="preserve"> </v>
      </c>
    </row>
    <row r="18" spans="2:51" ht="77.25" customHeight="1" x14ac:dyDescent="0.25">
      <c r="B18" s="485" t="str">
        <f>'ETR Capacities'!B17</f>
        <v>DE</v>
      </c>
      <c r="C18" s="10" t="str">
        <f>'ETR Capacities'!C17</f>
        <v>ETR-N-952</v>
      </c>
      <c r="D18" s="10" t="str">
        <f>_xlfn.XLOOKUP(C18,[4]ETR!$D$4:$D$78,[4]ETR!$E$4:$E$78)</f>
        <v>Hydrogen pipeline system conversion projects of german gas NDP 2020-2030</v>
      </c>
      <c r="E18" s="10" t="str">
        <f>_xlfn.XLOOKUP(C18,'ETR Capacities'!$C$5:$C$79,'ETR Capacities'!$E$5:$E$79)</f>
        <v xml:space="preserve">Hydrogen and synthetic methane </v>
      </c>
      <c r="F18" s="13"/>
      <c r="G18" s="386">
        <f>IF(ISNUMBER('ETR CO2 Benefits (MEUR)'!G17)=TRUE,'ETR CO2 Benefits (MEUR)'!G17+'ETR Other Exter. Savings (MEUR)'!G17," ")</f>
        <v>0</v>
      </c>
      <c r="H18" s="105">
        <f>IF(ISNUMBER('ETR CO2 Benefits (MEUR)'!H17)=TRUE,'ETR CO2 Benefits (MEUR)'!H17+'ETR Other Exter. Savings (MEUR)'!H17," ")</f>
        <v>0</v>
      </c>
      <c r="I18" s="105">
        <f>IF(ISNUMBER('ETR CO2 Benefits (MEUR)'!I17)=TRUE,'ETR CO2 Benefits (MEUR)'!I17+'ETR Other Exter. Savings (MEUR)'!I17," ")</f>
        <v>0</v>
      </c>
      <c r="J18" s="105">
        <f>IF(ISNUMBER('ETR CO2 Benefits (MEUR)'!J17)=TRUE,'ETR CO2 Benefits (MEUR)'!J17+'ETR Other Exter. Savings (MEUR)'!J17," ")</f>
        <v>0</v>
      </c>
      <c r="K18" s="106">
        <f>IF(ISNUMBER('ETR CO2 Benefits (MEUR)'!K17)=TRUE,'ETR CO2 Benefits (MEUR)'!K17+'ETR Other Exter. Savings (MEUR)'!K17," ")</f>
        <v>0</v>
      </c>
      <c r="L18" s="209">
        <f>IF(ISNUMBER('ETR CO2 Benefits (MEUR)'!L17)=TRUE,'ETR CO2 Benefits (MEUR)'!L17+'ETR Other Exter. Savings (MEUR)'!L17," ")</f>
        <v>0</v>
      </c>
      <c r="M18" s="209">
        <f>IF(ISNUMBER('ETR CO2 Benefits (MEUR)'!M17)=TRUE,'ETR CO2 Benefits (MEUR)'!M17+'ETR Other Exter. Savings (MEUR)'!M17," ")</f>
        <v>0</v>
      </c>
      <c r="N18" s="209">
        <f>IF(ISNUMBER('ETR CO2 Benefits (MEUR)'!N17)=TRUE,'ETR CO2 Benefits (MEUR)'!N17+'ETR Other Exter. Savings (MEUR)'!N17," ")</f>
        <v>0</v>
      </c>
      <c r="O18" s="209">
        <f>IF(ISNUMBER('ETR CO2 Benefits (MEUR)'!O17)=TRUE,'ETR CO2 Benefits (MEUR)'!O17+'ETR Other Exter. Savings (MEUR)'!O17," ")</f>
        <v>0</v>
      </c>
      <c r="P18" s="210">
        <f>IF(ISNUMBER('ETR CO2 Benefits (MEUR)'!P17)=TRUE,'ETR CO2 Benefits (MEUR)'!P17+'ETR Other Exter. Savings (MEUR)'!P17," ")</f>
        <v>0</v>
      </c>
      <c r="Q18" s="209">
        <f>IF(ISNUMBER('ETR CO2 Benefits (MEUR)'!Q17)=TRUE,'ETR CO2 Benefits (MEUR)'!Q17+'ETR Other Exter. Savings (MEUR)'!L17," ")</f>
        <v>0</v>
      </c>
      <c r="R18" s="209">
        <f>IF(ISNUMBER('ETR CO2 Benefits (MEUR)'!R17)=TRUE,'ETR CO2 Benefits (MEUR)'!R17+'ETR Other Exter. Savings (MEUR)'!M17," ")</f>
        <v>0</v>
      </c>
      <c r="S18" s="209">
        <f>IF(ISNUMBER('ETR CO2 Benefits (MEUR)'!S17)=TRUE,'ETR CO2 Benefits (MEUR)'!S17+'ETR Other Exter. Savings (MEUR)'!N17," ")</f>
        <v>0</v>
      </c>
      <c r="T18" s="209">
        <f>IF(ISNUMBER('ETR CO2 Benefits (MEUR)'!T17)=TRUE,'ETR CO2 Benefits (MEUR)'!T17+'ETR Other Exter. Savings (MEUR)'!O17," ")</f>
        <v>0</v>
      </c>
      <c r="U18" s="210">
        <f>IF(ISNUMBER('ETR CO2 Benefits (MEUR)'!U17)=TRUE,'ETR CO2 Benefits (MEUR)'!U17+'ETR Other Exter. Savings (MEUR)'!P17," ")</f>
        <v>0</v>
      </c>
      <c r="V18" s="227">
        <f>IF(ISNUMBER('ETR CO2 Benefits (MEUR)'!V17)=TRUE,'ETR CO2 Benefits (MEUR)'!V17+'ETR Other Exter. Savings (MEUR)'!Q17," ")</f>
        <v>0</v>
      </c>
      <c r="W18" s="227">
        <f>IF(ISNUMBER('ETR CO2 Benefits (MEUR)'!W17)=TRUE,'ETR CO2 Benefits (MEUR)'!W17+'ETR Other Exter. Savings (MEUR)'!R17," ")</f>
        <v>0</v>
      </c>
      <c r="X18" s="227">
        <f>IF(ISNUMBER('ETR CO2 Benefits (MEUR)'!X17)=TRUE,'ETR CO2 Benefits (MEUR)'!X17+'ETR Other Exter. Savings (MEUR)'!S17," ")</f>
        <v>0</v>
      </c>
      <c r="Y18" s="227">
        <f>IF(ISNUMBER('ETR CO2 Benefits (MEUR)'!Y17)=TRUE,'ETR CO2 Benefits (MEUR)'!Y17+'ETR Other Exter. Savings (MEUR)'!T17," ")</f>
        <v>0</v>
      </c>
      <c r="Z18" s="228">
        <f>IF(ISNUMBER('ETR CO2 Benefits (MEUR)'!Z17)=TRUE,'ETR CO2 Benefits (MEUR)'!Z17+'ETR Other Exter. Savings (MEUR)'!U17," ")</f>
        <v>0</v>
      </c>
      <c r="AA18" s="37">
        <f>IF(ISNUMBER('ETR CO2 Benefits (MEUR)'!AA17)=TRUE,'ETR CO2 Benefits (MEUR)'!AA17+'ETR Other Exter. Savings (MEUR)'!Q17," ")</f>
        <v>0</v>
      </c>
      <c r="AB18" s="37">
        <f>IF(ISNUMBER('ETR CO2 Benefits (MEUR)'!AB17)=TRUE,'ETR CO2 Benefits (MEUR)'!AB17+'ETR Other Exter. Savings (MEUR)'!R17," ")</f>
        <v>0</v>
      </c>
      <c r="AC18" s="37">
        <f>IF(ISNUMBER('ETR CO2 Benefits (MEUR)'!AC17)=TRUE,'ETR CO2 Benefits (MEUR)'!AC17+'ETR Other Exter. Savings (MEUR)'!S17," ")</f>
        <v>0</v>
      </c>
      <c r="AD18" s="37">
        <f>IF(ISNUMBER('ETR CO2 Benefits (MEUR)'!AD17)=TRUE,'ETR CO2 Benefits (MEUR)'!AD17+'ETR Other Exter. Savings (MEUR)'!T17," ")</f>
        <v>0</v>
      </c>
      <c r="AE18" s="242">
        <f>IF(ISNUMBER('ETR CO2 Benefits (MEUR)'!AE17)=TRUE,'ETR CO2 Benefits (MEUR)'!AE17+'ETR Other Exter. Savings (MEUR)'!U17," ")</f>
        <v>0</v>
      </c>
      <c r="AF18" s="40">
        <f>IF(ISNUMBER('ETR CO2 Benefits (MEUR)'!AF17)=TRUE,'ETR CO2 Benefits (MEUR)'!AF17+'ETR Other Exter. Savings (MEUR)'!Q17," ")</f>
        <v>0</v>
      </c>
      <c r="AG18" s="40">
        <f>IF(ISNUMBER('ETR CO2 Benefits (MEUR)'!AG17)=TRUE,'ETR CO2 Benefits (MEUR)'!AG17+'ETR Other Exter. Savings (MEUR)'!R17," ")</f>
        <v>0</v>
      </c>
      <c r="AH18" s="40">
        <f>IF(ISNUMBER('ETR CO2 Benefits (MEUR)'!AH17)=TRUE,'ETR CO2 Benefits (MEUR)'!AH17+'ETR Other Exter. Savings (MEUR)'!S17," ")</f>
        <v>0</v>
      </c>
      <c r="AI18" s="40">
        <f>IF(ISNUMBER('ETR CO2 Benefits (MEUR)'!AI17)=TRUE,'ETR CO2 Benefits (MEUR)'!AI17+'ETR Other Exter. Savings (MEUR)'!T17," ")</f>
        <v>0</v>
      </c>
      <c r="AJ18" s="248">
        <f>IF(ISNUMBER('ETR CO2 Benefits (MEUR)'!AJ17)=TRUE,'ETR CO2 Benefits (MEUR)'!AJ17+'ETR Other Exter. Savings (MEUR)'!U17," ")</f>
        <v>0</v>
      </c>
      <c r="AK18" s="227">
        <f>IF(ISNUMBER('ETR CO2 Benefits (MEUR)'!AK17)=TRUE,'ETR CO2 Benefits (MEUR)'!AK17+'ETR Other Exter. Savings (MEUR)'!V17," ")</f>
        <v>0</v>
      </c>
      <c r="AL18" s="227">
        <f>IF(ISNUMBER('ETR CO2 Benefits (MEUR)'!AL17)=TRUE,'ETR CO2 Benefits (MEUR)'!AL17+'ETR Other Exter. Savings (MEUR)'!W17," ")</f>
        <v>0</v>
      </c>
      <c r="AM18" s="227">
        <f>IF(ISNUMBER('ETR CO2 Benefits (MEUR)'!AM17)=TRUE,'ETR CO2 Benefits (MEUR)'!AM17+'ETR Other Exter. Savings (MEUR)'!X17," ")</f>
        <v>0</v>
      </c>
      <c r="AN18" s="227">
        <f>IF(ISNUMBER('ETR CO2 Benefits (MEUR)'!AN17)=TRUE,'ETR CO2 Benefits (MEUR)'!AN17+'ETR Other Exter. Savings (MEUR)'!Y17," ")</f>
        <v>0</v>
      </c>
      <c r="AO18" s="228">
        <f>IF(ISNUMBER('ETR CO2 Benefits (MEUR)'!AO17)=TRUE,'ETR CO2 Benefits (MEUR)'!AO17+'ETR Other Exter. Savings (MEUR)'!Z17," ")</f>
        <v>0</v>
      </c>
      <c r="AP18" s="37">
        <f>IF(ISNUMBER('ETR CO2 Benefits (MEUR)'!AP17)=TRUE,'ETR CO2 Benefits (MEUR)'!AP17+'ETR Other Exter. Savings (MEUR)'!V17," ")</f>
        <v>0</v>
      </c>
      <c r="AQ18" s="37">
        <f>IF(ISNUMBER('ETR CO2 Benefits (MEUR)'!AQ17)=TRUE,'ETR CO2 Benefits (MEUR)'!AQ17+'ETR Other Exter. Savings (MEUR)'!W17," ")</f>
        <v>0</v>
      </c>
      <c r="AR18" s="37">
        <f>IF(ISNUMBER('ETR CO2 Benefits (MEUR)'!AR17)=TRUE,'ETR CO2 Benefits (MEUR)'!AR17+'ETR Other Exter. Savings (MEUR)'!X17," ")</f>
        <v>0</v>
      </c>
      <c r="AS18" s="37">
        <f>IF(ISNUMBER('ETR CO2 Benefits (MEUR)'!AS17)=TRUE,'ETR CO2 Benefits (MEUR)'!AS17+'ETR Other Exter. Savings (MEUR)'!Y17," ")</f>
        <v>0</v>
      </c>
      <c r="AT18" s="242">
        <f>IF(ISNUMBER('ETR CO2 Benefits (MEUR)'!AT17)=TRUE,'ETR CO2 Benefits (MEUR)'!AT17+'ETR Other Exter. Savings (MEUR)'!Z17," ")</f>
        <v>0</v>
      </c>
      <c r="AU18" s="40">
        <f>IF(ISNUMBER('ETR CO2 Benefits (MEUR)'!AU17)=TRUE,'ETR CO2 Benefits (MEUR)'!AU17+'ETR Other Exter. Savings (MEUR)'!V17," ")</f>
        <v>0</v>
      </c>
      <c r="AV18" s="40">
        <f>IF(ISNUMBER('ETR CO2 Benefits (MEUR)'!AV17)=TRUE,'ETR CO2 Benefits (MEUR)'!AV17+'ETR Other Exter. Savings (MEUR)'!W17," ")</f>
        <v>0</v>
      </c>
      <c r="AW18" s="40">
        <f>IF(ISNUMBER('ETR CO2 Benefits (MEUR)'!AW17)=TRUE,'ETR CO2 Benefits (MEUR)'!AW17+'ETR Other Exter. Savings (MEUR)'!X17," ")</f>
        <v>0</v>
      </c>
      <c r="AX18" s="40">
        <f>IF(ISNUMBER('ETR CO2 Benefits (MEUR)'!AX17)=TRUE,'ETR CO2 Benefits (MEUR)'!AX17+'ETR Other Exter. Savings (MEUR)'!Y17," ")</f>
        <v>0</v>
      </c>
      <c r="AY18" s="248">
        <f>IF(ISNUMBER('ETR CO2 Benefits (MEUR)'!AY17)=TRUE,'ETR CO2 Benefits (MEUR)'!AY17+'ETR Other Exter. Savings (MEUR)'!Z17," ")</f>
        <v>0</v>
      </c>
    </row>
    <row r="19" spans="2:51" ht="167.25" customHeight="1" x14ac:dyDescent="0.25">
      <c r="B19" s="485" t="str">
        <f>'ETR Capacities'!B18</f>
        <v>DE</v>
      </c>
      <c r="C19" s="10" t="str">
        <f>'ETR Capacities'!C18</f>
        <v>ETR-N-452</v>
      </c>
      <c r="D19" s="10" t="str">
        <f>_xlfn.XLOOKUP(C19,[4]ETR!$D$4:$D$78,[4]ETR!$E$4:$E$78)</f>
        <v>Element Eins</v>
      </c>
      <c r="E19" s="10" t="str">
        <f>_xlfn.XLOOKUP(C19,'ETR Capacities'!$C$5:$C$79,'ETR Capacities'!$E$5:$E$79)</f>
        <v xml:space="preserve">Hydrogen and synthetic methane </v>
      </c>
      <c r="F19" s="13" t="str">
        <f>IF(_xlfn.XLOOKUP(C19,'ETR Capacities'!$C$5:$C$79,'ETR Capacities'!$F$5:$F$79)=0," ",_xlfn.XLOOKUP(C19,'ETR Capacities'!$C$5:$C$79,'ETR Capacities'!$F$5:$F$79))</f>
        <v xml:space="preserve"> </v>
      </c>
      <c r="G19" s="386">
        <f>IF(ISNUMBER('ETR CO2 Benefits (MEUR)'!G18)=TRUE,'ETR CO2 Benefits (MEUR)'!G18+'ETR Other Exter. Savings (MEUR)'!G18," ")</f>
        <v>0</v>
      </c>
      <c r="H19" s="105">
        <f>IF(ISNUMBER('ETR CO2 Benefits (MEUR)'!H18)=TRUE,'ETR CO2 Benefits (MEUR)'!H18+'ETR Other Exter. Savings (MEUR)'!H18," ")</f>
        <v>0</v>
      </c>
      <c r="I19" s="105">
        <f>IF(ISNUMBER('ETR CO2 Benefits (MEUR)'!I18)=TRUE,'ETR CO2 Benefits (MEUR)'!I18+'ETR Other Exter. Savings (MEUR)'!I18," ")</f>
        <v>0</v>
      </c>
      <c r="J19" s="105">
        <f>IF(ISNUMBER('ETR CO2 Benefits (MEUR)'!J18)=TRUE,'ETR CO2 Benefits (MEUR)'!J18+'ETR Other Exter. Savings (MEUR)'!J18," ")</f>
        <v>0</v>
      </c>
      <c r="K19" s="106">
        <f>IF(ISNUMBER('ETR CO2 Benefits (MEUR)'!K18)=TRUE,'ETR CO2 Benefits (MEUR)'!K18+'ETR Other Exter. Savings (MEUR)'!K18," ")</f>
        <v>0</v>
      </c>
      <c r="L19" s="209">
        <f>IF(ISNUMBER('ETR CO2 Benefits (MEUR)'!L18)=TRUE,'ETR CO2 Benefits (MEUR)'!L18+'ETR Other Exter. Savings (MEUR)'!L18," ")</f>
        <v>10.252617213622294</v>
      </c>
      <c r="M19" s="209">
        <f>IF(ISNUMBER('ETR CO2 Benefits (MEUR)'!M18)=TRUE,'ETR CO2 Benefits (MEUR)'!M18+'ETR Other Exter. Savings (MEUR)'!M18," ")</f>
        <v>0</v>
      </c>
      <c r="N19" s="209">
        <f>IF(ISNUMBER('ETR CO2 Benefits (MEUR)'!N18)=TRUE,'ETR CO2 Benefits (MEUR)'!N18+'ETR Other Exter. Savings (MEUR)'!N18," ")</f>
        <v>0</v>
      </c>
      <c r="O19" s="209">
        <f>IF(ISNUMBER('ETR CO2 Benefits (MEUR)'!O18)=TRUE,'ETR CO2 Benefits (MEUR)'!O18+'ETR Other Exter. Savings (MEUR)'!O18," ")</f>
        <v>0</v>
      </c>
      <c r="P19" s="210">
        <f>IF(ISNUMBER('ETR CO2 Benefits (MEUR)'!P18)=TRUE,'ETR CO2 Benefits (MEUR)'!P18+'ETR Other Exter. Savings (MEUR)'!P18," ")</f>
        <v>0</v>
      </c>
      <c r="Q19" s="209">
        <f>IF(ISNUMBER('ETR CO2 Benefits (MEUR)'!Q18)=TRUE,'ETR CO2 Benefits (MEUR)'!Q18+'ETR Other Exter. Savings (MEUR)'!L18," ")</f>
        <v>5.6996072136222917</v>
      </c>
      <c r="R19" s="209">
        <f>IF(ISNUMBER('ETR CO2 Benefits (MEUR)'!R18)=TRUE,'ETR CO2 Benefits (MEUR)'!R18+'ETR Other Exter. Savings (MEUR)'!M18," ")</f>
        <v>0</v>
      </c>
      <c r="S19" s="209">
        <f>IF(ISNUMBER('ETR CO2 Benefits (MEUR)'!S18)=TRUE,'ETR CO2 Benefits (MEUR)'!S18+'ETR Other Exter. Savings (MEUR)'!N18," ")</f>
        <v>0</v>
      </c>
      <c r="T19" s="209">
        <f>IF(ISNUMBER('ETR CO2 Benefits (MEUR)'!T18)=TRUE,'ETR CO2 Benefits (MEUR)'!T18+'ETR Other Exter. Savings (MEUR)'!O18," ")</f>
        <v>0</v>
      </c>
      <c r="U19" s="210">
        <f>IF(ISNUMBER('ETR CO2 Benefits (MEUR)'!U18)=TRUE,'ETR CO2 Benefits (MEUR)'!U18+'ETR Other Exter. Savings (MEUR)'!P18," ")</f>
        <v>0</v>
      </c>
      <c r="V19" s="227">
        <f>IF(ISNUMBER('ETR CO2 Benefits (MEUR)'!V18)=TRUE,'ETR CO2 Benefits (MEUR)'!V18+'ETR Other Exter. Savings (MEUR)'!Q18," ")</f>
        <v>12.502974427244585</v>
      </c>
      <c r="W19" s="227">
        <f>IF(ISNUMBER('ETR CO2 Benefits (MEUR)'!W18)=TRUE,'ETR CO2 Benefits (MEUR)'!W18+'ETR Other Exter. Savings (MEUR)'!R18," ")</f>
        <v>0</v>
      </c>
      <c r="X19" s="227">
        <f>IF(ISNUMBER('ETR CO2 Benefits (MEUR)'!X18)=TRUE,'ETR CO2 Benefits (MEUR)'!X18+'ETR Other Exter. Savings (MEUR)'!S18," ")</f>
        <v>0</v>
      </c>
      <c r="Y19" s="227">
        <f>IF(ISNUMBER('ETR CO2 Benefits (MEUR)'!Y18)=TRUE,'ETR CO2 Benefits (MEUR)'!Y18+'ETR Other Exter. Savings (MEUR)'!T18," ")</f>
        <v>0</v>
      </c>
      <c r="Z19" s="228">
        <f>IF(ISNUMBER('ETR CO2 Benefits (MEUR)'!Z18)=TRUE,'ETR CO2 Benefits (MEUR)'!Z18+'ETR Other Exter. Savings (MEUR)'!U18," ")</f>
        <v>0</v>
      </c>
      <c r="AA19" s="37">
        <f>IF(ISNUMBER('ETR CO2 Benefits (MEUR)'!AA18)=TRUE,'ETR CO2 Benefits (MEUR)'!AA18+'ETR Other Exter. Savings (MEUR)'!Q18," ")</f>
        <v>19.677414427244585</v>
      </c>
      <c r="AB19" s="37">
        <f>IF(ISNUMBER('ETR CO2 Benefits (MEUR)'!AB18)=TRUE,'ETR CO2 Benefits (MEUR)'!AB18+'ETR Other Exter. Savings (MEUR)'!R18," ")</f>
        <v>0</v>
      </c>
      <c r="AC19" s="37">
        <f>IF(ISNUMBER('ETR CO2 Benefits (MEUR)'!AC18)=TRUE,'ETR CO2 Benefits (MEUR)'!AC18+'ETR Other Exter. Savings (MEUR)'!S18," ")</f>
        <v>0</v>
      </c>
      <c r="AD19" s="37">
        <f>IF(ISNUMBER('ETR CO2 Benefits (MEUR)'!AD18)=TRUE,'ETR CO2 Benefits (MEUR)'!AD18+'ETR Other Exter. Savings (MEUR)'!T18," ")</f>
        <v>0</v>
      </c>
      <c r="AE19" s="242">
        <f>IF(ISNUMBER('ETR CO2 Benefits (MEUR)'!AE18)=TRUE,'ETR CO2 Benefits (MEUR)'!AE18+'ETR Other Exter. Savings (MEUR)'!U18," ")</f>
        <v>0</v>
      </c>
      <c r="AF19" s="40">
        <f>IF(ISNUMBER('ETR CO2 Benefits (MEUR)'!AF18)=TRUE,'ETR CO2 Benefits (MEUR)'!AF18+'ETR Other Exter. Savings (MEUR)'!Q18," ")</f>
        <v>14.710494427244583</v>
      </c>
      <c r="AG19" s="40">
        <f>IF(ISNUMBER('ETR CO2 Benefits (MEUR)'!AG18)=TRUE,'ETR CO2 Benefits (MEUR)'!AG18+'ETR Other Exter. Savings (MEUR)'!R18," ")</f>
        <v>0</v>
      </c>
      <c r="AH19" s="40">
        <f>IF(ISNUMBER('ETR CO2 Benefits (MEUR)'!AH18)=TRUE,'ETR CO2 Benefits (MEUR)'!AH18+'ETR Other Exter. Savings (MEUR)'!S18," ")</f>
        <v>0</v>
      </c>
      <c r="AI19" s="40">
        <f>IF(ISNUMBER('ETR CO2 Benefits (MEUR)'!AI18)=TRUE,'ETR CO2 Benefits (MEUR)'!AI18+'ETR Other Exter. Savings (MEUR)'!T18," ")</f>
        <v>0</v>
      </c>
      <c r="AJ19" s="248">
        <f>IF(ISNUMBER('ETR CO2 Benefits (MEUR)'!AJ18)=TRUE,'ETR CO2 Benefits (MEUR)'!AJ18+'ETR Other Exter. Savings (MEUR)'!U18," ")</f>
        <v>0</v>
      </c>
      <c r="AK19" s="227">
        <f>IF(ISNUMBER('ETR CO2 Benefits (MEUR)'!AK18)=TRUE,'ETR CO2 Benefits (MEUR)'!AK18+'ETR Other Exter. Savings (MEUR)'!V18," ")</f>
        <v>25.748094427244585</v>
      </c>
      <c r="AL19" s="227">
        <f>IF(ISNUMBER('ETR CO2 Benefits (MEUR)'!AL18)=TRUE,'ETR CO2 Benefits (MEUR)'!AL18+'ETR Other Exter. Savings (MEUR)'!W18," ")</f>
        <v>0</v>
      </c>
      <c r="AM19" s="227">
        <f>IF(ISNUMBER('ETR CO2 Benefits (MEUR)'!AM18)=TRUE,'ETR CO2 Benefits (MEUR)'!AM18+'ETR Other Exter. Savings (MEUR)'!X18," ")</f>
        <v>0</v>
      </c>
      <c r="AN19" s="227">
        <f>IF(ISNUMBER('ETR CO2 Benefits (MEUR)'!AN18)=TRUE,'ETR CO2 Benefits (MEUR)'!AN18+'ETR Other Exter. Savings (MEUR)'!Y18," ")</f>
        <v>0</v>
      </c>
      <c r="AO19" s="228">
        <f>IF(ISNUMBER('ETR CO2 Benefits (MEUR)'!AO18)=TRUE,'ETR CO2 Benefits (MEUR)'!AO18+'ETR Other Exter. Savings (MEUR)'!Z18," ")</f>
        <v>0</v>
      </c>
      <c r="AP19" s="37">
        <f>IF(ISNUMBER('ETR CO2 Benefits (MEUR)'!AP18)=TRUE,'ETR CO2 Benefits (MEUR)'!AP18+'ETR Other Exter. Savings (MEUR)'!V18," ")</f>
        <v>32.646594427244594</v>
      </c>
      <c r="AQ19" s="37">
        <f>IF(ISNUMBER('ETR CO2 Benefits (MEUR)'!AQ18)=TRUE,'ETR CO2 Benefits (MEUR)'!AQ18+'ETR Other Exter. Savings (MEUR)'!W18," ")</f>
        <v>0</v>
      </c>
      <c r="AR19" s="37">
        <f>IF(ISNUMBER('ETR CO2 Benefits (MEUR)'!AR18)=TRUE,'ETR CO2 Benefits (MEUR)'!AR18+'ETR Other Exter. Savings (MEUR)'!X18," ")</f>
        <v>0</v>
      </c>
      <c r="AS19" s="37">
        <f>IF(ISNUMBER('ETR CO2 Benefits (MEUR)'!AS18)=TRUE,'ETR CO2 Benefits (MEUR)'!AS18+'ETR Other Exter. Savings (MEUR)'!Y18," ")</f>
        <v>0</v>
      </c>
      <c r="AT19" s="242">
        <f>IF(ISNUMBER('ETR CO2 Benefits (MEUR)'!AT18)=TRUE,'ETR CO2 Benefits (MEUR)'!AT18+'ETR Other Exter. Savings (MEUR)'!Z18," ")</f>
        <v>0</v>
      </c>
      <c r="AU19" s="40">
        <f>IF(ISNUMBER('ETR CO2 Benefits (MEUR)'!AU18)=TRUE,'ETR CO2 Benefits (MEUR)'!AU18+'ETR Other Exter. Savings (MEUR)'!V18," ")</f>
        <v>27.127794427244584</v>
      </c>
      <c r="AV19" s="40">
        <f>IF(ISNUMBER('ETR CO2 Benefits (MEUR)'!AV18)=TRUE,'ETR CO2 Benefits (MEUR)'!AV18+'ETR Other Exter. Savings (MEUR)'!W18," ")</f>
        <v>0</v>
      </c>
      <c r="AW19" s="40">
        <f>IF(ISNUMBER('ETR CO2 Benefits (MEUR)'!AW18)=TRUE,'ETR CO2 Benefits (MEUR)'!AW18+'ETR Other Exter. Savings (MEUR)'!X18," ")</f>
        <v>0</v>
      </c>
      <c r="AX19" s="40">
        <f>IF(ISNUMBER('ETR CO2 Benefits (MEUR)'!AX18)=TRUE,'ETR CO2 Benefits (MEUR)'!AX18+'ETR Other Exter. Savings (MEUR)'!Y18," ")</f>
        <v>0</v>
      </c>
      <c r="AY19" s="248">
        <f>IF(ISNUMBER('ETR CO2 Benefits (MEUR)'!AY18)=TRUE,'ETR CO2 Benefits (MEUR)'!AY18+'ETR Other Exter. Savings (MEUR)'!Z18," ")</f>
        <v>0</v>
      </c>
    </row>
    <row r="20" spans="2:51" ht="92.25" customHeight="1" x14ac:dyDescent="0.25">
      <c r="B20" s="485" t="str">
        <f>'ETR Capacities'!B19</f>
        <v>DE</v>
      </c>
      <c r="C20" s="10" t="str">
        <f>'ETR Capacities'!C19</f>
        <v>ETR-N-911</v>
      </c>
      <c r="D20" s="10" t="str">
        <f>_xlfn.XLOOKUP(C20,[4]ETR!$D$4:$D$78,[4]ETR!$E$4:$E$78)</f>
        <v>Zevenaar (NL)/ Elten (DE) Capacity of Hydrogen according to the NDP</v>
      </c>
      <c r="E20" s="10" t="str">
        <f>_xlfn.XLOOKUP(C20,'ETR Capacities'!$C$5:$C$79,'ETR Capacities'!$E$5:$E$79)</f>
        <v xml:space="preserve">Hydrogen and synthetic methane </v>
      </c>
      <c r="F20" s="13"/>
      <c r="G20" s="386">
        <f>IF(ISNUMBER('ETR CO2 Benefits (MEUR)'!G19)=TRUE,'ETR CO2 Benefits (MEUR)'!G19+'ETR Other Exter. Savings (MEUR)'!G19," ")</f>
        <v>0</v>
      </c>
      <c r="H20" s="105">
        <f>IF(ISNUMBER('ETR CO2 Benefits (MEUR)'!H19)=TRUE,'ETR CO2 Benefits (MEUR)'!H19+'ETR Other Exter. Savings (MEUR)'!H19," ")</f>
        <v>0</v>
      </c>
      <c r="I20" s="105">
        <f>IF(ISNUMBER('ETR CO2 Benefits (MEUR)'!I19)=TRUE,'ETR CO2 Benefits (MEUR)'!I19+'ETR Other Exter. Savings (MEUR)'!I19," ")</f>
        <v>0</v>
      </c>
      <c r="J20" s="105">
        <f>IF(ISNUMBER('ETR CO2 Benefits (MEUR)'!J19)=TRUE,'ETR CO2 Benefits (MEUR)'!J19+'ETR Other Exter. Savings (MEUR)'!J19," ")</f>
        <v>0</v>
      </c>
      <c r="K20" s="106">
        <f>IF(ISNUMBER('ETR CO2 Benefits (MEUR)'!K19)=TRUE,'ETR CO2 Benefits (MEUR)'!K19+'ETR Other Exter. Savings (MEUR)'!K19," ")</f>
        <v>0</v>
      </c>
      <c r="L20" s="209">
        <f>IF(ISNUMBER('ETR CO2 Benefits (MEUR)'!L19)=TRUE,'ETR CO2 Benefits (MEUR)'!L19+'ETR Other Exter. Savings (MEUR)'!L19," ")</f>
        <v>0</v>
      </c>
      <c r="M20" s="209">
        <f>IF(ISNUMBER('ETR CO2 Benefits (MEUR)'!M19)=TRUE,'ETR CO2 Benefits (MEUR)'!M19+'ETR Other Exter. Savings (MEUR)'!M19," ")</f>
        <v>0</v>
      </c>
      <c r="N20" s="209">
        <f>IF(ISNUMBER('ETR CO2 Benefits (MEUR)'!N19)=TRUE,'ETR CO2 Benefits (MEUR)'!N19+'ETR Other Exter. Savings (MEUR)'!N19," ")</f>
        <v>0</v>
      </c>
      <c r="O20" s="209">
        <f>IF(ISNUMBER('ETR CO2 Benefits (MEUR)'!O19)=TRUE,'ETR CO2 Benefits (MEUR)'!O19+'ETR Other Exter. Savings (MEUR)'!O19," ")</f>
        <v>0</v>
      </c>
      <c r="P20" s="210">
        <f>IF(ISNUMBER('ETR CO2 Benefits (MEUR)'!P19)=TRUE,'ETR CO2 Benefits (MEUR)'!P19+'ETR Other Exter. Savings (MEUR)'!P19," ")</f>
        <v>0</v>
      </c>
      <c r="Q20" s="209">
        <f>IF(ISNUMBER('ETR CO2 Benefits (MEUR)'!Q19)=TRUE,'ETR CO2 Benefits (MEUR)'!Q19+'ETR Other Exter. Savings (MEUR)'!L19," ")</f>
        <v>0</v>
      </c>
      <c r="R20" s="209">
        <f>IF(ISNUMBER('ETR CO2 Benefits (MEUR)'!R19)=TRUE,'ETR CO2 Benefits (MEUR)'!R19+'ETR Other Exter. Savings (MEUR)'!M19," ")</f>
        <v>0</v>
      </c>
      <c r="S20" s="209">
        <f>IF(ISNUMBER('ETR CO2 Benefits (MEUR)'!S19)=TRUE,'ETR CO2 Benefits (MEUR)'!S19+'ETR Other Exter. Savings (MEUR)'!N19," ")</f>
        <v>0</v>
      </c>
      <c r="T20" s="209">
        <f>IF(ISNUMBER('ETR CO2 Benefits (MEUR)'!T19)=TRUE,'ETR CO2 Benefits (MEUR)'!T19+'ETR Other Exter. Savings (MEUR)'!O19," ")</f>
        <v>0</v>
      </c>
      <c r="U20" s="210">
        <f>IF(ISNUMBER('ETR CO2 Benefits (MEUR)'!U19)=TRUE,'ETR CO2 Benefits (MEUR)'!U19+'ETR Other Exter. Savings (MEUR)'!P19," ")</f>
        <v>0</v>
      </c>
      <c r="V20" s="227">
        <f>IF(ISNUMBER('ETR CO2 Benefits (MEUR)'!V19)=TRUE,'ETR CO2 Benefits (MEUR)'!V19+'ETR Other Exter. Savings (MEUR)'!Q19," ")</f>
        <v>0</v>
      </c>
      <c r="W20" s="227">
        <f>IF(ISNUMBER('ETR CO2 Benefits (MEUR)'!W19)=TRUE,'ETR CO2 Benefits (MEUR)'!W19+'ETR Other Exter. Savings (MEUR)'!R19," ")</f>
        <v>0</v>
      </c>
      <c r="X20" s="227">
        <f>IF(ISNUMBER('ETR CO2 Benefits (MEUR)'!X19)=TRUE,'ETR CO2 Benefits (MEUR)'!X19+'ETR Other Exter. Savings (MEUR)'!S19," ")</f>
        <v>0</v>
      </c>
      <c r="Y20" s="227">
        <f>IF(ISNUMBER('ETR CO2 Benefits (MEUR)'!Y19)=TRUE,'ETR CO2 Benefits (MEUR)'!Y19+'ETR Other Exter. Savings (MEUR)'!T19," ")</f>
        <v>0</v>
      </c>
      <c r="Z20" s="228">
        <f>IF(ISNUMBER('ETR CO2 Benefits (MEUR)'!Z19)=TRUE,'ETR CO2 Benefits (MEUR)'!Z19+'ETR Other Exter. Savings (MEUR)'!U19," ")</f>
        <v>0</v>
      </c>
      <c r="AA20" s="37">
        <f>IF(ISNUMBER('ETR CO2 Benefits (MEUR)'!AA19)=TRUE,'ETR CO2 Benefits (MEUR)'!AA19+'ETR Other Exter. Savings (MEUR)'!Q19," ")</f>
        <v>0</v>
      </c>
      <c r="AB20" s="37">
        <f>IF(ISNUMBER('ETR CO2 Benefits (MEUR)'!AB19)=TRUE,'ETR CO2 Benefits (MEUR)'!AB19+'ETR Other Exter. Savings (MEUR)'!R19," ")</f>
        <v>0</v>
      </c>
      <c r="AC20" s="37">
        <f>IF(ISNUMBER('ETR CO2 Benefits (MEUR)'!AC19)=TRUE,'ETR CO2 Benefits (MEUR)'!AC19+'ETR Other Exter. Savings (MEUR)'!S19," ")</f>
        <v>0</v>
      </c>
      <c r="AD20" s="37">
        <f>IF(ISNUMBER('ETR CO2 Benefits (MEUR)'!AD19)=TRUE,'ETR CO2 Benefits (MEUR)'!AD19+'ETR Other Exter. Savings (MEUR)'!T19," ")</f>
        <v>0</v>
      </c>
      <c r="AE20" s="242">
        <f>IF(ISNUMBER('ETR CO2 Benefits (MEUR)'!AE19)=TRUE,'ETR CO2 Benefits (MEUR)'!AE19+'ETR Other Exter. Savings (MEUR)'!U19," ")</f>
        <v>0</v>
      </c>
      <c r="AF20" s="40">
        <f>IF(ISNUMBER('ETR CO2 Benefits (MEUR)'!AF19)=TRUE,'ETR CO2 Benefits (MEUR)'!AF19+'ETR Other Exter. Savings (MEUR)'!Q19," ")</f>
        <v>0</v>
      </c>
      <c r="AG20" s="40">
        <f>IF(ISNUMBER('ETR CO2 Benefits (MEUR)'!AG19)=TRUE,'ETR CO2 Benefits (MEUR)'!AG19+'ETR Other Exter. Savings (MEUR)'!R19," ")</f>
        <v>0</v>
      </c>
      <c r="AH20" s="40">
        <f>IF(ISNUMBER('ETR CO2 Benefits (MEUR)'!AH19)=TRUE,'ETR CO2 Benefits (MEUR)'!AH19+'ETR Other Exter. Savings (MEUR)'!S19," ")</f>
        <v>0</v>
      </c>
      <c r="AI20" s="40">
        <f>IF(ISNUMBER('ETR CO2 Benefits (MEUR)'!AI19)=TRUE,'ETR CO2 Benefits (MEUR)'!AI19+'ETR Other Exter. Savings (MEUR)'!T19," ")</f>
        <v>0</v>
      </c>
      <c r="AJ20" s="248">
        <f>IF(ISNUMBER('ETR CO2 Benefits (MEUR)'!AJ19)=TRUE,'ETR CO2 Benefits (MEUR)'!AJ19+'ETR Other Exter. Savings (MEUR)'!U19," ")</f>
        <v>0</v>
      </c>
      <c r="AK20" s="227">
        <f>IF(ISNUMBER('ETR CO2 Benefits (MEUR)'!AK19)=TRUE,'ETR CO2 Benefits (MEUR)'!AK19+'ETR Other Exter. Savings (MEUR)'!V19," ")</f>
        <v>0</v>
      </c>
      <c r="AL20" s="227">
        <f>IF(ISNUMBER('ETR CO2 Benefits (MEUR)'!AL19)=TRUE,'ETR CO2 Benefits (MEUR)'!AL19+'ETR Other Exter. Savings (MEUR)'!W19," ")</f>
        <v>0</v>
      </c>
      <c r="AM20" s="227">
        <f>IF(ISNUMBER('ETR CO2 Benefits (MEUR)'!AM19)=TRUE,'ETR CO2 Benefits (MEUR)'!AM19+'ETR Other Exter. Savings (MEUR)'!X19," ")</f>
        <v>0</v>
      </c>
      <c r="AN20" s="227">
        <f>IF(ISNUMBER('ETR CO2 Benefits (MEUR)'!AN19)=TRUE,'ETR CO2 Benefits (MEUR)'!AN19+'ETR Other Exter. Savings (MEUR)'!Y19," ")</f>
        <v>0</v>
      </c>
      <c r="AO20" s="228">
        <f>IF(ISNUMBER('ETR CO2 Benefits (MEUR)'!AO19)=TRUE,'ETR CO2 Benefits (MEUR)'!AO19+'ETR Other Exter. Savings (MEUR)'!Z19," ")</f>
        <v>0</v>
      </c>
      <c r="AP20" s="37">
        <f>IF(ISNUMBER('ETR CO2 Benefits (MEUR)'!AP19)=TRUE,'ETR CO2 Benefits (MEUR)'!AP19+'ETR Other Exter. Savings (MEUR)'!V19," ")</f>
        <v>0</v>
      </c>
      <c r="AQ20" s="37">
        <f>IF(ISNUMBER('ETR CO2 Benefits (MEUR)'!AQ19)=TRUE,'ETR CO2 Benefits (MEUR)'!AQ19+'ETR Other Exter. Savings (MEUR)'!W19," ")</f>
        <v>0</v>
      </c>
      <c r="AR20" s="37">
        <f>IF(ISNUMBER('ETR CO2 Benefits (MEUR)'!AR19)=TRUE,'ETR CO2 Benefits (MEUR)'!AR19+'ETR Other Exter. Savings (MEUR)'!X19," ")</f>
        <v>0</v>
      </c>
      <c r="AS20" s="37">
        <f>IF(ISNUMBER('ETR CO2 Benefits (MEUR)'!AS19)=TRUE,'ETR CO2 Benefits (MEUR)'!AS19+'ETR Other Exter. Savings (MEUR)'!Y19," ")</f>
        <v>0</v>
      </c>
      <c r="AT20" s="242">
        <f>IF(ISNUMBER('ETR CO2 Benefits (MEUR)'!AT19)=TRUE,'ETR CO2 Benefits (MEUR)'!AT19+'ETR Other Exter. Savings (MEUR)'!Z19," ")</f>
        <v>0</v>
      </c>
      <c r="AU20" s="40">
        <f>IF(ISNUMBER('ETR CO2 Benefits (MEUR)'!AU19)=TRUE,'ETR CO2 Benefits (MEUR)'!AU19+'ETR Other Exter. Savings (MEUR)'!V19," ")</f>
        <v>0</v>
      </c>
      <c r="AV20" s="40">
        <f>IF(ISNUMBER('ETR CO2 Benefits (MEUR)'!AV19)=TRUE,'ETR CO2 Benefits (MEUR)'!AV19+'ETR Other Exter. Savings (MEUR)'!W19," ")</f>
        <v>0</v>
      </c>
      <c r="AW20" s="40">
        <f>IF(ISNUMBER('ETR CO2 Benefits (MEUR)'!AW19)=TRUE,'ETR CO2 Benefits (MEUR)'!AW19+'ETR Other Exter. Savings (MEUR)'!X19," ")</f>
        <v>0</v>
      </c>
      <c r="AX20" s="40">
        <f>IF(ISNUMBER('ETR CO2 Benefits (MEUR)'!AX19)=TRUE,'ETR CO2 Benefits (MEUR)'!AX19+'ETR Other Exter. Savings (MEUR)'!Y19," ")</f>
        <v>0</v>
      </c>
      <c r="AY20" s="248">
        <f>IF(ISNUMBER('ETR CO2 Benefits (MEUR)'!AY19)=TRUE,'ETR CO2 Benefits (MEUR)'!AY19+'ETR Other Exter. Savings (MEUR)'!Z19," ")</f>
        <v>0</v>
      </c>
    </row>
    <row r="21" spans="2:51" ht="57.75" customHeight="1" x14ac:dyDescent="0.25">
      <c r="B21" s="485" t="str">
        <f>'ETR Capacities'!B20</f>
        <v>DE</v>
      </c>
      <c r="C21" s="10" t="str">
        <f>'ETR Capacities'!C20</f>
        <v>ETR-N-948</v>
      </c>
      <c r="D21" s="10" t="str">
        <f>_xlfn.XLOOKUP(C21,[4]ETR!$D$4:$D$78,[4]ETR!$E$4:$E$78)</f>
        <v>New hydrogen pipeline projects of german gas NDP 2020-2030</v>
      </c>
      <c r="E21" s="10" t="str">
        <f>_xlfn.XLOOKUP(C21,'ETR Capacities'!$C$5:$C$79,'ETR Capacities'!$E$5:$E$79)</f>
        <v xml:space="preserve">Hydrogen and synthetic methane </v>
      </c>
      <c r="F21" s="13" t="str">
        <f>IF(_xlfn.XLOOKUP(C21,'ETR Capacities'!$C$5:$C$79,'ETR Capacities'!$F$5:$F$79)=0," ",_xlfn.XLOOKUP(C21,'ETR Capacities'!$C$5:$C$79,'ETR Capacities'!$F$5:$F$79))</f>
        <v xml:space="preserve"> </v>
      </c>
      <c r="G21" s="386">
        <f>IF(ISNUMBER('ETR CO2 Benefits (MEUR)'!G20)=TRUE,'ETR CO2 Benefits (MEUR)'!G20+'ETR Other Exter. Savings (MEUR)'!G20," ")</f>
        <v>0</v>
      </c>
      <c r="H21" s="105">
        <f>IF(ISNUMBER('ETR CO2 Benefits (MEUR)'!H20)=TRUE,'ETR CO2 Benefits (MEUR)'!H20+'ETR Other Exter. Savings (MEUR)'!H20," ")</f>
        <v>0</v>
      </c>
      <c r="I21" s="105">
        <f>IF(ISNUMBER('ETR CO2 Benefits (MEUR)'!I20)=TRUE,'ETR CO2 Benefits (MEUR)'!I20+'ETR Other Exter. Savings (MEUR)'!I20," ")</f>
        <v>0</v>
      </c>
      <c r="J21" s="105">
        <f>IF(ISNUMBER('ETR CO2 Benefits (MEUR)'!J20)=TRUE,'ETR CO2 Benefits (MEUR)'!J20+'ETR Other Exter. Savings (MEUR)'!J20," ")</f>
        <v>0</v>
      </c>
      <c r="K21" s="106">
        <f>IF(ISNUMBER('ETR CO2 Benefits (MEUR)'!K20)=TRUE,'ETR CO2 Benefits (MEUR)'!K20+'ETR Other Exter. Savings (MEUR)'!K20," ")</f>
        <v>0</v>
      </c>
      <c r="L21" s="209">
        <f>IF(ISNUMBER('ETR CO2 Benefits (MEUR)'!L20)=TRUE,'ETR CO2 Benefits (MEUR)'!L20+'ETR Other Exter. Savings (MEUR)'!L20," ")</f>
        <v>0</v>
      </c>
      <c r="M21" s="209">
        <f>IF(ISNUMBER('ETR CO2 Benefits (MEUR)'!M20)=TRUE,'ETR CO2 Benefits (MEUR)'!M20+'ETR Other Exter. Savings (MEUR)'!M20," ")</f>
        <v>0</v>
      </c>
      <c r="N21" s="209">
        <f>IF(ISNUMBER('ETR CO2 Benefits (MEUR)'!N20)=TRUE,'ETR CO2 Benefits (MEUR)'!N20+'ETR Other Exter. Savings (MEUR)'!N20," ")</f>
        <v>0</v>
      </c>
      <c r="O21" s="209">
        <f>IF(ISNUMBER('ETR CO2 Benefits (MEUR)'!O20)=TRUE,'ETR CO2 Benefits (MEUR)'!O20+'ETR Other Exter. Savings (MEUR)'!O20," ")</f>
        <v>0</v>
      </c>
      <c r="P21" s="210">
        <f>IF(ISNUMBER('ETR CO2 Benefits (MEUR)'!P20)=TRUE,'ETR CO2 Benefits (MEUR)'!P20+'ETR Other Exter. Savings (MEUR)'!P20," ")</f>
        <v>0</v>
      </c>
      <c r="Q21" s="209">
        <f>IF(ISNUMBER('ETR CO2 Benefits (MEUR)'!Q20)=TRUE,'ETR CO2 Benefits (MEUR)'!Q20+'ETR Other Exter. Savings (MEUR)'!L20," ")</f>
        <v>0</v>
      </c>
      <c r="R21" s="209">
        <f>IF(ISNUMBER('ETR CO2 Benefits (MEUR)'!R20)=TRUE,'ETR CO2 Benefits (MEUR)'!R20+'ETR Other Exter. Savings (MEUR)'!M20," ")</f>
        <v>0</v>
      </c>
      <c r="S21" s="209">
        <f>IF(ISNUMBER('ETR CO2 Benefits (MEUR)'!S20)=TRUE,'ETR CO2 Benefits (MEUR)'!S20+'ETR Other Exter. Savings (MEUR)'!N20," ")</f>
        <v>0</v>
      </c>
      <c r="T21" s="209">
        <f>IF(ISNUMBER('ETR CO2 Benefits (MEUR)'!T20)=TRUE,'ETR CO2 Benefits (MEUR)'!T20+'ETR Other Exter. Savings (MEUR)'!O20," ")</f>
        <v>0</v>
      </c>
      <c r="U21" s="210">
        <f>IF(ISNUMBER('ETR CO2 Benefits (MEUR)'!U20)=TRUE,'ETR CO2 Benefits (MEUR)'!U20+'ETR Other Exter. Savings (MEUR)'!P20," ")</f>
        <v>0</v>
      </c>
      <c r="V21" s="227">
        <f>IF(ISNUMBER('ETR CO2 Benefits (MEUR)'!V20)=TRUE,'ETR CO2 Benefits (MEUR)'!V20+'ETR Other Exter. Savings (MEUR)'!Q20," ")</f>
        <v>0</v>
      </c>
      <c r="W21" s="227">
        <f>IF(ISNUMBER('ETR CO2 Benefits (MEUR)'!W20)=TRUE,'ETR CO2 Benefits (MEUR)'!W20+'ETR Other Exter. Savings (MEUR)'!R20," ")</f>
        <v>0</v>
      </c>
      <c r="X21" s="227">
        <f>IF(ISNUMBER('ETR CO2 Benefits (MEUR)'!X20)=TRUE,'ETR CO2 Benefits (MEUR)'!X20+'ETR Other Exter. Savings (MEUR)'!S20," ")</f>
        <v>0</v>
      </c>
      <c r="Y21" s="227">
        <f>IF(ISNUMBER('ETR CO2 Benefits (MEUR)'!Y20)=TRUE,'ETR CO2 Benefits (MEUR)'!Y20+'ETR Other Exter. Savings (MEUR)'!T20," ")</f>
        <v>0</v>
      </c>
      <c r="Z21" s="228">
        <f>IF(ISNUMBER('ETR CO2 Benefits (MEUR)'!Z20)=TRUE,'ETR CO2 Benefits (MEUR)'!Z20+'ETR Other Exter. Savings (MEUR)'!U20," ")</f>
        <v>0</v>
      </c>
      <c r="AA21" s="37">
        <f>IF(ISNUMBER('ETR CO2 Benefits (MEUR)'!AA20)=TRUE,'ETR CO2 Benefits (MEUR)'!AA20+'ETR Other Exter. Savings (MEUR)'!Q20," ")</f>
        <v>0</v>
      </c>
      <c r="AB21" s="37">
        <f>IF(ISNUMBER('ETR CO2 Benefits (MEUR)'!AB20)=TRUE,'ETR CO2 Benefits (MEUR)'!AB20+'ETR Other Exter. Savings (MEUR)'!R20," ")</f>
        <v>0</v>
      </c>
      <c r="AC21" s="37">
        <f>IF(ISNUMBER('ETR CO2 Benefits (MEUR)'!AC20)=TRUE,'ETR CO2 Benefits (MEUR)'!AC20+'ETR Other Exter. Savings (MEUR)'!S20," ")</f>
        <v>0</v>
      </c>
      <c r="AD21" s="37">
        <f>IF(ISNUMBER('ETR CO2 Benefits (MEUR)'!AD20)=TRUE,'ETR CO2 Benefits (MEUR)'!AD20+'ETR Other Exter. Savings (MEUR)'!T20," ")</f>
        <v>0</v>
      </c>
      <c r="AE21" s="242">
        <f>IF(ISNUMBER('ETR CO2 Benefits (MEUR)'!AE20)=TRUE,'ETR CO2 Benefits (MEUR)'!AE20+'ETR Other Exter. Savings (MEUR)'!U20," ")</f>
        <v>0</v>
      </c>
      <c r="AF21" s="40">
        <f>IF(ISNUMBER('ETR CO2 Benefits (MEUR)'!AF20)=TRUE,'ETR CO2 Benefits (MEUR)'!AF20+'ETR Other Exter. Savings (MEUR)'!Q20," ")</f>
        <v>0</v>
      </c>
      <c r="AG21" s="40">
        <f>IF(ISNUMBER('ETR CO2 Benefits (MEUR)'!AG20)=TRUE,'ETR CO2 Benefits (MEUR)'!AG20+'ETR Other Exter. Savings (MEUR)'!R20," ")</f>
        <v>0</v>
      </c>
      <c r="AH21" s="40">
        <f>IF(ISNUMBER('ETR CO2 Benefits (MEUR)'!AH20)=TRUE,'ETR CO2 Benefits (MEUR)'!AH20+'ETR Other Exter. Savings (MEUR)'!S20," ")</f>
        <v>0</v>
      </c>
      <c r="AI21" s="40">
        <f>IF(ISNUMBER('ETR CO2 Benefits (MEUR)'!AI20)=TRUE,'ETR CO2 Benefits (MEUR)'!AI20+'ETR Other Exter. Savings (MEUR)'!T20," ")</f>
        <v>0</v>
      </c>
      <c r="AJ21" s="248">
        <f>IF(ISNUMBER('ETR CO2 Benefits (MEUR)'!AJ20)=TRUE,'ETR CO2 Benefits (MEUR)'!AJ20+'ETR Other Exter. Savings (MEUR)'!U20," ")</f>
        <v>0</v>
      </c>
      <c r="AK21" s="227">
        <f>IF(ISNUMBER('ETR CO2 Benefits (MEUR)'!AK20)=TRUE,'ETR CO2 Benefits (MEUR)'!AK20+'ETR Other Exter. Savings (MEUR)'!V20," ")</f>
        <v>0</v>
      </c>
      <c r="AL21" s="227">
        <f>IF(ISNUMBER('ETR CO2 Benefits (MEUR)'!AL20)=TRUE,'ETR CO2 Benefits (MEUR)'!AL20+'ETR Other Exter. Savings (MEUR)'!W20," ")</f>
        <v>0</v>
      </c>
      <c r="AM21" s="227">
        <f>IF(ISNUMBER('ETR CO2 Benefits (MEUR)'!AM20)=TRUE,'ETR CO2 Benefits (MEUR)'!AM20+'ETR Other Exter. Savings (MEUR)'!X20," ")</f>
        <v>0</v>
      </c>
      <c r="AN21" s="227">
        <f>IF(ISNUMBER('ETR CO2 Benefits (MEUR)'!AN20)=TRUE,'ETR CO2 Benefits (MEUR)'!AN20+'ETR Other Exter. Savings (MEUR)'!Y20," ")</f>
        <v>0</v>
      </c>
      <c r="AO21" s="228">
        <f>IF(ISNUMBER('ETR CO2 Benefits (MEUR)'!AO20)=TRUE,'ETR CO2 Benefits (MEUR)'!AO20+'ETR Other Exter. Savings (MEUR)'!Z20," ")</f>
        <v>0</v>
      </c>
      <c r="AP21" s="37">
        <f>IF(ISNUMBER('ETR CO2 Benefits (MEUR)'!AP20)=TRUE,'ETR CO2 Benefits (MEUR)'!AP20+'ETR Other Exter. Savings (MEUR)'!V20," ")</f>
        <v>0</v>
      </c>
      <c r="AQ21" s="37">
        <f>IF(ISNUMBER('ETR CO2 Benefits (MEUR)'!AQ20)=TRUE,'ETR CO2 Benefits (MEUR)'!AQ20+'ETR Other Exter. Savings (MEUR)'!W20," ")</f>
        <v>0</v>
      </c>
      <c r="AR21" s="37">
        <f>IF(ISNUMBER('ETR CO2 Benefits (MEUR)'!AR20)=TRUE,'ETR CO2 Benefits (MEUR)'!AR20+'ETR Other Exter. Savings (MEUR)'!X20," ")</f>
        <v>0</v>
      </c>
      <c r="AS21" s="37">
        <f>IF(ISNUMBER('ETR CO2 Benefits (MEUR)'!AS20)=TRUE,'ETR CO2 Benefits (MEUR)'!AS20+'ETR Other Exter. Savings (MEUR)'!Y20," ")</f>
        <v>0</v>
      </c>
      <c r="AT21" s="242">
        <f>IF(ISNUMBER('ETR CO2 Benefits (MEUR)'!AT20)=TRUE,'ETR CO2 Benefits (MEUR)'!AT20+'ETR Other Exter. Savings (MEUR)'!Z20," ")</f>
        <v>0</v>
      </c>
      <c r="AU21" s="40">
        <f>IF(ISNUMBER('ETR CO2 Benefits (MEUR)'!AU20)=TRUE,'ETR CO2 Benefits (MEUR)'!AU20+'ETR Other Exter. Savings (MEUR)'!V20," ")</f>
        <v>0</v>
      </c>
      <c r="AV21" s="40">
        <f>IF(ISNUMBER('ETR CO2 Benefits (MEUR)'!AV20)=TRUE,'ETR CO2 Benefits (MEUR)'!AV20+'ETR Other Exter. Savings (MEUR)'!W20," ")</f>
        <v>0</v>
      </c>
      <c r="AW21" s="40">
        <f>IF(ISNUMBER('ETR CO2 Benefits (MEUR)'!AW20)=TRUE,'ETR CO2 Benefits (MEUR)'!AW20+'ETR Other Exter. Savings (MEUR)'!X20," ")</f>
        <v>0</v>
      </c>
      <c r="AX21" s="40">
        <f>IF(ISNUMBER('ETR CO2 Benefits (MEUR)'!AX20)=TRUE,'ETR CO2 Benefits (MEUR)'!AX20+'ETR Other Exter. Savings (MEUR)'!Y20," ")</f>
        <v>0</v>
      </c>
      <c r="AY21" s="248">
        <f>IF(ISNUMBER('ETR CO2 Benefits (MEUR)'!AY20)=TRUE,'ETR CO2 Benefits (MEUR)'!AY20+'ETR Other Exter. Savings (MEUR)'!Z20," ")</f>
        <v>0</v>
      </c>
    </row>
    <row r="22" spans="2:51" ht="57.75" customHeight="1" x14ac:dyDescent="0.25">
      <c r="B22" s="485" t="s">
        <v>24</v>
      </c>
      <c r="C22" s="10" t="str">
        <f>'ETR Capacities'!C21</f>
        <v>ETR-N-945</v>
      </c>
      <c r="D22" s="10" t="str">
        <f>_xlfn.XLOOKUP(C22,[4]ETR!$D$4:$D$78,[4]ETR!$E$4:$E$78)</f>
        <v>Conversion of Natural-Gas-Pipelines to Hydrogen-Pipelines</v>
      </c>
      <c r="E22" s="10" t="str">
        <f>_xlfn.XLOOKUP(C22,'ETR Capacities'!$C$5:$C$79,'ETR Capacities'!$E$5:$E$79)</f>
        <v xml:space="preserve">Hydrogen and synthetic methane </v>
      </c>
      <c r="F22" s="13"/>
      <c r="G22" s="386">
        <f>IF(ISNUMBER('ETR CO2 Benefits (MEUR)'!G21)=TRUE,'ETR CO2 Benefits (MEUR)'!G21+'ETR Other Exter. Savings (MEUR)'!G21," ")</f>
        <v>0</v>
      </c>
      <c r="H22" s="105">
        <f>IF(ISNUMBER('ETR CO2 Benefits (MEUR)'!H21)=TRUE,'ETR CO2 Benefits (MEUR)'!H21+'ETR Other Exter. Savings (MEUR)'!H21," ")</f>
        <v>0</v>
      </c>
      <c r="I22" s="105">
        <f>IF(ISNUMBER('ETR CO2 Benefits (MEUR)'!I21)=TRUE,'ETR CO2 Benefits (MEUR)'!I21+'ETR Other Exter. Savings (MEUR)'!I21," ")</f>
        <v>0</v>
      </c>
      <c r="J22" s="105">
        <f>IF(ISNUMBER('ETR CO2 Benefits (MEUR)'!J21)=TRUE,'ETR CO2 Benefits (MEUR)'!J21+'ETR Other Exter. Savings (MEUR)'!J21," ")</f>
        <v>0</v>
      </c>
      <c r="K22" s="106">
        <f>IF(ISNUMBER('ETR CO2 Benefits (MEUR)'!K21)=TRUE,'ETR CO2 Benefits (MEUR)'!K21+'ETR Other Exter. Savings (MEUR)'!K21," ")</f>
        <v>0</v>
      </c>
      <c r="L22" s="209">
        <f>IF(ISNUMBER('ETR CO2 Benefits (MEUR)'!L21)=TRUE,'ETR CO2 Benefits (MEUR)'!L21+'ETR Other Exter. Savings (MEUR)'!L21," ")</f>
        <v>0</v>
      </c>
      <c r="M22" s="209">
        <f>IF(ISNUMBER('ETR CO2 Benefits (MEUR)'!M21)=TRUE,'ETR CO2 Benefits (MEUR)'!M21+'ETR Other Exter. Savings (MEUR)'!M21," ")</f>
        <v>0</v>
      </c>
      <c r="N22" s="209">
        <f>IF(ISNUMBER('ETR CO2 Benefits (MEUR)'!N21)=TRUE,'ETR CO2 Benefits (MEUR)'!N21+'ETR Other Exter. Savings (MEUR)'!N21," ")</f>
        <v>0</v>
      </c>
      <c r="O22" s="209">
        <f>IF(ISNUMBER('ETR CO2 Benefits (MEUR)'!O21)=TRUE,'ETR CO2 Benefits (MEUR)'!O21+'ETR Other Exter. Savings (MEUR)'!O21," ")</f>
        <v>0</v>
      </c>
      <c r="P22" s="210">
        <f>IF(ISNUMBER('ETR CO2 Benefits (MEUR)'!P21)=TRUE,'ETR CO2 Benefits (MEUR)'!P21+'ETR Other Exter. Savings (MEUR)'!P21," ")</f>
        <v>0</v>
      </c>
      <c r="Q22" s="209">
        <f>IF(ISNUMBER('ETR CO2 Benefits (MEUR)'!Q21)=TRUE,'ETR CO2 Benefits (MEUR)'!Q21+'ETR Other Exter. Savings (MEUR)'!L21," ")</f>
        <v>0</v>
      </c>
      <c r="R22" s="209">
        <f>IF(ISNUMBER('ETR CO2 Benefits (MEUR)'!R21)=TRUE,'ETR CO2 Benefits (MEUR)'!R21+'ETR Other Exter. Savings (MEUR)'!M21," ")</f>
        <v>0</v>
      </c>
      <c r="S22" s="209">
        <f>IF(ISNUMBER('ETR CO2 Benefits (MEUR)'!S21)=TRUE,'ETR CO2 Benefits (MEUR)'!S21+'ETR Other Exter. Savings (MEUR)'!N21," ")</f>
        <v>0</v>
      </c>
      <c r="T22" s="209">
        <f>IF(ISNUMBER('ETR CO2 Benefits (MEUR)'!T21)=TRUE,'ETR CO2 Benefits (MEUR)'!T21+'ETR Other Exter. Savings (MEUR)'!O21," ")</f>
        <v>0</v>
      </c>
      <c r="U22" s="210">
        <f>IF(ISNUMBER('ETR CO2 Benefits (MEUR)'!U21)=TRUE,'ETR CO2 Benefits (MEUR)'!U21+'ETR Other Exter. Savings (MEUR)'!P21," ")</f>
        <v>0</v>
      </c>
      <c r="V22" s="227">
        <f>IF(ISNUMBER('ETR CO2 Benefits (MEUR)'!V21)=TRUE,'ETR CO2 Benefits (MEUR)'!V21+'ETR Other Exter. Savings (MEUR)'!Q21," ")</f>
        <v>0</v>
      </c>
      <c r="W22" s="227">
        <f>IF(ISNUMBER('ETR CO2 Benefits (MEUR)'!W21)=TRUE,'ETR CO2 Benefits (MEUR)'!W21+'ETR Other Exter. Savings (MEUR)'!R21," ")</f>
        <v>0</v>
      </c>
      <c r="X22" s="227">
        <f>IF(ISNUMBER('ETR CO2 Benefits (MEUR)'!X21)=TRUE,'ETR CO2 Benefits (MEUR)'!X21+'ETR Other Exter. Savings (MEUR)'!S21," ")</f>
        <v>0</v>
      </c>
      <c r="Y22" s="227">
        <f>IF(ISNUMBER('ETR CO2 Benefits (MEUR)'!Y21)=TRUE,'ETR CO2 Benefits (MEUR)'!Y21+'ETR Other Exter. Savings (MEUR)'!T21," ")</f>
        <v>0</v>
      </c>
      <c r="Z22" s="228">
        <f>IF(ISNUMBER('ETR CO2 Benefits (MEUR)'!Z21)=TRUE,'ETR CO2 Benefits (MEUR)'!Z21+'ETR Other Exter. Savings (MEUR)'!U21," ")</f>
        <v>0</v>
      </c>
      <c r="AA22" s="37">
        <f>IF(ISNUMBER('ETR CO2 Benefits (MEUR)'!AA21)=TRUE,'ETR CO2 Benefits (MEUR)'!AA21+'ETR Other Exter. Savings (MEUR)'!Q21," ")</f>
        <v>0</v>
      </c>
      <c r="AB22" s="37">
        <f>IF(ISNUMBER('ETR CO2 Benefits (MEUR)'!AB21)=TRUE,'ETR CO2 Benefits (MEUR)'!AB21+'ETR Other Exter. Savings (MEUR)'!R21," ")</f>
        <v>0</v>
      </c>
      <c r="AC22" s="37">
        <f>IF(ISNUMBER('ETR CO2 Benefits (MEUR)'!AC21)=TRUE,'ETR CO2 Benefits (MEUR)'!AC21+'ETR Other Exter. Savings (MEUR)'!S21," ")</f>
        <v>0</v>
      </c>
      <c r="AD22" s="37">
        <f>IF(ISNUMBER('ETR CO2 Benefits (MEUR)'!AD21)=TRUE,'ETR CO2 Benefits (MEUR)'!AD21+'ETR Other Exter. Savings (MEUR)'!T21," ")</f>
        <v>0</v>
      </c>
      <c r="AE22" s="242">
        <f>IF(ISNUMBER('ETR CO2 Benefits (MEUR)'!AE21)=TRUE,'ETR CO2 Benefits (MEUR)'!AE21+'ETR Other Exter. Savings (MEUR)'!U21," ")</f>
        <v>0</v>
      </c>
      <c r="AF22" s="40">
        <f>IF(ISNUMBER('ETR CO2 Benefits (MEUR)'!AF21)=TRUE,'ETR CO2 Benefits (MEUR)'!AF21+'ETR Other Exter. Savings (MEUR)'!Q21," ")</f>
        <v>0</v>
      </c>
      <c r="AG22" s="40">
        <f>IF(ISNUMBER('ETR CO2 Benefits (MEUR)'!AG21)=TRUE,'ETR CO2 Benefits (MEUR)'!AG21+'ETR Other Exter. Savings (MEUR)'!R21," ")</f>
        <v>0</v>
      </c>
      <c r="AH22" s="40">
        <f>IF(ISNUMBER('ETR CO2 Benefits (MEUR)'!AH21)=TRUE,'ETR CO2 Benefits (MEUR)'!AH21+'ETR Other Exter. Savings (MEUR)'!S21," ")</f>
        <v>0</v>
      </c>
      <c r="AI22" s="40">
        <f>IF(ISNUMBER('ETR CO2 Benefits (MEUR)'!AI21)=TRUE,'ETR CO2 Benefits (MEUR)'!AI21+'ETR Other Exter. Savings (MEUR)'!T21," ")</f>
        <v>0</v>
      </c>
      <c r="AJ22" s="248">
        <f>IF(ISNUMBER('ETR CO2 Benefits (MEUR)'!AJ21)=TRUE,'ETR CO2 Benefits (MEUR)'!AJ21+'ETR Other Exter. Savings (MEUR)'!U21," ")</f>
        <v>0</v>
      </c>
      <c r="AK22" s="227">
        <f>IF(ISNUMBER('ETR CO2 Benefits (MEUR)'!AK21)=TRUE,'ETR CO2 Benefits (MEUR)'!AK21+'ETR Other Exter. Savings (MEUR)'!V21," ")</f>
        <v>0</v>
      </c>
      <c r="AL22" s="227">
        <f>IF(ISNUMBER('ETR CO2 Benefits (MEUR)'!AL21)=TRUE,'ETR CO2 Benefits (MEUR)'!AL21+'ETR Other Exter. Savings (MEUR)'!W21," ")</f>
        <v>0</v>
      </c>
      <c r="AM22" s="227">
        <f>IF(ISNUMBER('ETR CO2 Benefits (MEUR)'!AM21)=TRUE,'ETR CO2 Benefits (MEUR)'!AM21+'ETR Other Exter. Savings (MEUR)'!X21," ")</f>
        <v>0</v>
      </c>
      <c r="AN22" s="227">
        <f>IF(ISNUMBER('ETR CO2 Benefits (MEUR)'!AN21)=TRUE,'ETR CO2 Benefits (MEUR)'!AN21+'ETR Other Exter. Savings (MEUR)'!Y21," ")</f>
        <v>0</v>
      </c>
      <c r="AO22" s="228">
        <f>IF(ISNUMBER('ETR CO2 Benefits (MEUR)'!AO21)=TRUE,'ETR CO2 Benefits (MEUR)'!AO21+'ETR Other Exter. Savings (MEUR)'!Z21," ")</f>
        <v>0</v>
      </c>
      <c r="AP22" s="37">
        <f>IF(ISNUMBER('ETR CO2 Benefits (MEUR)'!AP21)=TRUE,'ETR CO2 Benefits (MEUR)'!AP21+'ETR Other Exter. Savings (MEUR)'!V21," ")</f>
        <v>0</v>
      </c>
      <c r="AQ22" s="37">
        <f>IF(ISNUMBER('ETR CO2 Benefits (MEUR)'!AQ21)=TRUE,'ETR CO2 Benefits (MEUR)'!AQ21+'ETR Other Exter. Savings (MEUR)'!W21," ")</f>
        <v>0</v>
      </c>
      <c r="AR22" s="37">
        <f>IF(ISNUMBER('ETR CO2 Benefits (MEUR)'!AR21)=TRUE,'ETR CO2 Benefits (MEUR)'!AR21+'ETR Other Exter. Savings (MEUR)'!X21," ")</f>
        <v>0</v>
      </c>
      <c r="AS22" s="37">
        <f>IF(ISNUMBER('ETR CO2 Benefits (MEUR)'!AS21)=TRUE,'ETR CO2 Benefits (MEUR)'!AS21+'ETR Other Exter. Savings (MEUR)'!Y21," ")</f>
        <v>0</v>
      </c>
      <c r="AT22" s="242">
        <f>IF(ISNUMBER('ETR CO2 Benefits (MEUR)'!AT21)=TRUE,'ETR CO2 Benefits (MEUR)'!AT21+'ETR Other Exter. Savings (MEUR)'!Z21," ")</f>
        <v>0</v>
      </c>
      <c r="AU22" s="40">
        <f>IF(ISNUMBER('ETR CO2 Benefits (MEUR)'!AU21)=TRUE,'ETR CO2 Benefits (MEUR)'!AU21+'ETR Other Exter. Savings (MEUR)'!V21," ")</f>
        <v>0</v>
      </c>
      <c r="AV22" s="40">
        <f>IF(ISNUMBER('ETR CO2 Benefits (MEUR)'!AV21)=TRUE,'ETR CO2 Benefits (MEUR)'!AV21+'ETR Other Exter. Savings (MEUR)'!W21," ")</f>
        <v>0</v>
      </c>
      <c r="AW22" s="40">
        <f>IF(ISNUMBER('ETR CO2 Benefits (MEUR)'!AW21)=TRUE,'ETR CO2 Benefits (MEUR)'!AW21+'ETR Other Exter. Savings (MEUR)'!X21," ")</f>
        <v>0</v>
      </c>
      <c r="AX22" s="40">
        <f>IF(ISNUMBER('ETR CO2 Benefits (MEUR)'!AX21)=TRUE,'ETR CO2 Benefits (MEUR)'!AX21+'ETR Other Exter. Savings (MEUR)'!Y21," ")</f>
        <v>0</v>
      </c>
      <c r="AY22" s="248">
        <f>IF(ISNUMBER('ETR CO2 Benefits (MEUR)'!AY21)=TRUE,'ETR CO2 Benefits (MEUR)'!AY21+'ETR Other Exter. Savings (MEUR)'!Z21," ")</f>
        <v>0</v>
      </c>
    </row>
    <row r="23" spans="2:51" ht="89.25" customHeight="1" x14ac:dyDescent="0.25">
      <c r="B23" s="485" t="str">
        <f>'ETR Capacities'!B22</f>
        <v>DE</v>
      </c>
      <c r="C23" s="375" t="str">
        <f>'ETR Capacities'!C22</f>
        <v>ETR-N-904</v>
      </c>
      <c r="D23" s="13" t="str">
        <f>_xlfn.XLOOKUP(C23,[4]ETR!$D$4:$D$78,[4]ETR!$E$4:$E$78)</f>
        <v>Hydrogen import via Oude</v>
      </c>
      <c r="E23" s="13" t="str">
        <f>_xlfn.XLOOKUP(C23,'ETR Capacities'!$C$5:$C$79,'ETR Capacities'!$E$5:$E$79)</f>
        <v xml:space="preserve">Hydrogen and synthetic methane </v>
      </c>
      <c r="F23" s="13">
        <f>IF(_xlfn.XLOOKUP(C23,'ETR Capacities'!$C$5:$C$79,'ETR Capacities'!$F$5:$F$79)=0," ",_xlfn.XLOOKUP(C23,'ETR Capacities'!$C$5:$C$79,'ETR Capacities'!$F$5:$F$79))</f>
        <v>139</v>
      </c>
      <c r="G23" s="386" t="str">
        <f>IF(ISNUMBER('ETR CO2 Benefits (MEUR)'!G22)=TRUE,'ETR CO2 Benefits (MEUR)'!G22+'ETR Other Exter. Savings (MEUR)'!G22," ")</f>
        <v xml:space="preserve"> </v>
      </c>
      <c r="H23" s="105" t="str">
        <f>IF(ISNUMBER('ETR CO2 Benefits (MEUR)'!H22)=TRUE,'ETR CO2 Benefits (MEUR)'!H22+'ETR Other Exter. Savings (MEUR)'!H22," ")</f>
        <v xml:space="preserve"> </v>
      </c>
      <c r="I23" s="105" t="str">
        <f>IF(ISNUMBER('ETR CO2 Benefits (MEUR)'!I22)=TRUE,'ETR CO2 Benefits (MEUR)'!I22+'ETR Other Exter. Savings (MEUR)'!I22," ")</f>
        <v xml:space="preserve"> </v>
      </c>
      <c r="J23" s="105" t="str">
        <f>IF(ISNUMBER('ETR CO2 Benefits (MEUR)'!J22)=TRUE,'ETR CO2 Benefits (MEUR)'!J22+'ETR Other Exter. Savings (MEUR)'!J22," ")</f>
        <v xml:space="preserve"> </v>
      </c>
      <c r="K23" s="106" t="str">
        <f>IF(ISNUMBER('ETR CO2 Benefits (MEUR)'!K22)=TRUE,'ETR CO2 Benefits (MEUR)'!K22+'ETR Other Exter. Savings (MEUR)'!K22," ")</f>
        <v xml:space="preserve"> </v>
      </c>
      <c r="L23" s="209" t="str">
        <f>IF(ISNUMBER('ETR CO2 Benefits (MEUR)'!L22)=TRUE,'ETR CO2 Benefits (MEUR)'!L22+'ETR Other Exter. Savings (MEUR)'!L22," ")</f>
        <v xml:space="preserve"> </v>
      </c>
      <c r="M23" s="209" t="str">
        <f>IF(ISNUMBER('ETR CO2 Benefits (MEUR)'!M22)=TRUE,'ETR CO2 Benefits (MEUR)'!M22+'ETR Other Exter. Savings (MEUR)'!M22," ")</f>
        <v xml:space="preserve"> </v>
      </c>
      <c r="N23" s="209" t="str">
        <f>IF(ISNUMBER('ETR CO2 Benefits (MEUR)'!N22)=TRUE,'ETR CO2 Benefits (MEUR)'!N22+'ETR Other Exter. Savings (MEUR)'!N22," ")</f>
        <v xml:space="preserve"> </v>
      </c>
      <c r="O23" s="209" t="str">
        <f>IF(ISNUMBER('ETR CO2 Benefits (MEUR)'!O22)=TRUE,'ETR CO2 Benefits (MEUR)'!O22+'ETR Other Exter. Savings (MEUR)'!O22," ")</f>
        <v xml:space="preserve"> </v>
      </c>
      <c r="P23" s="210" t="str">
        <f>IF(ISNUMBER('ETR CO2 Benefits (MEUR)'!P22)=TRUE,'ETR CO2 Benefits (MEUR)'!P22+'ETR Other Exter. Savings (MEUR)'!P22," ")</f>
        <v xml:space="preserve"> </v>
      </c>
      <c r="Q23" s="209" t="str">
        <f>IF(ISNUMBER('ETR CO2 Benefits (MEUR)'!Q22)=TRUE,'ETR CO2 Benefits (MEUR)'!Q22+'ETR Other Exter. Savings (MEUR)'!L22," ")</f>
        <v xml:space="preserve"> </v>
      </c>
      <c r="R23" s="209" t="str">
        <f>IF(ISNUMBER('ETR CO2 Benefits (MEUR)'!R22)=TRUE,'ETR CO2 Benefits (MEUR)'!R22+'ETR Other Exter. Savings (MEUR)'!M22," ")</f>
        <v xml:space="preserve"> </v>
      </c>
      <c r="S23" s="209" t="str">
        <f>IF(ISNUMBER('ETR CO2 Benefits (MEUR)'!S22)=TRUE,'ETR CO2 Benefits (MEUR)'!S22+'ETR Other Exter. Savings (MEUR)'!N22," ")</f>
        <v xml:space="preserve"> </v>
      </c>
      <c r="T23" s="209" t="str">
        <f>IF(ISNUMBER('ETR CO2 Benefits (MEUR)'!T22)=TRUE,'ETR CO2 Benefits (MEUR)'!T22+'ETR Other Exter. Savings (MEUR)'!O22," ")</f>
        <v xml:space="preserve"> </v>
      </c>
      <c r="U23" s="210" t="str">
        <f>IF(ISNUMBER('ETR CO2 Benefits (MEUR)'!U22)=TRUE,'ETR CO2 Benefits (MEUR)'!U22+'ETR Other Exter. Savings (MEUR)'!P22," ")</f>
        <v xml:space="preserve"> </v>
      </c>
      <c r="V23" s="227" t="str">
        <f>IF(ISNUMBER('ETR CO2 Benefits (MEUR)'!V22)=TRUE,'ETR CO2 Benefits (MEUR)'!V22+'ETR Other Exter. Savings (MEUR)'!Q22," ")</f>
        <v xml:space="preserve"> </v>
      </c>
      <c r="W23" s="227" t="str">
        <f>IF(ISNUMBER('ETR CO2 Benefits (MEUR)'!W22)=TRUE,'ETR CO2 Benefits (MEUR)'!W22+'ETR Other Exter. Savings (MEUR)'!R22," ")</f>
        <v xml:space="preserve"> </v>
      </c>
      <c r="X23" s="227" t="str">
        <f>IF(ISNUMBER('ETR CO2 Benefits (MEUR)'!X22)=TRUE,'ETR CO2 Benefits (MEUR)'!X22+'ETR Other Exter. Savings (MEUR)'!S22," ")</f>
        <v xml:space="preserve"> </v>
      </c>
      <c r="Y23" s="227" t="str">
        <f>IF(ISNUMBER('ETR CO2 Benefits (MEUR)'!Y22)=TRUE,'ETR CO2 Benefits (MEUR)'!Y22+'ETR Other Exter. Savings (MEUR)'!T22," ")</f>
        <v xml:space="preserve"> </v>
      </c>
      <c r="Z23" s="228" t="str">
        <f>IF(ISNUMBER('ETR CO2 Benefits (MEUR)'!Z22)=TRUE,'ETR CO2 Benefits (MEUR)'!Z22+'ETR Other Exter. Savings (MEUR)'!U22," ")</f>
        <v xml:space="preserve"> </v>
      </c>
      <c r="AA23" s="37" t="str">
        <f>IF(ISNUMBER('ETR CO2 Benefits (MEUR)'!AA22)=TRUE,'ETR CO2 Benefits (MEUR)'!AA22+'ETR Other Exter. Savings (MEUR)'!Q22," ")</f>
        <v xml:space="preserve"> </v>
      </c>
      <c r="AB23" s="37" t="str">
        <f>IF(ISNUMBER('ETR CO2 Benefits (MEUR)'!AB22)=TRUE,'ETR CO2 Benefits (MEUR)'!AB22+'ETR Other Exter. Savings (MEUR)'!R22," ")</f>
        <v xml:space="preserve"> </v>
      </c>
      <c r="AC23" s="37" t="str">
        <f>IF(ISNUMBER('ETR CO2 Benefits (MEUR)'!AC22)=TRUE,'ETR CO2 Benefits (MEUR)'!AC22+'ETR Other Exter. Savings (MEUR)'!S22," ")</f>
        <v xml:space="preserve"> </v>
      </c>
      <c r="AD23" s="37" t="str">
        <f>IF(ISNUMBER('ETR CO2 Benefits (MEUR)'!AD22)=TRUE,'ETR CO2 Benefits (MEUR)'!AD22+'ETR Other Exter. Savings (MEUR)'!T22," ")</f>
        <v xml:space="preserve"> </v>
      </c>
      <c r="AE23" s="242" t="str">
        <f>IF(ISNUMBER('ETR CO2 Benefits (MEUR)'!AE22)=TRUE,'ETR CO2 Benefits (MEUR)'!AE22+'ETR Other Exter. Savings (MEUR)'!U22," ")</f>
        <v xml:space="preserve"> </v>
      </c>
      <c r="AF23" s="40" t="str">
        <f>IF(ISNUMBER('ETR CO2 Benefits (MEUR)'!AF22)=TRUE,'ETR CO2 Benefits (MEUR)'!AF22+'ETR Other Exter. Savings (MEUR)'!Q22," ")</f>
        <v xml:space="preserve"> </v>
      </c>
      <c r="AG23" s="40" t="str">
        <f>IF(ISNUMBER('ETR CO2 Benefits (MEUR)'!AG22)=TRUE,'ETR CO2 Benefits (MEUR)'!AG22+'ETR Other Exter. Savings (MEUR)'!R22," ")</f>
        <v xml:space="preserve"> </v>
      </c>
      <c r="AH23" s="40" t="str">
        <f>IF(ISNUMBER('ETR CO2 Benefits (MEUR)'!AH22)=TRUE,'ETR CO2 Benefits (MEUR)'!AH22+'ETR Other Exter. Savings (MEUR)'!S22," ")</f>
        <v xml:space="preserve"> </v>
      </c>
      <c r="AI23" s="40" t="str">
        <f>IF(ISNUMBER('ETR CO2 Benefits (MEUR)'!AI22)=TRUE,'ETR CO2 Benefits (MEUR)'!AI22+'ETR Other Exter. Savings (MEUR)'!T22," ")</f>
        <v xml:space="preserve"> </v>
      </c>
      <c r="AJ23" s="248" t="str">
        <f>IF(ISNUMBER('ETR CO2 Benefits (MEUR)'!AJ22)=TRUE,'ETR CO2 Benefits (MEUR)'!AJ22+'ETR Other Exter. Savings (MEUR)'!U22," ")</f>
        <v xml:space="preserve"> </v>
      </c>
      <c r="AK23" s="227" t="str">
        <f>IF(ISNUMBER('ETR CO2 Benefits (MEUR)'!AK22)=TRUE,'ETR CO2 Benefits (MEUR)'!AK22+'ETR Other Exter. Savings (MEUR)'!V22," ")</f>
        <v xml:space="preserve"> </v>
      </c>
      <c r="AL23" s="227" t="str">
        <f>IF(ISNUMBER('ETR CO2 Benefits (MEUR)'!AL22)=TRUE,'ETR CO2 Benefits (MEUR)'!AL22+'ETR Other Exter. Savings (MEUR)'!W22," ")</f>
        <v xml:space="preserve"> </v>
      </c>
      <c r="AM23" s="227" t="str">
        <f>IF(ISNUMBER('ETR CO2 Benefits (MEUR)'!AM22)=TRUE,'ETR CO2 Benefits (MEUR)'!AM22+'ETR Other Exter. Savings (MEUR)'!X22," ")</f>
        <v xml:space="preserve"> </v>
      </c>
      <c r="AN23" s="227" t="str">
        <f>IF(ISNUMBER('ETR CO2 Benefits (MEUR)'!AN22)=TRUE,'ETR CO2 Benefits (MEUR)'!AN22+'ETR Other Exter. Savings (MEUR)'!Y22," ")</f>
        <v xml:space="preserve"> </v>
      </c>
      <c r="AO23" s="228" t="str">
        <f>IF(ISNUMBER('ETR CO2 Benefits (MEUR)'!AO22)=TRUE,'ETR CO2 Benefits (MEUR)'!AO22+'ETR Other Exter. Savings (MEUR)'!Z22," ")</f>
        <v xml:space="preserve"> </v>
      </c>
      <c r="AP23" s="37" t="str">
        <f>IF(ISNUMBER('ETR CO2 Benefits (MEUR)'!AP22)=TRUE,'ETR CO2 Benefits (MEUR)'!AP22+'ETR Other Exter. Savings (MEUR)'!V22," ")</f>
        <v xml:space="preserve"> </v>
      </c>
      <c r="AQ23" s="37" t="str">
        <f>IF(ISNUMBER('ETR CO2 Benefits (MEUR)'!AQ22)=TRUE,'ETR CO2 Benefits (MEUR)'!AQ22+'ETR Other Exter. Savings (MEUR)'!W22," ")</f>
        <v xml:space="preserve"> </v>
      </c>
      <c r="AR23" s="37" t="str">
        <f>IF(ISNUMBER('ETR CO2 Benefits (MEUR)'!AR22)=TRUE,'ETR CO2 Benefits (MEUR)'!AR22+'ETR Other Exter. Savings (MEUR)'!X22," ")</f>
        <v xml:space="preserve"> </v>
      </c>
      <c r="AS23" s="37" t="str">
        <f>IF(ISNUMBER('ETR CO2 Benefits (MEUR)'!AS22)=TRUE,'ETR CO2 Benefits (MEUR)'!AS22+'ETR Other Exter. Savings (MEUR)'!Y22," ")</f>
        <v xml:space="preserve"> </v>
      </c>
      <c r="AT23" s="242" t="str">
        <f>IF(ISNUMBER('ETR CO2 Benefits (MEUR)'!AT22)=TRUE,'ETR CO2 Benefits (MEUR)'!AT22+'ETR Other Exter. Savings (MEUR)'!Z22," ")</f>
        <v xml:space="preserve"> </v>
      </c>
      <c r="AU23" s="40" t="str">
        <f>IF(ISNUMBER('ETR CO2 Benefits (MEUR)'!AU22)=TRUE,'ETR CO2 Benefits (MEUR)'!AU22+'ETR Other Exter. Savings (MEUR)'!V22," ")</f>
        <v xml:space="preserve"> </v>
      </c>
      <c r="AV23" s="40" t="str">
        <f>IF(ISNUMBER('ETR CO2 Benefits (MEUR)'!AV22)=TRUE,'ETR CO2 Benefits (MEUR)'!AV22+'ETR Other Exter. Savings (MEUR)'!W22," ")</f>
        <v xml:space="preserve"> </v>
      </c>
      <c r="AW23" s="40" t="str">
        <f>IF(ISNUMBER('ETR CO2 Benefits (MEUR)'!AW22)=TRUE,'ETR CO2 Benefits (MEUR)'!AW22+'ETR Other Exter. Savings (MEUR)'!X22," ")</f>
        <v xml:space="preserve"> </v>
      </c>
      <c r="AX23" s="40" t="str">
        <f>IF(ISNUMBER('ETR CO2 Benefits (MEUR)'!AX22)=TRUE,'ETR CO2 Benefits (MEUR)'!AX22+'ETR Other Exter. Savings (MEUR)'!Y22," ")</f>
        <v xml:space="preserve"> </v>
      </c>
      <c r="AY23" s="248" t="str">
        <f>IF(ISNUMBER('ETR CO2 Benefits (MEUR)'!AY22)=TRUE,'ETR CO2 Benefits (MEUR)'!AY22+'ETR Other Exter. Savings (MEUR)'!Z22," ")</f>
        <v xml:space="preserve"> </v>
      </c>
    </row>
    <row r="24" spans="2:51" s="1" customFormat="1" ht="199.5" customHeight="1" x14ac:dyDescent="0.25">
      <c r="B24" s="485" t="str">
        <f>'ETR Capacities'!B23</f>
        <v>DE</v>
      </c>
      <c r="C24" s="10" t="str">
        <f>'ETR Capacities'!C23</f>
        <v>ETR-N-616</v>
      </c>
      <c r="D24" s="10" t="str">
        <f>_xlfn.XLOOKUP(C24,[4]ETR!$D$4:$D$78,[4]ETR!$E$4:$E$78)</f>
        <v>Renewable Methane according to NEP2020</v>
      </c>
      <c r="E24" s="10" t="str">
        <f>_xlfn.XLOOKUP(C24,'ETR Capacities'!$C$5:$C$79,'ETR Capacities'!$E$5:$E$79)</f>
        <v xml:space="preserve">Hydrogen and synthetic methane </v>
      </c>
      <c r="F24" s="13" t="str">
        <f>IF(_xlfn.XLOOKUP(C24,'ETR Capacities'!$C$5:$C$79,'ETR Capacities'!$F$5:$F$79)=0," ",_xlfn.XLOOKUP(C24,'ETR Capacities'!$C$5:$C$79,'ETR Capacities'!$F$5:$F$79))</f>
        <v xml:space="preserve"> </v>
      </c>
      <c r="G24" s="386">
        <f>IF(ISNUMBER('ETR CO2 Benefits (MEUR)'!G23)=TRUE,'ETR CO2 Benefits (MEUR)'!G23+'ETR Other Exter. Savings (MEUR)'!G23," ")</f>
        <v>0</v>
      </c>
      <c r="H24" s="105">
        <f>IF(ISNUMBER('ETR CO2 Benefits (MEUR)'!H23)=TRUE,'ETR CO2 Benefits (MEUR)'!H23+'ETR Other Exter. Savings (MEUR)'!H23," ")</f>
        <v>0</v>
      </c>
      <c r="I24" s="105">
        <f>IF(ISNUMBER('ETR CO2 Benefits (MEUR)'!I23)=TRUE,'ETR CO2 Benefits (MEUR)'!I23+'ETR Other Exter. Savings (MEUR)'!I23," ")</f>
        <v>0</v>
      </c>
      <c r="J24" s="105">
        <f>IF(ISNUMBER('ETR CO2 Benefits (MEUR)'!J23)=TRUE,'ETR CO2 Benefits (MEUR)'!J23+'ETR Other Exter. Savings (MEUR)'!J23," ")</f>
        <v>0</v>
      </c>
      <c r="K24" s="106">
        <f>IF(ISNUMBER('ETR CO2 Benefits (MEUR)'!K23)=TRUE,'ETR CO2 Benefits (MEUR)'!K23+'ETR Other Exter. Savings (MEUR)'!K23," ")</f>
        <v>0</v>
      </c>
      <c r="L24" s="209">
        <f>IF(ISNUMBER('ETR CO2 Benefits (MEUR)'!L23)=TRUE,'ETR CO2 Benefits (MEUR)'!L23+'ETR Other Exter. Savings (MEUR)'!L23," ")</f>
        <v>0</v>
      </c>
      <c r="M24" s="209">
        <f>IF(ISNUMBER('ETR CO2 Benefits (MEUR)'!M23)=TRUE,'ETR CO2 Benefits (MEUR)'!M23+'ETR Other Exter. Savings (MEUR)'!M23," ")</f>
        <v>4.8984726687306503</v>
      </c>
      <c r="N24" s="209">
        <f>IF(ISNUMBER('ETR CO2 Benefits (MEUR)'!N23)=TRUE,'ETR CO2 Benefits (MEUR)'!N23+'ETR Other Exter. Savings (MEUR)'!N23," ")</f>
        <v>0</v>
      </c>
      <c r="O24" s="209">
        <f>IF(ISNUMBER('ETR CO2 Benefits (MEUR)'!O23)=TRUE,'ETR CO2 Benefits (MEUR)'!O23+'ETR Other Exter. Savings (MEUR)'!O23," ")</f>
        <v>0</v>
      </c>
      <c r="P24" s="210">
        <f>IF(ISNUMBER('ETR CO2 Benefits (MEUR)'!P23)=TRUE,'ETR CO2 Benefits (MEUR)'!P23+'ETR Other Exter. Savings (MEUR)'!P23," ")</f>
        <v>0</v>
      </c>
      <c r="Q24" s="209">
        <f>IF(ISNUMBER('ETR CO2 Benefits (MEUR)'!Q23)=TRUE,'ETR CO2 Benefits (MEUR)'!Q23+'ETR Other Exter. Savings (MEUR)'!L23," ")</f>
        <v>0</v>
      </c>
      <c r="R24" s="209">
        <f>IF(ISNUMBER('ETR CO2 Benefits (MEUR)'!R23)=TRUE,'ETR CO2 Benefits (MEUR)'!R23+'ETR Other Exter. Savings (MEUR)'!M23," ")</f>
        <v>2.7231456687306501</v>
      </c>
      <c r="S24" s="209">
        <f>IF(ISNUMBER('ETR CO2 Benefits (MEUR)'!S23)=TRUE,'ETR CO2 Benefits (MEUR)'!S23+'ETR Other Exter. Savings (MEUR)'!N23," ")</f>
        <v>0</v>
      </c>
      <c r="T24" s="209">
        <f>IF(ISNUMBER('ETR CO2 Benefits (MEUR)'!T23)=TRUE,'ETR CO2 Benefits (MEUR)'!T23+'ETR Other Exter. Savings (MEUR)'!O23," ")</f>
        <v>0</v>
      </c>
      <c r="U24" s="210">
        <f>IF(ISNUMBER('ETR CO2 Benefits (MEUR)'!U23)=TRUE,'ETR CO2 Benefits (MEUR)'!U23+'ETR Other Exter. Savings (MEUR)'!P23," ")</f>
        <v>0</v>
      </c>
      <c r="V24" s="227">
        <f>IF(ISNUMBER('ETR CO2 Benefits (MEUR)'!V23)=TRUE,'ETR CO2 Benefits (MEUR)'!V23+'ETR Other Exter. Savings (MEUR)'!Q23," ")</f>
        <v>0</v>
      </c>
      <c r="W24" s="227">
        <f>IF(ISNUMBER('ETR CO2 Benefits (MEUR)'!W23)=TRUE,'ETR CO2 Benefits (MEUR)'!W23+'ETR Other Exter. Savings (MEUR)'!R23," ")</f>
        <v>2.9868216687306504</v>
      </c>
      <c r="X24" s="227">
        <f>IF(ISNUMBER('ETR CO2 Benefits (MEUR)'!X23)=TRUE,'ETR CO2 Benefits (MEUR)'!X23+'ETR Other Exter. Savings (MEUR)'!S23," ")</f>
        <v>0</v>
      </c>
      <c r="Y24" s="227">
        <f>IF(ISNUMBER('ETR CO2 Benefits (MEUR)'!Y23)=TRUE,'ETR CO2 Benefits (MEUR)'!Y23+'ETR Other Exter. Savings (MEUR)'!T23," ")</f>
        <v>0</v>
      </c>
      <c r="Z24" s="228">
        <f>IF(ISNUMBER('ETR CO2 Benefits (MEUR)'!Z23)=TRUE,'ETR CO2 Benefits (MEUR)'!Z23+'ETR Other Exter. Savings (MEUR)'!U23," ")</f>
        <v>0</v>
      </c>
      <c r="AA24" s="37">
        <f>IF(ISNUMBER('ETR CO2 Benefits (MEUR)'!AA23)=TRUE,'ETR CO2 Benefits (MEUR)'!AA23+'ETR Other Exter. Savings (MEUR)'!Q23," ")</f>
        <v>0</v>
      </c>
      <c r="AB24" s="37">
        <f>IF(ISNUMBER('ETR CO2 Benefits (MEUR)'!AB23)=TRUE,'ETR CO2 Benefits (MEUR)'!AB23+'ETR Other Exter. Savings (MEUR)'!R23," ")</f>
        <v>4.7007156687306502</v>
      </c>
      <c r="AC24" s="37">
        <f>IF(ISNUMBER('ETR CO2 Benefits (MEUR)'!AC23)=TRUE,'ETR CO2 Benefits (MEUR)'!AC23+'ETR Other Exter. Savings (MEUR)'!S23," ")</f>
        <v>0</v>
      </c>
      <c r="AD24" s="37">
        <f>IF(ISNUMBER('ETR CO2 Benefits (MEUR)'!AD23)=TRUE,'ETR CO2 Benefits (MEUR)'!AD23+'ETR Other Exter. Savings (MEUR)'!T23," ")</f>
        <v>0</v>
      </c>
      <c r="AE24" s="242">
        <f>IF(ISNUMBER('ETR CO2 Benefits (MEUR)'!AE23)=TRUE,'ETR CO2 Benefits (MEUR)'!AE23+'ETR Other Exter. Savings (MEUR)'!U23," ")</f>
        <v>0</v>
      </c>
      <c r="AF24" s="40">
        <f>IF(ISNUMBER('ETR CO2 Benefits (MEUR)'!AF23)=TRUE,'ETR CO2 Benefits (MEUR)'!AF23+'ETR Other Exter. Savings (MEUR)'!Q23," ")</f>
        <v>0</v>
      </c>
      <c r="AG24" s="40">
        <f>IF(ISNUMBER('ETR CO2 Benefits (MEUR)'!AG23)=TRUE,'ETR CO2 Benefits (MEUR)'!AG23+'ETR Other Exter. Savings (MEUR)'!R23," ")</f>
        <v>3.51417366873065</v>
      </c>
      <c r="AH24" s="40">
        <f>IF(ISNUMBER('ETR CO2 Benefits (MEUR)'!AH23)=TRUE,'ETR CO2 Benefits (MEUR)'!AH23+'ETR Other Exter. Savings (MEUR)'!S23," ")</f>
        <v>0</v>
      </c>
      <c r="AI24" s="40">
        <f>IF(ISNUMBER('ETR CO2 Benefits (MEUR)'!AI23)=TRUE,'ETR CO2 Benefits (MEUR)'!AI23+'ETR Other Exter. Savings (MEUR)'!T23," ")</f>
        <v>0</v>
      </c>
      <c r="AJ24" s="248">
        <f>IF(ISNUMBER('ETR CO2 Benefits (MEUR)'!AJ23)=TRUE,'ETR CO2 Benefits (MEUR)'!AJ23+'ETR Other Exter. Savings (MEUR)'!U23," ")</f>
        <v>0</v>
      </c>
      <c r="AK24" s="227">
        <f>IF(ISNUMBER('ETR CO2 Benefits (MEUR)'!AK23)=TRUE,'ETR CO2 Benefits (MEUR)'!AK23+'ETR Other Exter. Savings (MEUR)'!V23," ")</f>
        <v>0</v>
      </c>
      <c r="AL24" s="227">
        <f>IF(ISNUMBER('ETR CO2 Benefits (MEUR)'!AL23)=TRUE,'ETR CO2 Benefits (MEUR)'!AL23+'ETR Other Exter. Savings (MEUR)'!W23," ")</f>
        <v>6.1509336687306506</v>
      </c>
      <c r="AM24" s="227">
        <f>IF(ISNUMBER('ETR CO2 Benefits (MEUR)'!AM23)=TRUE,'ETR CO2 Benefits (MEUR)'!AM23+'ETR Other Exter. Savings (MEUR)'!X23," ")</f>
        <v>0</v>
      </c>
      <c r="AN24" s="227">
        <f>IF(ISNUMBER('ETR CO2 Benefits (MEUR)'!AN23)=TRUE,'ETR CO2 Benefits (MEUR)'!AN23+'ETR Other Exter. Savings (MEUR)'!Y23," ")</f>
        <v>0</v>
      </c>
      <c r="AO24" s="228">
        <f>IF(ISNUMBER('ETR CO2 Benefits (MEUR)'!AO23)=TRUE,'ETR CO2 Benefits (MEUR)'!AO23+'ETR Other Exter. Savings (MEUR)'!Z23," ")</f>
        <v>0</v>
      </c>
      <c r="AP24" s="37">
        <f>IF(ISNUMBER('ETR CO2 Benefits (MEUR)'!AP23)=TRUE,'ETR CO2 Benefits (MEUR)'!AP23+'ETR Other Exter. Savings (MEUR)'!V23," ")</f>
        <v>0</v>
      </c>
      <c r="AQ24" s="37">
        <f>IF(ISNUMBER('ETR CO2 Benefits (MEUR)'!AQ23)=TRUE,'ETR CO2 Benefits (MEUR)'!AQ23+'ETR Other Exter. Savings (MEUR)'!W23," ")</f>
        <v>7.7989086687306504</v>
      </c>
      <c r="AR24" s="37">
        <f>IF(ISNUMBER('ETR CO2 Benefits (MEUR)'!AR23)=TRUE,'ETR CO2 Benefits (MEUR)'!AR23+'ETR Other Exter. Savings (MEUR)'!X23," ")</f>
        <v>0</v>
      </c>
      <c r="AS24" s="37">
        <f>IF(ISNUMBER('ETR CO2 Benefits (MEUR)'!AS23)=TRUE,'ETR CO2 Benefits (MEUR)'!AS23+'ETR Other Exter. Savings (MEUR)'!Y23," ")</f>
        <v>0</v>
      </c>
      <c r="AT24" s="242">
        <f>IF(ISNUMBER('ETR CO2 Benefits (MEUR)'!AT23)=TRUE,'ETR CO2 Benefits (MEUR)'!AT23+'ETR Other Exter. Savings (MEUR)'!Z23," ")</f>
        <v>0</v>
      </c>
      <c r="AU24" s="40">
        <f>IF(ISNUMBER('ETR CO2 Benefits (MEUR)'!AU23)=TRUE,'ETR CO2 Benefits (MEUR)'!AU23+'ETR Other Exter. Savings (MEUR)'!V23," ")</f>
        <v>0</v>
      </c>
      <c r="AV24" s="40">
        <f>IF(ISNUMBER('ETR CO2 Benefits (MEUR)'!AV23)=TRUE,'ETR CO2 Benefits (MEUR)'!AV23+'ETR Other Exter. Savings (MEUR)'!W23," ")</f>
        <v>6.4805286687306509</v>
      </c>
      <c r="AW24" s="40">
        <f>IF(ISNUMBER('ETR CO2 Benefits (MEUR)'!AW23)=TRUE,'ETR CO2 Benefits (MEUR)'!AW23+'ETR Other Exter. Savings (MEUR)'!X23," ")</f>
        <v>0</v>
      </c>
      <c r="AX24" s="40">
        <f>IF(ISNUMBER('ETR CO2 Benefits (MEUR)'!AX23)=TRUE,'ETR CO2 Benefits (MEUR)'!AX23+'ETR Other Exter. Savings (MEUR)'!Y23," ")</f>
        <v>0</v>
      </c>
      <c r="AY24" s="248">
        <f>IF(ISNUMBER('ETR CO2 Benefits (MEUR)'!AY23)=TRUE,'ETR CO2 Benefits (MEUR)'!AY23+'ETR Other Exter. Savings (MEUR)'!Z23," ")</f>
        <v>0</v>
      </c>
    </row>
    <row r="25" spans="2:51" s="9" customFormat="1" ht="229.5" customHeight="1" x14ac:dyDescent="0.25">
      <c r="B25" s="485" t="str">
        <f>'ETR Capacities'!B24</f>
        <v>DE</v>
      </c>
      <c r="C25" s="10" t="str">
        <f>'ETR Capacities'!C24</f>
        <v>ETR-N-622</v>
      </c>
      <c r="D25" s="10" t="str">
        <f>_xlfn.XLOOKUP(C25,[4]ETR!$D$4:$D$78,[4]ETR!$E$4:$E$78)</f>
        <v>Renewable Hydrogen according to NEP2020</v>
      </c>
      <c r="E25" s="10" t="str">
        <f>_xlfn.XLOOKUP(C25,'ETR Capacities'!$C$5:$C$79,'ETR Capacities'!$E$5:$E$79)</f>
        <v xml:space="preserve">Hydrogen and synthetic methane </v>
      </c>
      <c r="F25" s="13" t="str">
        <f>IF(_xlfn.XLOOKUP(C25,'ETR Capacities'!$C$5:$C$79,'ETR Capacities'!$F$5:$F$79)=0," ",_xlfn.XLOOKUP(C25,'ETR Capacities'!$C$5:$C$79,'ETR Capacities'!$F$5:$F$79))</f>
        <v xml:space="preserve"> </v>
      </c>
      <c r="G25" s="387">
        <f>IF(ISNUMBER('ETR CO2 Benefits (MEUR)'!G24)=TRUE,'ETR CO2 Benefits (MEUR)'!G24+'ETR Other Exter. Savings (MEUR)'!G24," ")</f>
        <v>1.7476421712074306</v>
      </c>
      <c r="H25" s="105">
        <f>IF(ISNUMBER('ETR CO2 Benefits (MEUR)'!H24)=TRUE,'ETR CO2 Benefits (MEUR)'!H24+'ETR Other Exter. Savings (MEUR)'!H24," ")</f>
        <v>0</v>
      </c>
      <c r="I25" s="105">
        <f>IF(ISNUMBER('ETR CO2 Benefits (MEUR)'!I24)=TRUE,'ETR CO2 Benefits (MEUR)'!I24+'ETR Other Exter. Savings (MEUR)'!I24," ")</f>
        <v>0</v>
      </c>
      <c r="J25" s="105">
        <f>IF(ISNUMBER('ETR CO2 Benefits (MEUR)'!J24)=TRUE,'ETR CO2 Benefits (MEUR)'!J24+'ETR Other Exter. Savings (MEUR)'!J24," ")</f>
        <v>0</v>
      </c>
      <c r="K25" s="106">
        <f>IF(ISNUMBER('ETR CO2 Benefits (MEUR)'!K24)=TRUE,'ETR CO2 Benefits (MEUR)'!K24+'ETR Other Exter. Savings (MEUR)'!K24," ")</f>
        <v>0</v>
      </c>
      <c r="L25" s="213">
        <f>IF(ISNUMBER('ETR CO2 Benefits (MEUR)'!L24)=TRUE,'ETR CO2 Benefits (MEUR)'!L24+'ETR Other Exter. Savings (MEUR)'!L24," ")</f>
        <v>48.699931764705902</v>
      </c>
      <c r="M25" s="209">
        <f>IF(ISNUMBER('ETR CO2 Benefits (MEUR)'!M24)=TRUE,'ETR CO2 Benefits (MEUR)'!M24+'ETR Other Exter. Savings (MEUR)'!M24," ")</f>
        <v>0</v>
      </c>
      <c r="N25" s="209">
        <f>IF(ISNUMBER('ETR CO2 Benefits (MEUR)'!N24)=TRUE,'ETR CO2 Benefits (MEUR)'!N24+'ETR Other Exter. Savings (MEUR)'!N24," ")</f>
        <v>0</v>
      </c>
      <c r="O25" s="209">
        <f>IF(ISNUMBER('ETR CO2 Benefits (MEUR)'!O24)=TRUE,'ETR CO2 Benefits (MEUR)'!O24+'ETR Other Exter. Savings (MEUR)'!O24," ")</f>
        <v>0</v>
      </c>
      <c r="P25" s="210">
        <f>IF(ISNUMBER('ETR CO2 Benefits (MEUR)'!P24)=TRUE,'ETR CO2 Benefits (MEUR)'!P24+'ETR Other Exter. Savings (MEUR)'!P24," ")</f>
        <v>0</v>
      </c>
      <c r="Q25" s="213">
        <f>IF(ISNUMBER('ETR CO2 Benefits (MEUR)'!Q24)=TRUE,'ETR CO2 Benefits (MEUR)'!Q24+'ETR Other Exter. Savings (MEUR)'!L24," ")</f>
        <v>27.073134264705892</v>
      </c>
      <c r="R25" s="209">
        <f>IF(ISNUMBER('ETR CO2 Benefits (MEUR)'!R24)=TRUE,'ETR CO2 Benefits (MEUR)'!R24+'ETR Other Exter. Savings (MEUR)'!M24," ")</f>
        <v>0</v>
      </c>
      <c r="S25" s="209">
        <f>IF(ISNUMBER('ETR CO2 Benefits (MEUR)'!S24)=TRUE,'ETR CO2 Benefits (MEUR)'!S24+'ETR Other Exter. Savings (MEUR)'!N24," ")</f>
        <v>0</v>
      </c>
      <c r="T25" s="209">
        <f>IF(ISNUMBER('ETR CO2 Benefits (MEUR)'!T24)=TRUE,'ETR CO2 Benefits (MEUR)'!T24+'ETR Other Exter. Savings (MEUR)'!O24," ")</f>
        <v>0</v>
      </c>
      <c r="U25" s="210">
        <f>IF(ISNUMBER('ETR CO2 Benefits (MEUR)'!U24)=TRUE,'ETR CO2 Benefits (MEUR)'!U24+'ETR Other Exter. Savings (MEUR)'!P24," ")</f>
        <v>0</v>
      </c>
      <c r="V25" s="231">
        <f>IF(ISNUMBER('ETR CO2 Benefits (MEUR)'!V24)=TRUE,'ETR CO2 Benefits (MEUR)'!V24+'ETR Other Exter. Savings (MEUR)'!Q24," ")</f>
        <v>29.694564264705896</v>
      </c>
      <c r="W25" s="227">
        <f>IF(ISNUMBER('ETR CO2 Benefits (MEUR)'!W24)=TRUE,'ETR CO2 Benefits (MEUR)'!W24+'ETR Other Exter. Savings (MEUR)'!R24," ")</f>
        <v>0</v>
      </c>
      <c r="X25" s="227">
        <f>IF(ISNUMBER('ETR CO2 Benefits (MEUR)'!X24)=TRUE,'ETR CO2 Benefits (MEUR)'!X24+'ETR Other Exter. Savings (MEUR)'!S24," ")</f>
        <v>0</v>
      </c>
      <c r="Y25" s="227">
        <f>IF(ISNUMBER('ETR CO2 Benefits (MEUR)'!Y24)=TRUE,'ETR CO2 Benefits (MEUR)'!Y24+'ETR Other Exter. Savings (MEUR)'!T24," ")</f>
        <v>0</v>
      </c>
      <c r="Z25" s="228">
        <f>IF(ISNUMBER('ETR CO2 Benefits (MEUR)'!Z24)=TRUE,'ETR CO2 Benefits (MEUR)'!Z24+'ETR Other Exter. Savings (MEUR)'!U24," ")</f>
        <v>0</v>
      </c>
      <c r="AA25" s="38">
        <f>IF(ISNUMBER('ETR CO2 Benefits (MEUR)'!AA24)=TRUE,'ETR CO2 Benefits (MEUR)'!AA24+'ETR Other Exter. Savings (MEUR)'!Q24," ")</f>
        <v>46.733859264705899</v>
      </c>
      <c r="AB25" s="37">
        <f>IF(ISNUMBER('ETR CO2 Benefits (MEUR)'!AB24)=TRUE,'ETR CO2 Benefits (MEUR)'!AB24+'ETR Other Exter. Savings (MEUR)'!R24," ")</f>
        <v>0</v>
      </c>
      <c r="AC25" s="37">
        <f>IF(ISNUMBER('ETR CO2 Benefits (MEUR)'!AC24)=TRUE,'ETR CO2 Benefits (MEUR)'!AC24+'ETR Other Exter. Savings (MEUR)'!S24," ")</f>
        <v>0</v>
      </c>
      <c r="AD25" s="37">
        <f>IF(ISNUMBER('ETR CO2 Benefits (MEUR)'!AD24)=TRUE,'ETR CO2 Benefits (MEUR)'!AD24+'ETR Other Exter. Savings (MEUR)'!T24," ")</f>
        <v>0</v>
      </c>
      <c r="AE25" s="242">
        <f>IF(ISNUMBER('ETR CO2 Benefits (MEUR)'!AE24)=TRUE,'ETR CO2 Benefits (MEUR)'!AE24+'ETR Other Exter. Savings (MEUR)'!U24," ")</f>
        <v>0</v>
      </c>
      <c r="AF25" s="41">
        <f>IF(ISNUMBER('ETR CO2 Benefits (MEUR)'!AF24)=TRUE,'ETR CO2 Benefits (MEUR)'!AF24+'ETR Other Exter. Savings (MEUR)'!Q24," ")</f>
        <v>34.937424264705896</v>
      </c>
      <c r="AG25" s="40">
        <f>IF(ISNUMBER('ETR CO2 Benefits (MEUR)'!AG24)=TRUE,'ETR CO2 Benefits (MEUR)'!AG24+'ETR Other Exter. Savings (MEUR)'!R24," ")</f>
        <v>0</v>
      </c>
      <c r="AH25" s="40">
        <f>IF(ISNUMBER('ETR CO2 Benefits (MEUR)'!AH24)=TRUE,'ETR CO2 Benefits (MEUR)'!AH24+'ETR Other Exter. Savings (MEUR)'!S24," ")</f>
        <v>0</v>
      </c>
      <c r="AI25" s="40">
        <f>IF(ISNUMBER('ETR CO2 Benefits (MEUR)'!AI24)=TRUE,'ETR CO2 Benefits (MEUR)'!AI24+'ETR Other Exter. Savings (MEUR)'!T24," ")</f>
        <v>0</v>
      </c>
      <c r="AJ25" s="248">
        <f>IF(ISNUMBER('ETR CO2 Benefits (MEUR)'!AJ24)=TRUE,'ETR CO2 Benefits (MEUR)'!AJ24+'ETR Other Exter. Savings (MEUR)'!U24," ")</f>
        <v>0</v>
      </c>
      <c r="AK25" s="231">
        <f>IF(ISNUMBER('ETR CO2 Benefits (MEUR)'!AK24)=TRUE,'ETR CO2 Benefits (MEUR)'!AK24+'ETR Other Exter. Savings (MEUR)'!V24," ")</f>
        <v>64.370236068111467</v>
      </c>
      <c r="AL25" s="227">
        <f>IF(ISNUMBER('ETR CO2 Benefits (MEUR)'!AL24)=TRUE,'ETR CO2 Benefits (MEUR)'!AL24+'ETR Other Exter. Savings (MEUR)'!W24," ")</f>
        <v>0</v>
      </c>
      <c r="AM25" s="227">
        <f>IF(ISNUMBER('ETR CO2 Benefits (MEUR)'!AM24)=TRUE,'ETR CO2 Benefits (MEUR)'!AM24+'ETR Other Exter. Savings (MEUR)'!X24," ")</f>
        <v>0</v>
      </c>
      <c r="AN25" s="227">
        <f>IF(ISNUMBER('ETR CO2 Benefits (MEUR)'!AN24)=TRUE,'ETR CO2 Benefits (MEUR)'!AN24+'ETR Other Exter. Savings (MEUR)'!Y24," ")</f>
        <v>0</v>
      </c>
      <c r="AO25" s="228">
        <f>IF(ISNUMBER('ETR CO2 Benefits (MEUR)'!AO24)=TRUE,'ETR CO2 Benefits (MEUR)'!AO24+'ETR Other Exter. Savings (MEUR)'!Z24," ")</f>
        <v>0</v>
      </c>
      <c r="AP25" s="38">
        <f>IF(ISNUMBER('ETR CO2 Benefits (MEUR)'!AP24)=TRUE,'ETR CO2 Benefits (MEUR)'!AP24+'ETR Other Exter. Savings (MEUR)'!V24," ")</f>
        <v>81.61648606811147</v>
      </c>
      <c r="AQ25" s="37">
        <f>IF(ISNUMBER('ETR CO2 Benefits (MEUR)'!AQ24)=TRUE,'ETR CO2 Benefits (MEUR)'!AQ24+'ETR Other Exter. Savings (MEUR)'!W24," ")</f>
        <v>0</v>
      </c>
      <c r="AR25" s="37">
        <f>IF(ISNUMBER('ETR CO2 Benefits (MEUR)'!AR24)=TRUE,'ETR CO2 Benefits (MEUR)'!AR24+'ETR Other Exter. Savings (MEUR)'!X24," ")</f>
        <v>0</v>
      </c>
      <c r="AS25" s="37">
        <f>IF(ISNUMBER('ETR CO2 Benefits (MEUR)'!AS24)=TRUE,'ETR CO2 Benefits (MEUR)'!AS24+'ETR Other Exter. Savings (MEUR)'!Y24," ")</f>
        <v>0</v>
      </c>
      <c r="AT25" s="242">
        <f>IF(ISNUMBER('ETR CO2 Benefits (MEUR)'!AT24)=TRUE,'ETR CO2 Benefits (MEUR)'!AT24+'ETR Other Exter. Savings (MEUR)'!Z24," ")</f>
        <v>0</v>
      </c>
      <c r="AU25" s="41">
        <f>IF(ISNUMBER('ETR CO2 Benefits (MEUR)'!AU24)=TRUE,'ETR CO2 Benefits (MEUR)'!AU24+'ETR Other Exter. Savings (MEUR)'!V24," ")</f>
        <v>67.819486068111473</v>
      </c>
      <c r="AV25" s="40">
        <f>IF(ISNUMBER('ETR CO2 Benefits (MEUR)'!AV24)=TRUE,'ETR CO2 Benefits (MEUR)'!AV24+'ETR Other Exter. Savings (MEUR)'!W24," ")</f>
        <v>0</v>
      </c>
      <c r="AW25" s="40">
        <f>IF(ISNUMBER('ETR CO2 Benefits (MEUR)'!AW24)=TRUE,'ETR CO2 Benefits (MEUR)'!AW24+'ETR Other Exter. Savings (MEUR)'!X24," ")</f>
        <v>0</v>
      </c>
      <c r="AX25" s="40">
        <f>IF(ISNUMBER('ETR CO2 Benefits (MEUR)'!AX24)=TRUE,'ETR CO2 Benefits (MEUR)'!AX24+'ETR Other Exter. Savings (MEUR)'!Y24," ")</f>
        <v>0</v>
      </c>
      <c r="AY25" s="248">
        <f>IF(ISNUMBER('ETR CO2 Benefits (MEUR)'!AY24)=TRUE,'ETR CO2 Benefits (MEUR)'!AY24+'ETR Other Exter. Savings (MEUR)'!Z24," ")</f>
        <v>0</v>
      </c>
    </row>
    <row r="26" spans="2:51" s="9" customFormat="1" ht="154.5" customHeight="1" x14ac:dyDescent="0.25">
      <c r="B26" s="485" t="str">
        <f>'ETR Capacities'!B25</f>
        <v>DE</v>
      </c>
      <c r="C26" s="10" t="str">
        <f>'ETR Capacities'!C25</f>
        <v>ETR-N-852</v>
      </c>
      <c r="D26" s="10" t="str">
        <f>_xlfn.XLOOKUP(C26,[4]ETR!$D$4:$D$78,[4]ETR!$E$4:$E$78)</f>
        <v>Green Hydrogen Hub Ahaus-Epe</v>
      </c>
      <c r="E26" s="10" t="str">
        <f>_xlfn.XLOOKUP(C26,'ETR Capacities'!$C$5:$C$79,'ETR Capacities'!$E$5:$E$79)</f>
        <v xml:space="preserve">Hydrogen and synthetic methane </v>
      </c>
      <c r="F26" s="13" t="str">
        <f>IF(_xlfn.XLOOKUP(C26,'ETR Capacities'!$C$5:$C$79,'ETR Capacities'!$F$5:$F$79)=0," ",_xlfn.XLOOKUP(C26,'ETR Capacities'!$C$5:$C$79,'ETR Capacities'!$F$5:$F$79))</f>
        <v xml:space="preserve"> </v>
      </c>
      <c r="G26" s="386">
        <f>IF(ISNUMBER('ETR CO2 Benefits (MEUR)'!G25)=TRUE,'ETR CO2 Benefits (MEUR)'!G25+'ETR Other Exter. Savings (MEUR)'!G25," ")</f>
        <v>0</v>
      </c>
      <c r="H26" s="105">
        <f>IF(ISNUMBER('ETR CO2 Benefits (MEUR)'!H25)=TRUE,'ETR CO2 Benefits (MEUR)'!H25+'ETR Other Exter. Savings (MEUR)'!H25," ")</f>
        <v>0</v>
      </c>
      <c r="I26" s="105">
        <f>IF(ISNUMBER('ETR CO2 Benefits (MEUR)'!I25)=TRUE,'ETR CO2 Benefits (MEUR)'!I25+'ETR Other Exter. Savings (MEUR)'!I25," ")</f>
        <v>0</v>
      </c>
      <c r="J26" s="105">
        <f>IF(ISNUMBER('ETR CO2 Benefits (MEUR)'!J25)=TRUE,'ETR CO2 Benefits (MEUR)'!J25+'ETR Other Exter. Savings (MEUR)'!J25," ")</f>
        <v>0</v>
      </c>
      <c r="K26" s="106">
        <f>IF(ISNUMBER('ETR CO2 Benefits (MEUR)'!K25)=TRUE,'ETR CO2 Benefits (MEUR)'!K25+'ETR Other Exter. Savings (MEUR)'!K25," ")</f>
        <v>0</v>
      </c>
      <c r="L26" s="209">
        <f>IF(ISNUMBER('ETR CO2 Benefits (MEUR)'!L25)=TRUE,'ETR CO2 Benefits (MEUR)'!L25+'ETR Other Exter. Savings (MEUR)'!L25," ")</f>
        <v>0</v>
      </c>
      <c r="M26" s="209">
        <f>IF(ISNUMBER('ETR CO2 Benefits (MEUR)'!M25)=TRUE,'ETR CO2 Benefits (MEUR)'!M25+'ETR Other Exter. Savings (MEUR)'!M25," ")</f>
        <v>0</v>
      </c>
      <c r="N26" s="209">
        <f>IF(ISNUMBER('ETR CO2 Benefits (MEUR)'!N25)=TRUE,'ETR CO2 Benefits (MEUR)'!N25+'ETR Other Exter. Savings (MEUR)'!N25," ")</f>
        <v>0</v>
      </c>
      <c r="O26" s="209">
        <f>IF(ISNUMBER('ETR CO2 Benefits (MEUR)'!O25)=TRUE,'ETR CO2 Benefits (MEUR)'!O25+'ETR Other Exter. Savings (MEUR)'!O25," ")</f>
        <v>0</v>
      </c>
      <c r="P26" s="210">
        <f>IF(ISNUMBER('ETR CO2 Benefits (MEUR)'!P25)=TRUE,'ETR CO2 Benefits (MEUR)'!P25+'ETR Other Exter. Savings (MEUR)'!P25," ")</f>
        <v>0</v>
      </c>
      <c r="Q26" s="209">
        <f>IF(ISNUMBER('ETR CO2 Benefits (MEUR)'!Q25)=TRUE,'ETR CO2 Benefits (MEUR)'!Q25+'ETR Other Exter. Savings (MEUR)'!L25," ")</f>
        <v>0</v>
      </c>
      <c r="R26" s="209">
        <f>IF(ISNUMBER('ETR CO2 Benefits (MEUR)'!R25)=TRUE,'ETR CO2 Benefits (MEUR)'!R25+'ETR Other Exter. Savings (MEUR)'!M25," ")</f>
        <v>0</v>
      </c>
      <c r="S26" s="209">
        <f>IF(ISNUMBER('ETR CO2 Benefits (MEUR)'!S25)=TRUE,'ETR CO2 Benefits (MEUR)'!S25+'ETR Other Exter. Savings (MEUR)'!N25," ")</f>
        <v>0</v>
      </c>
      <c r="T26" s="209">
        <f>IF(ISNUMBER('ETR CO2 Benefits (MEUR)'!T25)=TRUE,'ETR CO2 Benefits (MEUR)'!T25+'ETR Other Exter. Savings (MEUR)'!O25," ")</f>
        <v>0</v>
      </c>
      <c r="U26" s="210">
        <f>IF(ISNUMBER('ETR CO2 Benefits (MEUR)'!U25)=TRUE,'ETR CO2 Benefits (MEUR)'!U25+'ETR Other Exter. Savings (MEUR)'!P25," ")</f>
        <v>0</v>
      </c>
      <c r="V26" s="227">
        <f>IF(ISNUMBER('ETR CO2 Benefits (MEUR)'!V25)=TRUE,'ETR CO2 Benefits (MEUR)'!V25+'ETR Other Exter. Savings (MEUR)'!Q25," ")</f>
        <v>8.7520820990712096</v>
      </c>
      <c r="W26" s="227">
        <f>IF(ISNUMBER('ETR CO2 Benefits (MEUR)'!W25)=TRUE,'ETR CO2 Benefits (MEUR)'!W25+'ETR Other Exter. Savings (MEUR)'!R25," ")</f>
        <v>0</v>
      </c>
      <c r="X26" s="227">
        <f>IF(ISNUMBER('ETR CO2 Benefits (MEUR)'!X25)=TRUE,'ETR CO2 Benefits (MEUR)'!X25+'ETR Other Exter. Savings (MEUR)'!S25," ")</f>
        <v>0</v>
      </c>
      <c r="Y26" s="227">
        <f>IF(ISNUMBER('ETR CO2 Benefits (MEUR)'!Y25)=TRUE,'ETR CO2 Benefits (MEUR)'!Y25+'ETR Other Exter. Savings (MEUR)'!T25," ")</f>
        <v>0</v>
      </c>
      <c r="Z26" s="228">
        <f>IF(ISNUMBER('ETR CO2 Benefits (MEUR)'!Z25)=TRUE,'ETR CO2 Benefits (MEUR)'!Z25+'ETR Other Exter. Savings (MEUR)'!U25," ")</f>
        <v>0</v>
      </c>
      <c r="AA26" s="37">
        <f>IF(ISNUMBER('ETR CO2 Benefits (MEUR)'!AA25)=TRUE,'ETR CO2 Benefits (MEUR)'!AA25+'ETR Other Exter. Savings (MEUR)'!Q25," ")</f>
        <v>13.774190099071211</v>
      </c>
      <c r="AB26" s="37">
        <f>IF(ISNUMBER('ETR CO2 Benefits (MEUR)'!AB25)=TRUE,'ETR CO2 Benefits (MEUR)'!AB25+'ETR Other Exter. Savings (MEUR)'!R25," ")</f>
        <v>0</v>
      </c>
      <c r="AC26" s="37">
        <f>IF(ISNUMBER('ETR CO2 Benefits (MEUR)'!AC25)=TRUE,'ETR CO2 Benefits (MEUR)'!AC25+'ETR Other Exter. Savings (MEUR)'!S25," ")</f>
        <v>0</v>
      </c>
      <c r="AD26" s="37">
        <f>IF(ISNUMBER('ETR CO2 Benefits (MEUR)'!AD25)=TRUE,'ETR CO2 Benefits (MEUR)'!AD25+'ETR Other Exter. Savings (MEUR)'!T25," ")</f>
        <v>0</v>
      </c>
      <c r="AE26" s="242">
        <f>IF(ISNUMBER('ETR CO2 Benefits (MEUR)'!AE25)=TRUE,'ETR CO2 Benefits (MEUR)'!AE25+'ETR Other Exter. Savings (MEUR)'!U25," ")</f>
        <v>0</v>
      </c>
      <c r="AF26" s="40">
        <f>IF(ISNUMBER('ETR CO2 Benefits (MEUR)'!AF25)=TRUE,'ETR CO2 Benefits (MEUR)'!AF25+'ETR Other Exter. Savings (MEUR)'!Q25," ")</f>
        <v>10.297346099071209</v>
      </c>
      <c r="AG26" s="40">
        <f>IF(ISNUMBER('ETR CO2 Benefits (MEUR)'!AG25)=TRUE,'ETR CO2 Benefits (MEUR)'!AG25+'ETR Other Exter. Savings (MEUR)'!R25," ")</f>
        <v>0</v>
      </c>
      <c r="AH26" s="40">
        <f>IF(ISNUMBER('ETR CO2 Benefits (MEUR)'!AH25)=TRUE,'ETR CO2 Benefits (MEUR)'!AH25+'ETR Other Exter. Savings (MEUR)'!S25," ")</f>
        <v>0</v>
      </c>
      <c r="AI26" s="40">
        <f>IF(ISNUMBER('ETR CO2 Benefits (MEUR)'!AI25)=TRUE,'ETR CO2 Benefits (MEUR)'!AI25+'ETR Other Exter. Savings (MEUR)'!T25," ")</f>
        <v>0</v>
      </c>
      <c r="AJ26" s="248">
        <f>IF(ISNUMBER('ETR CO2 Benefits (MEUR)'!AJ25)=TRUE,'ETR CO2 Benefits (MEUR)'!AJ25+'ETR Other Exter. Savings (MEUR)'!U25," ")</f>
        <v>0</v>
      </c>
      <c r="AK26" s="227">
        <f>IF(ISNUMBER('ETR CO2 Benefits (MEUR)'!AK25)=TRUE,'ETR CO2 Benefits (MEUR)'!AK25+'ETR Other Exter. Savings (MEUR)'!V25," ")</f>
        <v>60.078886996904039</v>
      </c>
      <c r="AL26" s="227">
        <f>IF(ISNUMBER('ETR CO2 Benefits (MEUR)'!AL25)=TRUE,'ETR CO2 Benefits (MEUR)'!AL25+'ETR Other Exter. Savings (MEUR)'!W25," ")</f>
        <v>0</v>
      </c>
      <c r="AM26" s="227">
        <f>IF(ISNUMBER('ETR CO2 Benefits (MEUR)'!AM25)=TRUE,'ETR CO2 Benefits (MEUR)'!AM25+'ETR Other Exter. Savings (MEUR)'!X25," ")</f>
        <v>0</v>
      </c>
      <c r="AN26" s="227">
        <f>IF(ISNUMBER('ETR CO2 Benefits (MEUR)'!AN25)=TRUE,'ETR CO2 Benefits (MEUR)'!AN25+'ETR Other Exter. Savings (MEUR)'!Y25," ")</f>
        <v>0</v>
      </c>
      <c r="AO26" s="228">
        <f>IF(ISNUMBER('ETR CO2 Benefits (MEUR)'!AO25)=TRUE,'ETR CO2 Benefits (MEUR)'!AO25+'ETR Other Exter. Savings (MEUR)'!Z25," ")</f>
        <v>0</v>
      </c>
      <c r="AP26" s="37">
        <f>IF(ISNUMBER('ETR CO2 Benefits (MEUR)'!AP25)=TRUE,'ETR CO2 Benefits (MEUR)'!AP25+'ETR Other Exter. Savings (MEUR)'!V25," ")</f>
        <v>76.175386996904038</v>
      </c>
      <c r="AQ26" s="37">
        <f>IF(ISNUMBER('ETR CO2 Benefits (MEUR)'!AQ25)=TRUE,'ETR CO2 Benefits (MEUR)'!AQ25+'ETR Other Exter. Savings (MEUR)'!W25," ")</f>
        <v>0</v>
      </c>
      <c r="AR26" s="37">
        <f>IF(ISNUMBER('ETR CO2 Benefits (MEUR)'!AR25)=TRUE,'ETR CO2 Benefits (MEUR)'!AR25+'ETR Other Exter. Savings (MEUR)'!X25," ")</f>
        <v>0</v>
      </c>
      <c r="AS26" s="37">
        <f>IF(ISNUMBER('ETR CO2 Benefits (MEUR)'!AS25)=TRUE,'ETR CO2 Benefits (MEUR)'!AS25+'ETR Other Exter. Savings (MEUR)'!Y25," ")</f>
        <v>0</v>
      </c>
      <c r="AT26" s="242">
        <f>IF(ISNUMBER('ETR CO2 Benefits (MEUR)'!AT25)=TRUE,'ETR CO2 Benefits (MEUR)'!AT25+'ETR Other Exter. Savings (MEUR)'!Z25," ")</f>
        <v>0</v>
      </c>
      <c r="AU26" s="40">
        <f>IF(ISNUMBER('ETR CO2 Benefits (MEUR)'!AU25)=TRUE,'ETR CO2 Benefits (MEUR)'!AU25+'ETR Other Exter. Savings (MEUR)'!V25," ")</f>
        <v>63.298186996904036</v>
      </c>
      <c r="AV26" s="40">
        <f>IF(ISNUMBER('ETR CO2 Benefits (MEUR)'!AV25)=TRUE,'ETR CO2 Benefits (MEUR)'!AV25+'ETR Other Exter. Savings (MEUR)'!W25," ")</f>
        <v>0</v>
      </c>
      <c r="AW26" s="40">
        <f>IF(ISNUMBER('ETR CO2 Benefits (MEUR)'!AW25)=TRUE,'ETR CO2 Benefits (MEUR)'!AW25+'ETR Other Exter. Savings (MEUR)'!X25," ")</f>
        <v>0</v>
      </c>
      <c r="AX26" s="40">
        <f>IF(ISNUMBER('ETR CO2 Benefits (MEUR)'!AX25)=TRUE,'ETR CO2 Benefits (MEUR)'!AX25+'ETR Other Exter. Savings (MEUR)'!Y25," ")</f>
        <v>0</v>
      </c>
      <c r="AY26" s="248">
        <f>IF(ISNUMBER('ETR CO2 Benefits (MEUR)'!AY25)=TRUE,'ETR CO2 Benefits (MEUR)'!AY25+'ETR Other Exter. Savings (MEUR)'!Z25," ")</f>
        <v>0</v>
      </c>
    </row>
    <row r="27" spans="2:51" s="9" customFormat="1" ht="28.5" x14ac:dyDescent="0.25">
      <c r="B27" s="485" t="str">
        <f>'ETR Capacities'!B26</f>
        <v>DE</v>
      </c>
      <c r="C27" s="10" t="str">
        <f>'ETR Capacities'!C26</f>
        <v>ETR-N-846</v>
      </c>
      <c r="D27" s="10" t="str">
        <f>_xlfn.XLOOKUP(C27,[4]ETR!$D$4:$D$78,[4]ETR!$E$4:$E$78)</f>
        <v>Green Hydrogen Hub Harsefeld</v>
      </c>
      <c r="E27" s="10" t="str">
        <f>_xlfn.XLOOKUP(C27,'ETR Capacities'!$C$5:$C$79,'ETR Capacities'!$E$5:$E$79)</f>
        <v xml:space="preserve">Hydrogen and synthetic methane </v>
      </c>
      <c r="F27" s="13" t="str">
        <f>IF(_xlfn.XLOOKUP(C27,'ETR Capacities'!$C$5:$C$79,'ETR Capacities'!$F$5:$F$79)=0," ",_xlfn.XLOOKUP(C27,'ETR Capacities'!$C$5:$C$79,'ETR Capacities'!$F$5:$F$79))</f>
        <v xml:space="preserve"> </v>
      </c>
      <c r="G27" s="386">
        <f>IF(ISNUMBER('ETR CO2 Benefits (MEUR)'!G26)=TRUE,'ETR CO2 Benefits (MEUR)'!G26+'ETR Other Exter. Savings (MEUR)'!G26," ")</f>
        <v>0</v>
      </c>
      <c r="H27" s="105">
        <f>IF(ISNUMBER('ETR CO2 Benefits (MEUR)'!H26)=TRUE,'ETR CO2 Benefits (MEUR)'!H26+'ETR Other Exter. Savings (MEUR)'!H26," ")</f>
        <v>0</v>
      </c>
      <c r="I27" s="105">
        <f>IF(ISNUMBER('ETR CO2 Benefits (MEUR)'!I26)=TRUE,'ETR CO2 Benefits (MEUR)'!I26+'ETR Other Exter. Savings (MEUR)'!I26," ")</f>
        <v>0</v>
      </c>
      <c r="J27" s="105">
        <f>IF(ISNUMBER('ETR CO2 Benefits (MEUR)'!J26)=TRUE,'ETR CO2 Benefits (MEUR)'!J26+'ETR Other Exter. Savings (MEUR)'!J26," ")</f>
        <v>0</v>
      </c>
      <c r="K27" s="106">
        <f>IF(ISNUMBER('ETR CO2 Benefits (MEUR)'!K26)=TRUE,'ETR CO2 Benefits (MEUR)'!K26+'ETR Other Exter. Savings (MEUR)'!K26," ")</f>
        <v>0</v>
      </c>
      <c r="L27" s="209">
        <f>IF(ISNUMBER('ETR CO2 Benefits (MEUR)'!L26)=TRUE,'ETR CO2 Benefits (MEUR)'!L26+'ETR Other Exter. Savings (MEUR)'!L26," ")</f>
        <v>0</v>
      </c>
      <c r="M27" s="209">
        <f>IF(ISNUMBER('ETR CO2 Benefits (MEUR)'!M26)=TRUE,'ETR CO2 Benefits (MEUR)'!M26+'ETR Other Exter. Savings (MEUR)'!M26," ")</f>
        <v>0</v>
      </c>
      <c r="N27" s="209">
        <f>IF(ISNUMBER('ETR CO2 Benefits (MEUR)'!N26)=TRUE,'ETR CO2 Benefits (MEUR)'!N26+'ETR Other Exter. Savings (MEUR)'!N26," ")</f>
        <v>0</v>
      </c>
      <c r="O27" s="209">
        <f>IF(ISNUMBER('ETR CO2 Benefits (MEUR)'!O26)=TRUE,'ETR CO2 Benefits (MEUR)'!O26+'ETR Other Exter. Savings (MEUR)'!O26," ")</f>
        <v>0</v>
      </c>
      <c r="P27" s="210">
        <f>IF(ISNUMBER('ETR CO2 Benefits (MEUR)'!P26)=TRUE,'ETR CO2 Benefits (MEUR)'!P26+'ETR Other Exter. Savings (MEUR)'!P26," ")</f>
        <v>0</v>
      </c>
      <c r="Q27" s="209">
        <f>IF(ISNUMBER('ETR CO2 Benefits (MEUR)'!Q26)=TRUE,'ETR CO2 Benefits (MEUR)'!Q26+'ETR Other Exter. Savings (MEUR)'!L26," ")</f>
        <v>0</v>
      </c>
      <c r="R27" s="209">
        <f>IF(ISNUMBER('ETR CO2 Benefits (MEUR)'!R26)=TRUE,'ETR CO2 Benefits (MEUR)'!R26+'ETR Other Exter. Savings (MEUR)'!M26," ")</f>
        <v>0</v>
      </c>
      <c r="S27" s="209">
        <f>IF(ISNUMBER('ETR CO2 Benefits (MEUR)'!S26)=TRUE,'ETR CO2 Benefits (MEUR)'!S26+'ETR Other Exter. Savings (MEUR)'!N26," ")</f>
        <v>0</v>
      </c>
      <c r="T27" s="209">
        <f>IF(ISNUMBER('ETR CO2 Benefits (MEUR)'!T26)=TRUE,'ETR CO2 Benefits (MEUR)'!T26+'ETR Other Exter. Savings (MEUR)'!O26," ")</f>
        <v>0</v>
      </c>
      <c r="U27" s="210">
        <f>IF(ISNUMBER('ETR CO2 Benefits (MEUR)'!U26)=TRUE,'ETR CO2 Benefits (MEUR)'!U26+'ETR Other Exter. Savings (MEUR)'!P26," ")</f>
        <v>0</v>
      </c>
      <c r="V27" s="227">
        <f>IF(ISNUMBER('ETR CO2 Benefits (MEUR)'!V26)=TRUE,'ETR CO2 Benefits (MEUR)'!V26+'ETR Other Exter. Savings (MEUR)'!Q26," ")</f>
        <v>8.7520820990712096</v>
      </c>
      <c r="W27" s="227">
        <f>IF(ISNUMBER('ETR CO2 Benefits (MEUR)'!W26)=TRUE,'ETR CO2 Benefits (MEUR)'!W26+'ETR Other Exter. Savings (MEUR)'!R26," ")</f>
        <v>0</v>
      </c>
      <c r="X27" s="227">
        <f>IF(ISNUMBER('ETR CO2 Benefits (MEUR)'!X26)=TRUE,'ETR CO2 Benefits (MEUR)'!X26+'ETR Other Exter. Savings (MEUR)'!S26," ")</f>
        <v>0</v>
      </c>
      <c r="Y27" s="227">
        <f>IF(ISNUMBER('ETR CO2 Benefits (MEUR)'!Y26)=TRUE,'ETR CO2 Benefits (MEUR)'!Y26+'ETR Other Exter. Savings (MEUR)'!T26," ")</f>
        <v>0</v>
      </c>
      <c r="Z27" s="228">
        <f>IF(ISNUMBER('ETR CO2 Benefits (MEUR)'!Z26)=TRUE,'ETR CO2 Benefits (MEUR)'!Z26+'ETR Other Exter. Savings (MEUR)'!U26," ")</f>
        <v>0</v>
      </c>
      <c r="AA27" s="37">
        <f>IF(ISNUMBER('ETR CO2 Benefits (MEUR)'!AA26)=TRUE,'ETR CO2 Benefits (MEUR)'!AA26+'ETR Other Exter. Savings (MEUR)'!Q26," ")</f>
        <v>13.774190099071211</v>
      </c>
      <c r="AB27" s="37">
        <f>IF(ISNUMBER('ETR CO2 Benefits (MEUR)'!AB26)=TRUE,'ETR CO2 Benefits (MEUR)'!AB26+'ETR Other Exter. Savings (MEUR)'!R26," ")</f>
        <v>0</v>
      </c>
      <c r="AC27" s="37">
        <f>IF(ISNUMBER('ETR CO2 Benefits (MEUR)'!AC26)=TRUE,'ETR CO2 Benefits (MEUR)'!AC26+'ETR Other Exter. Savings (MEUR)'!S26," ")</f>
        <v>0</v>
      </c>
      <c r="AD27" s="37">
        <f>IF(ISNUMBER('ETR CO2 Benefits (MEUR)'!AD26)=TRUE,'ETR CO2 Benefits (MEUR)'!AD26+'ETR Other Exter. Savings (MEUR)'!T26," ")</f>
        <v>0</v>
      </c>
      <c r="AE27" s="242">
        <f>IF(ISNUMBER('ETR CO2 Benefits (MEUR)'!AE26)=TRUE,'ETR CO2 Benefits (MEUR)'!AE26+'ETR Other Exter. Savings (MEUR)'!U26," ")</f>
        <v>0</v>
      </c>
      <c r="AF27" s="40">
        <f>IF(ISNUMBER('ETR CO2 Benefits (MEUR)'!AF26)=TRUE,'ETR CO2 Benefits (MEUR)'!AF26+'ETR Other Exter. Savings (MEUR)'!Q26," ")</f>
        <v>10.297346099071209</v>
      </c>
      <c r="AG27" s="40">
        <f>IF(ISNUMBER('ETR CO2 Benefits (MEUR)'!AG26)=TRUE,'ETR CO2 Benefits (MEUR)'!AG26+'ETR Other Exter. Savings (MEUR)'!R26," ")</f>
        <v>0</v>
      </c>
      <c r="AH27" s="40">
        <f>IF(ISNUMBER('ETR CO2 Benefits (MEUR)'!AH26)=TRUE,'ETR CO2 Benefits (MEUR)'!AH26+'ETR Other Exter. Savings (MEUR)'!S26," ")</f>
        <v>0</v>
      </c>
      <c r="AI27" s="40">
        <f>IF(ISNUMBER('ETR CO2 Benefits (MEUR)'!AI26)=TRUE,'ETR CO2 Benefits (MEUR)'!AI26+'ETR Other Exter. Savings (MEUR)'!T26," ")</f>
        <v>0</v>
      </c>
      <c r="AJ27" s="248">
        <f>IF(ISNUMBER('ETR CO2 Benefits (MEUR)'!AJ26)=TRUE,'ETR CO2 Benefits (MEUR)'!AJ26+'ETR Other Exter. Savings (MEUR)'!U26," ")</f>
        <v>0</v>
      </c>
      <c r="AK27" s="227">
        <f>IF(ISNUMBER('ETR CO2 Benefits (MEUR)'!AK26)=TRUE,'ETR CO2 Benefits (MEUR)'!AK26+'ETR Other Exter. Savings (MEUR)'!V26," ")</f>
        <v>60.078886996904039</v>
      </c>
      <c r="AL27" s="227">
        <f>IF(ISNUMBER('ETR CO2 Benefits (MEUR)'!AL26)=TRUE,'ETR CO2 Benefits (MEUR)'!AL26+'ETR Other Exter. Savings (MEUR)'!W26," ")</f>
        <v>0</v>
      </c>
      <c r="AM27" s="227">
        <f>IF(ISNUMBER('ETR CO2 Benefits (MEUR)'!AM26)=TRUE,'ETR CO2 Benefits (MEUR)'!AM26+'ETR Other Exter. Savings (MEUR)'!X26," ")</f>
        <v>0</v>
      </c>
      <c r="AN27" s="227">
        <f>IF(ISNUMBER('ETR CO2 Benefits (MEUR)'!AN26)=TRUE,'ETR CO2 Benefits (MEUR)'!AN26+'ETR Other Exter. Savings (MEUR)'!Y26," ")</f>
        <v>0</v>
      </c>
      <c r="AO27" s="228">
        <f>IF(ISNUMBER('ETR CO2 Benefits (MEUR)'!AO26)=TRUE,'ETR CO2 Benefits (MEUR)'!AO26+'ETR Other Exter. Savings (MEUR)'!Z26," ")</f>
        <v>0</v>
      </c>
      <c r="AP27" s="37">
        <f>IF(ISNUMBER('ETR CO2 Benefits (MEUR)'!AP26)=TRUE,'ETR CO2 Benefits (MEUR)'!AP26+'ETR Other Exter. Savings (MEUR)'!V26," ")</f>
        <v>76.175386996904038</v>
      </c>
      <c r="AQ27" s="37">
        <f>IF(ISNUMBER('ETR CO2 Benefits (MEUR)'!AQ26)=TRUE,'ETR CO2 Benefits (MEUR)'!AQ26+'ETR Other Exter. Savings (MEUR)'!W26," ")</f>
        <v>0</v>
      </c>
      <c r="AR27" s="37">
        <f>IF(ISNUMBER('ETR CO2 Benefits (MEUR)'!AR26)=TRUE,'ETR CO2 Benefits (MEUR)'!AR26+'ETR Other Exter. Savings (MEUR)'!X26," ")</f>
        <v>0</v>
      </c>
      <c r="AS27" s="37">
        <f>IF(ISNUMBER('ETR CO2 Benefits (MEUR)'!AS26)=TRUE,'ETR CO2 Benefits (MEUR)'!AS26+'ETR Other Exter. Savings (MEUR)'!Y26," ")</f>
        <v>0</v>
      </c>
      <c r="AT27" s="242">
        <f>IF(ISNUMBER('ETR CO2 Benefits (MEUR)'!AT26)=TRUE,'ETR CO2 Benefits (MEUR)'!AT26+'ETR Other Exter. Savings (MEUR)'!Z26," ")</f>
        <v>0</v>
      </c>
      <c r="AU27" s="40">
        <f>IF(ISNUMBER('ETR CO2 Benefits (MEUR)'!AU26)=TRUE,'ETR CO2 Benefits (MEUR)'!AU26+'ETR Other Exter. Savings (MEUR)'!V26," ")</f>
        <v>63.298186996904036</v>
      </c>
      <c r="AV27" s="40">
        <f>IF(ISNUMBER('ETR CO2 Benefits (MEUR)'!AV26)=TRUE,'ETR CO2 Benefits (MEUR)'!AV26+'ETR Other Exter. Savings (MEUR)'!W26," ")</f>
        <v>0</v>
      </c>
      <c r="AW27" s="40">
        <f>IF(ISNUMBER('ETR CO2 Benefits (MEUR)'!AW26)=TRUE,'ETR CO2 Benefits (MEUR)'!AW26+'ETR Other Exter. Savings (MEUR)'!X26," ")</f>
        <v>0</v>
      </c>
      <c r="AX27" s="40">
        <f>IF(ISNUMBER('ETR CO2 Benefits (MEUR)'!AX26)=TRUE,'ETR CO2 Benefits (MEUR)'!AX26+'ETR Other Exter. Savings (MEUR)'!Y26," ")</f>
        <v>0</v>
      </c>
      <c r="AY27" s="248">
        <f>IF(ISNUMBER('ETR CO2 Benefits (MEUR)'!AY26)=TRUE,'ETR CO2 Benefits (MEUR)'!AY26+'ETR Other Exter. Savings (MEUR)'!Z26," ")</f>
        <v>0</v>
      </c>
    </row>
    <row r="28" spans="2:51" s="9" customFormat="1" ht="186.75" customHeight="1" x14ac:dyDescent="0.25">
      <c r="B28" s="485" t="str">
        <f>'ETR Capacities'!B27</f>
        <v>DE</v>
      </c>
      <c r="C28" s="10" t="str">
        <f>'ETR Capacities'!C27</f>
        <v>ETR-N-883</v>
      </c>
      <c r="D28" s="10" t="str">
        <f>_xlfn.XLOOKUP(C28,[4]ETR!$D$4:$D$78,[4]ETR!$E$4:$E$78)</f>
        <v>Green Hydrogen Hub Moeckow</v>
      </c>
      <c r="E28" s="10" t="str">
        <f>_xlfn.XLOOKUP(C28,'ETR Capacities'!$C$5:$C$79,'ETR Capacities'!$E$5:$E$79)</f>
        <v xml:space="preserve">Hydrogen and synthetic methane </v>
      </c>
      <c r="F28" s="13" t="str">
        <f>IF(_xlfn.XLOOKUP(C28,'ETR Capacities'!$C$5:$C$79,'ETR Capacities'!$F$5:$F$79)=0," ",_xlfn.XLOOKUP(C28,'ETR Capacities'!$C$5:$C$79,'ETR Capacities'!$F$5:$F$79))</f>
        <v xml:space="preserve"> </v>
      </c>
      <c r="G28" s="386">
        <f>IF(ISNUMBER('ETR CO2 Benefits (MEUR)'!G27)=TRUE,'ETR CO2 Benefits (MEUR)'!G27+'ETR Other Exter. Savings (MEUR)'!G27," ")</f>
        <v>0</v>
      </c>
      <c r="H28" s="105">
        <f>IF(ISNUMBER('ETR CO2 Benefits (MEUR)'!H27)=TRUE,'ETR CO2 Benefits (MEUR)'!H27+'ETR Other Exter. Savings (MEUR)'!H27," ")</f>
        <v>0</v>
      </c>
      <c r="I28" s="105">
        <f>IF(ISNUMBER('ETR CO2 Benefits (MEUR)'!I27)=TRUE,'ETR CO2 Benefits (MEUR)'!I27+'ETR Other Exter. Savings (MEUR)'!I27," ")</f>
        <v>0</v>
      </c>
      <c r="J28" s="105">
        <f>IF(ISNUMBER('ETR CO2 Benefits (MEUR)'!J27)=TRUE,'ETR CO2 Benefits (MEUR)'!J27+'ETR Other Exter. Savings (MEUR)'!J27," ")</f>
        <v>0</v>
      </c>
      <c r="K28" s="106">
        <f>IF(ISNUMBER('ETR CO2 Benefits (MEUR)'!K27)=TRUE,'ETR CO2 Benefits (MEUR)'!K27+'ETR Other Exter. Savings (MEUR)'!K27," ")</f>
        <v>0</v>
      </c>
      <c r="L28" s="209">
        <f>IF(ISNUMBER('ETR CO2 Benefits (MEUR)'!L27)=TRUE,'ETR CO2 Benefits (MEUR)'!L27+'ETR Other Exter. Savings (MEUR)'!L27," ")</f>
        <v>0</v>
      </c>
      <c r="M28" s="209">
        <f>IF(ISNUMBER('ETR CO2 Benefits (MEUR)'!M27)=TRUE,'ETR CO2 Benefits (MEUR)'!M27+'ETR Other Exter. Savings (MEUR)'!M27," ")</f>
        <v>0</v>
      </c>
      <c r="N28" s="209">
        <f>IF(ISNUMBER('ETR CO2 Benefits (MEUR)'!N27)=TRUE,'ETR CO2 Benefits (MEUR)'!N27+'ETR Other Exter. Savings (MEUR)'!N27," ")</f>
        <v>0</v>
      </c>
      <c r="O28" s="209">
        <f>IF(ISNUMBER('ETR CO2 Benefits (MEUR)'!O27)=TRUE,'ETR CO2 Benefits (MEUR)'!O27+'ETR Other Exter. Savings (MEUR)'!O27," ")</f>
        <v>0</v>
      </c>
      <c r="P28" s="210">
        <f>IF(ISNUMBER('ETR CO2 Benefits (MEUR)'!P27)=TRUE,'ETR CO2 Benefits (MEUR)'!P27+'ETR Other Exter. Savings (MEUR)'!P27," ")</f>
        <v>0</v>
      </c>
      <c r="Q28" s="209">
        <f>IF(ISNUMBER('ETR CO2 Benefits (MEUR)'!Q27)=TRUE,'ETR CO2 Benefits (MEUR)'!Q27+'ETR Other Exter. Savings (MEUR)'!L27," ")</f>
        <v>0</v>
      </c>
      <c r="R28" s="209">
        <f>IF(ISNUMBER('ETR CO2 Benefits (MEUR)'!R27)=TRUE,'ETR CO2 Benefits (MEUR)'!R27+'ETR Other Exter. Savings (MEUR)'!M27," ")</f>
        <v>0</v>
      </c>
      <c r="S28" s="209">
        <f>IF(ISNUMBER('ETR CO2 Benefits (MEUR)'!S27)=TRUE,'ETR CO2 Benefits (MEUR)'!S27+'ETR Other Exter. Savings (MEUR)'!N27," ")</f>
        <v>0</v>
      </c>
      <c r="T28" s="209">
        <f>IF(ISNUMBER('ETR CO2 Benefits (MEUR)'!T27)=TRUE,'ETR CO2 Benefits (MEUR)'!T27+'ETR Other Exter. Savings (MEUR)'!O27," ")</f>
        <v>0</v>
      </c>
      <c r="U28" s="210">
        <f>IF(ISNUMBER('ETR CO2 Benefits (MEUR)'!U27)=TRUE,'ETR CO2 Benefits (MEUR)'!U27+'ETR Other Exter. Savings (MEUR)'!P27," ")</f>
        <v>0</v>
      </c>
      <c r="V28" s="227">
        <f>IF(ISNUMBER('ETR CO2 Benefits (MEUR)'!V27)=TRUE,'ETR CO2 Benefits (MEUR)'!V27+'ETR Other Exter. Savings (MEUR)'!Q27," ")</f>
        <v>8.7520820990712096</v>
      </c>
      <c r="W28" s="227">
        <f>IF(ISNUMBER('ETR CO2 Benefits (MEUR)'!W27)=TRUE,'ETR CO2 Benefits (MEUR)'!W27+'ETR Other Exter. Savings (MEUR)'!R27," ")</f>
        <v>0</v>
      </c>
      <c r="X28" s="227">
        <f>IF(ISNUMBER('ETR CO2 Benefits (MEUR)'!X27)=TRUE,'ETR CO2 Benefits (MEUR)'!X27+'ETR Other Exter. Savings (MEUR)'!S27," ")</f>
        <v>0</v>
      </c>
      <c r="Y28" s="227">
        <f>IF(ISNUMBER('ETR CO2 Benefits (MEUR)'!Y27)=TRUE,'ETR CO2 Benefits (MEUR)'!Y27+'ETR Other Exter. Savings (MEUR)'!T27," ")</f>
        <v>0</v>
      </c>
      <c r="Z28" s="228">
        <f>IF(ISNUMBER('ETR CO2 Benefits (MEUR)'!Z27)=TRUE,'ETR CO2 Benefits (MEUR)'!Z27+'ETR Other Exter. Savings (MEUR)'!U27," ")</f>
        <v>0</v>
      </c>
      <c r="AA28" s="37">
        <f>IF(ISNUMBER('ETR CO2 Benefits (MEUR)'!AA27)=TRUE,'ETR CO2 Benefits (MEUR)'!AA27+'ETR Other Exter. Savings (MEUR)'!Q27," ")</f>
        <v>13.774190099071211</v>
      </c>
      <c r="AB28" s="37">
        <f>IF(ISNUMBER('ETR CO2 Benefits (MEUR)'!AB27)=TRUE,'ETR CO2 Benefits (MEUR)'!AB27+'ETR Other Exter. Savings (MEUR)'!R27," ")</f>
        <v>0</v>
      </c>
      <c r="AC28" s="37">
        <f>IF(ISNUMBER('ETR CO2 Benefits (MEUR)'!AC27)=TRUE,'ETR CO2 Benefits (MEUR)'!AC27+'ETR Other Exter. Savings (MEUR)'!S27," ")</f>
        <v>0</v>
      </c>
      <c r="AD28" s="37">
        <f>IF(ISNUMBER('ETR CO2 Benefits (MEUR)'!AD27)=TRUE,'ETR CO2 Benefits (MEUR)'!AD27+'ETR Other Exter. Savings (MEUR)'!T27," ")</f>
        <v>0</v>
      </c>
      <c r="AE28" s="242">
        <f>IF(ISNUMBER('ETR CO2 Benefits (MEUR)'!AE27)=TRUE,'ETR CO2 Benefits (MEUR)'!AE27+'ETR Other Exter. Savings (MEUR)'!U27," ")</f>
        <v>0</v>
      </c>
      <c r="AF28" s="40">
        <f>IF(ISNUMBER('ETR CO2 Benefits (MEUR)'!AF27)=TRUE,'ETR CO2 Benefits (MEUR)'!AF27+'ETR Other Exter. Savings (MEUR)'!Q27," ")</f>
        <v>10.297346099071209</v>
      </c>
      <c r="AG28" s="40">
        <f>IF(ISNUMBER('ETR CO2 Benefits (MEUR)'!AG27)=TRUE,'ETR CO2 Benefits (MEUR)'!AG27+'ETR Other Exter. Savings (MEUR)'!R27," ")</f>
        <v>0</v>
      </c>
      <c r="AH28" s="40">
        <f>IF(ISNUMBER('ETR CO2 Benefits (MEUR)'!AH27)=TRUE,'ETR CO2 Benefits (MEUR)'!AH27+'ETR Other Exter. Savings (MEUR)'!S27," ")</f>
        <v>0</v>
      </c>
      <c r="AI28" s="40">
        <f>IF(ISNUMBER('ETR CO2 Benefits (MEUR)'!AI27)=TRUE,'ETR CO2 Benefits (MEUR)'!AI27+'ETR Other Exter. Savings (MEUR)'!T27," ")</f>
        <v>0</v>
      </c>
      <c r="AJ28" s="248">
        <f>IF(ISNUMBER('ETR CO2 Benefits (MEUR)'!AJ27)=TRUE,'ETR CO2 Benefits (MEUR)'!AJ27+'ETR Other Exter. Savings (MEUR)'!U27," ")</f>
        <v>0</v>
      </c>
      <c r="AK28" s="227">
        <f>IF(ISNUMBER('ETR CO2 Benefits (MEUR)'!AK27)=TRUE,'ETR CO2 Benefits (MEUR)'!AK27+'ETR Other Exter. Savings (MEUR)'!V27," ")</f>
        <v>60.078886996904039</v>
      </c>
      <c r="AL28" s="227">
        <f>IF(ISNUMBER('ETR CO2 Benefits (MEUR)'!AL27)=TRUE,'ETR CO2 Benefits (MEUR)'!AL27+'ETR Other Exter. Savings (MEUR)'!W27," ")</f>
        <v>0</v>
      </c>
      <c r="AM28" s="227">
        <f>IF(ISNUMBER('ETR CO2 Benefits (MEUR)'!AM27)=TRUE,'ETR CO2 Benefits (MEUR)'!AM27+'ETR Other Exter. Savings (MEUR)'!X27," ")</f>
        <v>0</v>
      </c>
      <c r="AN28" s="227">
        <f>IF(ISNUMBER('ETR CO2 Benefits (MEUR)'!AN27)=TRUE,'ETR CO2 Benefits (MEUR)'!AN27+'ETR Other Exter. Savings (MEUR)'!Y27," ")</f>
        <v>0</v>
      </c>
      <c r="AO28" s="228">
        <f>IF(ISNUMBER('ETR CO2 Benefits (MEUR)'!AO27)=TRUE,'ETR CO2 Benefits (MEUR)'!AO27+'ETR Other Exter. Savings (MEUR)'!Z27," ")</f>
        <v>0</v>
      </c>
      <c r="AP28" s="37">
        <f>IF(ISNUMBER('ETR CO2 Benefits (MEUR)'!AP27)=TRUE,'ETR CO2 Benefits (MEUR)'!AP27+'ETR Other Exter. Savings (MEUR)'!V27," ")</f>
        <v>76.175386996904038</v>
      </c>
      <c r="AQ28" s="37">
        <f>IF(ISNUMBER('ETR CO2 Benefits (MEUR)'!AQ27)=TRUE,'ETR CO2 Benefits (MEUR)'!AQ27+'ETR Other Exter. Savings (MEUR)'!W27," ")</f>
        <v>0</v>
      </c>
      <c r="AR28" s="37">
        <f>IF(ISNUMBER('ETR CO2 Benefits (MEUR)'!AR27)=TRUE,'ETR CO2 Benefits (MEUR)'!AR27+'ETR Other Exter. Savings (MEUR)'!X27," ")</f>
        <v>0</v>
      </c>
      <c r="AS28" s="37">
        <f>IF(ISNUMBER('ETR CO2 Benefits (MEUR)'!AS27)=TRUE,'ETR CO2 Benefits (MEUR)'!AS27+'ETR Other Exter. Savings (MEUR)'!Y27," ")</f>
        <v>0</v>
      </c>
      <c r="AT28" s="242">
        <f>IF(ISNUMBER('ETR CO2 Benefits (MEUR)'!AT27)=TRUE,'ETR CO2 Benefits (MEUR)'!AT27+'ETR Other Exter. Savings (MEUR)'!Z27," ")</f>
        <v>0</v>
      </c>
      <c r="AU28" s="40">
        <f>IF(ISNUMBER('ETR CO2 Benefits (MEUR)'!AU27)=TRUE,'ETR CO2 Benefits (MEUR)'!AU27+'ETR Other Exter. Savings (MEUR)'!V27," ")</f>
        <v>63.298186996904036</v>
      </c>
      <c r="AV28" s="40">
        <f>IF(ISNUMBER('ETR CO2 Benefits (MEUR)'!AV27)=TRUE,'ETR CO2 Benefits (MEUR)'!AV27+'ETR Other Exter. Savings (MEUR)'!W27," ")</f>
        <v>0</v>
      </c>
      <c r="AW28" s="40">
        <f>IF(ISNUMBER('ETR CO2 Benefits (MEUR)'!AW27)=TRUE,'ETR CO2 Benefits (MEUR)'!AW27+'ETR Other Exter. Savings (MEUR)'!X27," ")</f>
        <v>0</v>
      </c>
      <c r="AX28" s="40">
        <f>IF(ISNUMBER('ETR CO2 Benefits (MEUR)'!AX27)=TRUE,'ETR CO2 Benefits (MEUR)'!AX27+'ETR Other Exter. Savings (MEUR)'!Y27," ")</f>
        <v>0</v>
      </c>
      <c r="AY28" s="248">
        <f>IF(ISNUMBER('ETR CO2 Benefits (MEUR)'!AY27)=TRUE,'ETR CO2 Benefits (MEUR)'!AY27+'ETR Other Exter. Savings (MEUR)'!Z27," ")</f>
        <v>0</v>
      </c>
    </row>
    <row r="29" spans="2:51" ht="159.75" customHeight="1" x14ac:dyDescent="0.25">
      <c r="B29" s="485" t="str">
        <f>'ETR Capacities'!B28</f>
        <v>DE</v>
      </c>
      <c r="C29" s="10" t="str">
        <f>'ETR Capacities'!C28</f>
        <v>ETR-N-894</v>
      </c>
      <c r="D29" s="10" t="str">
        <f>_xlfn.XLOOKUP(C29,[4]ETR!$D$4:$D$78,[4]ETR!$E$4:$E$78)</f>
        <v>Green Hydrogen Hub Etzel</v>
      </c>
      <c r="E29" s="10" t="str">
        <f>_xlfn.XLOOKUP(C29,'ETR Capacities'!$C$5:$C$79,'ETR Capacities'!$E$5:$E$79)</f>
        <v xml:space="preserve">Hydrogen and synthetic methane </v>
      </c>
      <c r="F29" s="13" t="str">
        <f>IF(_xlfn.XLOOKUP(C29,'ETR Capacities'!$C$5:$C$79,'ETR Capacities'!$F$5:$F$79)=0," ",_xlfn.XLOOKUP(C29,'ETR Capacities'!$C$5:$C$79,'ETR Capacities'!$F$5:$F$79))</f>
        <v xml:space="preserve"> </v>
      </c>
      <c r="G29" s="386">
        <f>IF(ISNUMBER('ETR CO2 Benefits (MEUR)'!G28)=TRUE,'ETR CO2 Benefits (MEUR)'!G28+'ETR Other Exter. Savings (MEUR)'!G28," ")</f>
        <v>0</v>
      </c>
      <c r="H29" s="105">
        <f>IF(ISNUMBER('ETR CO2 Benefits (MEUR)'!H28)=TRUE,'ETR CO2 Benefits (MEUR)'!H28+'ETR Other Exter. Savings (MEUR)'!H28," ")</f>
        <v>0</v>
      </c>
      <c r="I29" s="105">
        <f>IF(ISNUMBER('ETR CO2 Benefits (MEUR)'!I28)=TRUE,'ETR CO2 Benefits (MEUR)'!I28+'ETR Other Exter. Savings (MEUR)'!I28," ")</f>
        <v>0</v>
      </c>
      <c r="J29" s="105">
        <f>IF(ISNUMBER('ETR CO2 Benefits (MEUR)'!J28)=TRUE,'ETR CO2 Benefits (MEUR)'!J28+'ETR Other Exter. Savings (MEUR)'!J28," ")</f>
        <v>0</v>
      </c>
      <c r="K29" s="106">
        <f>IF(ISNUMBER('ETR CO2 Benefits (MEUR)'!K28)=TRUE,'ETR CO2 Benefits (MEUR)'!K28+'ETR Other Exter. Savings (MEUR)'!K28," ")</f>
        <v>0</v>
      </c>
      <c r="L29" s="209">
        <f>IF(ISNUMBER('ETR CO2 Benefits (MEUR)'!L28)=TRUE,'ETR CO2 Benefits (MEUR)'!L28+'ETR Other Exter. Savings (MEUR)'!L28," ")</f>
        <v>0</v>
      </c>
      <c r="M29" s="209">
        <f>IF(ISNUMBER('ETR CO2 Benefits (MEUR)'!M28)=TRUE,'ETR CO2 Benefits (MEUR)'!M28+'ETR Other Exter. Savings (MEUR)'!M28," ")</f>
        <v>0</v>
      </c>
      <c r="N29" s="209">
        <f>IF(ISNUMBER('ETR CO2 Benefits (MEUR)'!N28)=TRUE,'ETR CO2 Benefits (MEUR)'!N28+'ETR Other Exter. Savings (MEUR)'!N28," ")</f>
        <v>0</v>
      </c>
      <c r="O29" s="209">
        <f>IF(ISNUMBER('ETR CO2 Benefits (MEUR)'!O28)=TRUE,'ETR CO2 Benefits (MEUR)'!O28+'ETR Other Exter. Savings (MEUR)'!O28," ")</f>
        <v>0</v>
      </c>
      <c r="P29" s="210">
        <f>IF(ISNUMBER('ETR CO2 Benefits (MEUR)'!P28)=TRUE,'ETR CO2 Benefits (MEUR)'!P28+'ETR Other Exter. Savings (MEUR)'!P28," ")</f>
        <v>0</v>
      </c>
      <c r="Q29" s="209">
        <f>IF(ISNUMBER('ETR CO2 Benefits (MEUR)'!Q28)=TRUE,'ETR CO2 Benefits (MEUR)'!Q28+'ETR Other Exter. Savings (MEUR)'!L28," ")</f>
        <v>0</v>
      </c>
      <c r="R29" s="209">
        <f>IF(ISNUMBER('ETR CO2 Benefits (MEUR)'!R28)=TRUE,'ETR CO2 Benefits (MEUR)'!R28+'ETR Other Exter. Savings (MEUR)'!M28," ")</f>
        <v>0</v>
      </c>
      <c r="S29" s="209">
        <f>IF(ISNUMBER('ETR CO2 Benefits (MEUR)'!S28)=TRUE,'ETR CO2 Benefits (MEUR)'!S28+'ETR Other Exter. Savings (MEUR)'!N28," ")</f>
        <v>0</v>
      </c>
      <c r="T29" s="209">
        <f>IF(ISNUMBER('ETR CO2 Benefits (MEUR)'!T28)=TRUE,'ETR CO2 Benefits (MEUR)'!T28+'ETR Other Exter. Savings (MEUR)'!O28," ")</f>
        <v>0</v>
      </c>
      <c r="U29" s="210">
        <f>IF(ISNUMBER('ETR CO2 Benefits (MEUR)'!U28)=TRUE,'ETR CO2 Benefits (MEUR)'!U28+'ETR Other Exter. Savings (MEUR)'!P28," ")</f>
        <v>0</v>
      </c>
      <c r="V29" s="227">
        <f>IF(ISNUMBER('ETR CO2 Benefits (MEUR)'!V28)=TRUE,'ETR CO2 Benefits (MEUR)'!V28+'ETR Other Exter. Savings (MEUR)'!Q28," ")</f>
        <v>8.7520820990712096</v>
      </c>
      <c r="W29" s="227">
        <f>IF(ISNUMBER('ETR CO2 Benefits (MEUR)'!W28)=TRUE,'ETR CO2 Benefits (MEUR)'!W28+'ETR Other Exter. Savings (MEUR)'!R28," ")</f>
        <v>0</v>
      </c>
      <c r="X29" s="227">
        <f>IF(ISNUMBER('ETR CO2 Benefits (MEUR)'!X28)=TRUE,'ETR CO2 Benefits (MEUR)'!X28+'ETR Other Exter. Savings (MEUR)'!S28," ")</f>
        <v>0</v>
      </c>
      <c r="Y29" s="227">
        <f>IF(ISNUMBER('ETR CO2 Benefits (MEUR)'!Y28)=TRUE,'ETR CO2 Benefits (MEUR)'!Y28+'ETR Other Exter. Savings (MEUR)'!T28," ")</f>
        <v>0</v>
      </c>
      <c r="Z29" s="228">
        <f>IF(ISNUMBER('ETR CO2 Benefits (MEUR)'!Z28)=TRUE,'ETR CO2 Benefits (MEUR)'!Z28+'ETR Other Exter. Savings (MEUR)'!U28," ")</f>
        <v>0</v>
      </c>
      <c r="AA29" s="37">
        <f>IF(ISNUMBER('ETR CO2 Benefits (MEUR)'!AA28)=TRUE,'ETR CO2 Benefits (MEUR)'!AA28+'ETR Other Exter. Savings (MEUR)'!Q28," ")</f>
        <v>13.774190099071211</v>
      </c>
      <c r="AB29" s="37">
        <f>IF(ISNUMBER('ETR CO2 Benefits (MEUR)'!AB28)=TRUE,'ETR CO2 Benefits (MEUR)'!AB28+'ETR Other Exter. Savings (MEUR)'!R28," ")</f>
        <v>0</v>
      </c>
      <c r="AC29" s="37">
        <f>IF(ISNUMBER('ETR CO2 Benefits (MEUR)'!AC28)=TRUE,'ETR CO2 Benefits (MEUR)'!AC28+'ETR Other Exter. Savings (MEUR)'!S28," ")</f>
        <v>0</v>
      </c>
      <c r="AD29" s="37">
        <f>IF(ISNUMBER('ETR CO2 Benefits (MEUR)'!AD28)=TRUE,'ETR CO2 Benefits (MEUR)'!AD28+'ETR Other Exter. Savings (MEUR)'!T28," ")</f>
        <v>0</v>
      </c>
      <c r="AE29" s="242">
        <f>IF(ISNUMBER('ETR CO2 Benefits (MEUR)'!AE28)=TRUE,'ETR CO2 Benefits (MEUR)'!AE28+'ETR Other Exter. Savings (MEUR)'!U28," ")</f>
        <v>0</v>
      </c>
      <c r="AF29" s="40">
        <f>IF(ISNUMBER('ETR CO2 Benefits (MEUR)'!AF28)=TRUE,'ETR CO2 Benefits (MEUR)'!AF28+'ETR Other Exter. Savings (MEUR)'!Q28," ")</f>
        <v>10.297346099071209</v>
      </c>
      <c r="AG29" s="40">
        <f>IF(ISNUMBER('ETR CO2 Benefits (MEUR)'!AG28)=TRUE,'ETR CO2 Benefits (MEUR)'!AG28+'ETR Other Exter. Savings (MEUR)'!R28," ")</f>
        <v>0</v>
      </c>
      <c r="AH29" s="40">
        <f>IF(ISNUMBER('ETR CO2 Benefits (MEUR)'!AH28)=TRUE,'ETR CO2 Benefits (MEUR)'!AH28+'ETR Other Exter. Savings (MEUR)'!S28," ")</f>
        <v>0</v>
      </c>
      <c r="AI29" s="40">
        <f>IF(ISNUMBER('ETR CO2 Benefits (MEUR)'!AI28)=TRUE,'ETR CO2 Benefits (MEUR)'!AI28+'ETR Other Exter. Savings (MEUR)'!T28," ")</f>
        <v>0</v>
      </c>
      <c r="AJ29" s="248">
        <f>IF(ISNUMBER('ETR CO2 Benefits (MEUR)'!AJ28)=TRUE,'ETR CO2 Benefits (MEUR)'!AJ28+'ETR Other Exter. Savings (MEUR)'!U28," ")</f>
        <v>0</v>
      </c>
      <c r="AK29" s="227">
        <f>IF(ISNUMBER('ETR CO2 Benefits (MEUR)'!AK28)=TRUE,'ETR CO2 Benefits (MEUR)'!AK28+'ETR Other Exter. Savings (MEUR)'!V28," ")</f>
        <v>60.078886996904039</v>
      </c>
      <c r="AL29" s="227">
        <f>IF(ISNUMBER('ETR CO2 Benefits (MEUR)'!AL28)=TRUE,'ETR CO2 Benefits (MEUR)'!AL28+'ETR Other Exter. Savings (MEUR)'!W28," ")</f>
        <v>0</v>
      </c>
      <c r="AM29" s="227">
        <f>IF(ISNUMBER('ETR CO2 Benefits (MEUR)'!AM28)=TRUE,'ETR CO2 Benefits (MEUR)'!AM28+'ETR Other Exter. Savings (MEUR)'!X28," ")</f>
        <v>0</v>
      </c>
      <c r="AN29" s="227">
        <f>IF(ISNUMBER('ETR CO2 Benefits (MEUR)'!AN28)=TRUE,'ETR CO2 Benefits (MEUR)'!AN28+'ETR Other Exter. Savings (MEUR)'!Y28," ")</f>
        <v>0</v>
      </c>
      <c r="AO29" s="228">
        <f>IF(ISNUMBER('ETR CO2 Benefits (MEUR)'!AO28)=TRUE,'ETR CO2 Benefits (MEUR)'!AO28+'ETR Other Exter. Savings (MEUR)'!Z28," ")</f>
        <v>0</v>
      </c>
      <c r="AP29" s="37">
        <f>IF(ISNUMBER('ETR CO2 Benefits (MEUR)'!AP28)=TRUE,'ETR CO2 Benefits (MEUR)'!AP28+'ETR Other Exter. Savings (MEUR)'!V28," ")</f>
        <v>76.175386996904038</v>
      </c>
      <c r="AQ29" s="37">
        <f>IF(ISNUMBER('ETR CO2 Benefits (MEUR)'!AQ28)=TRUE,'ETR CO2 Benefits (MEUR)'!AQ28+'ETR Other Exter. Savings (MEUR)'!W28," ")</f>
        <v>0</v>
      </c>
      <c r="AR29" s="37">
        <f>IF(ISNUMBER('ETR CO2 Benefits (MEUR)'!AR28)=TRUE,'ETR CO2 Benefits (MEUR)'!AR28+'ETR Other Exter. Savings (MEUR)'!X28," ")</f>
        <v>0</v>
      </c>
      <c r="AS29" s="37">
        <f>IF(ISNUMBER('ETR CO2 Benefits (MEUR)'!AS28)=TRUE,'ETR CO2 Benefits (MEUR)'!AS28+'ETR Other Exter. Savings (MEUR)'!Y28," ")</f>
        <v>0</v>
      </c>
      <c r="AT29" s="242">
        <f>IF(ISNUMBER('ETR CO2 Benefits (MEUR)'!AT28)=TRUE,'ETR CO2 Benefits (MEUR)'!AT28+'ETR Other Exter. Savings (MEUR)'!Z28," ")</f>
        <v>0</v>
      </c>
      <c r="AU29" s="40">
        <f>IF(ISNUMBER('ETR CO2 Benefits (MEUR)'!AU28)=TRUE,'ETR CO2 Benefits (MEUR)'!AU28+'ETR Other Exter. Savings (MEUR)'!V28," ")</f>
        <v>63.298186996904036</v>
      </c>
      <c r="AV29" s="40">
        <f>IF(ISNUMBER('ETR CO2 Benefits (MEUR)'!AV28)=TRUE,'ETR CO2 Benefits (MEUR)'!AV28+'ETR Other Exter. Savings (MEUR)'!W28," ")</f>
        <v>0</v>
      </c>
      <c r="AW29" s="40">
        <f>IF(ISNUMBER('ETR CO2 Benefits (MEUR)'!AW28)=TRUE,'ETR CO2 Benefits (MEUR)'!AW28+'ETR Other Exter. Savings (MEUR)'!X28," ")</f>
        <v>0</v>
      </c>
      <c r="AX29" s="40">
        <f>IF(ISNUMBER('ETR CO2 Benefits (MEUR)'!AX28)=TRUE,'ETR CO2 Benefits (MEUR)'!AX28+'ETR Other Exter. Savings (MEUR)'!Y28," ")</f>
        <v>0</v>
      </c>
      <c r="AY29" s="248">
        <f>IF(ISNUMBER('ETR CO2 Benefits (MEUR)'!AY28)=TRUE,'ETR CO2 Benefits (MEUR)'!AY28+'ETR Other Exter. Savings (MEUR)'!Z28," ")</f>
        <v>0</v>
      </c>
    </row>
    <row r="30" spans="2:51" ht="91.5" customHeight="1" x14ac:dyDescent="0.25">
      <c r="B30" s="485" t="str">
        <f>'ETR Capacities'!B29</f>
        <v>DE</v>
      </c>
      <c r="C30" s="10" t="str">
        <f>'ETR Capacities'!C29</f>
        <v>ETR-N-903</v>
      </c>
      <c r="D30" s="10" t="str">
        <f>_xlfn.XLOOKUP(C30,[4]ETR!$D$4:$D$78,[4]ETR!$E$4:$E$78)</f>
        <v>Coversion of Natural Gas pipelines to Hydrogen</v>
      </c>
      <c r="E30" s="10" t="str">
        <f>_xlfn.XLOOKUP(C30,'ETR Capacities'!$C$5:$C$79,'ETR Capacities'!$E$5:$E$79)</f>
        <v xml:space="preserve">Hydrogen and synthetic methane </v>
      </c>
      <c r="F30" s="13" t="str">
        <f>IF(_xlfn.XLOOKUP(C30,'ETR Capacities'!$C$5:$C$79,'ETR Capacities'!$F$5:$F$79)=0," ",_xlfn.XLOOKUP(C30,'ETR Capacities'!$C$5:$C$79,'ETR Capacities'!$F$5:$F$79))</f>
        <v xml:space="preserve"> </v>
      </c>
      <c r="G30" s="386" t="str">
        <f>IF(ISNUMBER('ETR CO2 Benefits (MEUR)'!G29)=TRUE,'ETR CO2 Benefits (MEUR)'!G29+'ETR Other Exter. Savings (MEUR)'!G29," ")</f>
        <v xml:space="preserve"> </v>
      </c>
      <c r="H30" s="105" t="str">
        <f>IF(ISNUMBER('ETR CO2 Benefits (MEUR)'!H29)=TRUE,'ETR CO2 Benefits (MEUR)'!H29+'ETR Other Exter. Savings (MEUR)'!H29," ")</f>
        <v xml:space="preserve"> </v>
      </c>
      <c r="I30" s="105" t="str">
        <f>IF(ISNUMBER('ETR CO2 Benefits (MEUR)'!I29)=TRUE,'ETR CO2 Benefits (MEUR)'!I29+'ETR Other Exter. Savings (MEUR)'!I29," ")</f>
        <v xml:space="preserve"> </v>
      </c>
      <c r="J30" s="105" t="str">
        <f>IF(ISNUMBER('ETR CO2 Benefits (MEUR)'!J29)=TRUE,'ETR CO2 Benefits (MEUR)'!J29+'ETR Other Exter. Savings (MEUR)'!J29," ")</f>
        <v xml:space="preserve"> </v>
      </c>
      <c r="K30" s="106" t="str">
        <f>IF(ISNUMBER('ETR CO2 Benefits (MEUR)'!K29)=TRUE,'ETR CO2 Benefits (MEUR)'!K29+'ETR Other Exter. Savings (MEUR)'!K29," ")</f>
        <v xml:space="preserve"> </v>
      </c>
      <c r="L30" s="209" t="str">
        <f>IF(ISNUMBER('ETR CO2 Benefits (MEUR)'!L29)=TRUE,'ETR CO2 Benefits (MEUR)'!L29+'ETR Other Exter. Savings (MEUR)'!L29," ")</f>
        <v xml:space="preserve"> </v>
      </c>
      <c r="M30" s="209" t="str">
        <f>IF(ISNUMBER('ETR CO2 Benefits (MEUR)'!M29)=TRUE,'ETR CO2 Benefits (MEUR)'!M29+'ETR Other Exter. Savings (MEUR)'!M29," ")</f>
        <v xml:space="preserve"> </v>
      </c>
      <c r="N30" s="209" t="str">
        <f>IF(ISNUMBER('ETR CO2 Benefits (MEUR)'!N29)=TRUE,'ETR CO2 Benefits (MEUR)'!N29+'ETR Other Exter. Savings (MEUR)'!N29," ")</f>
        <v xml:space="preserve"> </v>
      </c>
      <c r="O30" s="209" t="str">
        <f>IF(ISNUMBER('ETR CO2 Benefits (MEUR)'!O29)=TRUE,'ETR CO2 Benefits (MEUR)'!O29+'ETR Other Exter. Savings (MEUR)'!O29," ")</f>
        <v xml:space="preserve"> </v>
      </c>
      <c r="P30" s="210" t="str">
        <f>IF(ISNUMBER('ETR CO2 Benefits (MEUR)'!P29)=TRUE,'ETR CO2 Benefits (MEUR)'!P29+'ETR Other Exter. Savings (MEUR)'!P29," ")</f>
        <v xml:space="preserve"> </v>
      </c>
      <c r="Q30" s="209" t="str">
        <f>IF(ISNUMBER('ETR CO2 Benefits (MEUR)'!Q29)=TRUE,'ETR CO2 Benefits (MEUR)'!Q29+'ETR Other Exter. Savings (MEUR)'!L29," ")</f>
        <v xml:space="preserve"> </v>
      </c>
      <c r="R30" s="209" t="str">
        <f>IF(ISNUMBER('ETR CO2 Benefits (MEUR)'!R29)=TRUE,'ETR CO2 Benefits (MEUR)'!R29+'ETR Other Exter. Savings (MEUR)'!M29," ")</f>
        <v xml:space="preserve"> </v>
      </c>
      <c r="S30" s="209" t="str">
        <f>IF(ISNUMBER('ETR CO2 Benefits (MEUR)'!S29)=TRUE,'ETR CO2 Benefits (MEUR)'!S29+'ETR Other Exter. Savings (MEUR)'!N29," ")</f>
        <v xml:space="preserve"> </v>
      </c>
      <c r="T30" s="209" t="str">
        <f>IF(ISNUMBER('ETR CO2 Benefits (MEUR)'!T29)=TRUE,'ETR CO2 Benefits (MEUR)'!T29+'ETR Other Exter. Savings (MEUR)'!O29," ")</f>
        <v xml:space="preserve"> </v>
      </c>
      <c r="U30" s="210" t="str">
        <f>IF(ISNUMBER('ETR CO2 Benefits (MEUR)'!U29)=TRUE,'ETR CO2 Benefits (MEUR)'!U29+'ETR Other Exter. Savings (MEUR)'!P29," ")</f>
        <v xml:space="preserve"> </v>
      </c>
      <c r="V30" s="227" t="str">
        <f>IF(ISNUMBER('ETR CO2 Benefits (MEUR)'!V29)=TRUE,'ETR CO2 Benefits (MEUR)'!V29+'ETR Other Exter. Savings (MEUR)'!Q29," ")</f>
        <v xml:space="preserve"> </v>
      </c>
      <c r="W30" s="227" t="str">
        <f>IF(ISNUMBER('ETR CO2 Benefits (MEUR)'!W29)=TRUE,'ETR CO2 Benefits (MEUR)'!W29+'ETR Other Exter. Savings (MEUR)'!R29," ")</f>
        <v xml:space="preserve"> </v>
      </c>
      <c r="X30" s="227" t="str">
        <f>IF(ISNUMBER('ETR CO2 Benefits (MEUR)'!X29)=TRUE,'ETR CO2 Benefits (MEUR)'!X29+'ETR Other Exter. Savings (MEUR)'!S29," ")</f>
        <v xml:space="preserve"> </v>
      </c>
      <c r="Y30" s="227" t="str">
        <f>IF(ISNUMBER('ETR CO2 Benefits (MEUR)'!Y29)=TRUE,'ETR CO2 Benefits (MEUR)'!Y29+'ETR Other Exter. Savings (MEUR)'!T29," ")</f>
        <v xml:space="preserve"> </v>
      </c>
      <c r="Z30" s="228" t="str">
        <f>IF(ISNUMBER('ETR CO2 Benefits (MEUR)'!Z29)=TRUE,'ETR CO2 Benefits (MEUR)'!Z29+'ETR Other Exter. Savings (MEUR)'!U29," ")</f>
        <v xml:space="preserve"> </v>
      </c>
      <c r="AA30" s="37" t="str">
        <f>IF(ISNUMBER('ETR CO2 Benefits (MEUR)'!AA29)=TRUE,'ETR CO2 Benefits (MEUR)'!AA29+'ETR Other Exter. Savings (MEUR)'!Q29," ")</f>
        <v xml:space="preserve"> </v>
      </c>
      <c r="AB30" s="37" t="str">
        <f>IF(ISNUMBER('ETR CO2 Benefits (MEUR)'!AB29)=TRUE,'ETR CO2 Benefits (MEUR)'!AB29+'ETR Other Exter. Savings (MEUR)'!R29," ")</f>
        <v xml:space="preserve"> </v>
      </c>
      <c r="AC30" s="37" t="str">
        <f>IF(ISNUMBER('ETR CO2 Benefits (MEUR)'!AC29)=TRUE,'ETR CO2 Benefits (MEUR)'!AC29+'ETR Other Exter. Savings (MEUR)'!S29," ")</f>
        <v xml:space="preserve"> </v>
      </c>
      <c r="AD30" s="37" t="str">
        <f>IF(ISNUMBER('ETR CO2 Benefits (MEUR)'!AD29)=TRUE,'ETR CO2 Benefits (MEUR)'!AD29+'ETR Other Exter. Savings (MEUR)'!T29," ")</f>
        <v xml:space="preserve"> </v>
      </c>
      <c r="AE30" s="242" t="str">
        <f>IF(ISNUMBER('ETR CO2 Benefits (MEUR)'!AE29)=TRUE,'ETR CO2 Benefits (MEUR)'!AE29+'ETR Other Exter. Savings (MEUR)'!U29," ")</f>
        <v xml:space="preserve"> </v>
      </c>
      <c r="AF30" s="40" t="str">
        <f>IF(ISNUMBER('ETR CO2 Benefits (MEUR)'!AF29)=TRUE,'ETR CO2 Benefits (MEUR)'!AF29+'ETR Other Exter. Savings (MEUR)'!Q29," ")</f>
        <v xml:space="preserve"> </v>
      </c>
      <c r="AG30" s="40" t="str">
        <f>IF(ISNUMBER('ETR CO2 Benefits (MEUR)'!AG29)=TRUE,'ETR CO2 Benefits (MEUR)'!AG29+'ETR Other Exter. Savings (MEUR)'!R29," ")</f>
        <v xml:space="preserve"> </v>
      </c>
      <c r="AH30" s="40" t="str">
        <f>IF(ISNUMBER('ETR CO2 Benefits (MEUR)'!AH29)=TRUE,'ETR CO2 Benefits (MEUR)'!AH29+'ETR Other Exter. Savings (MEUR)'!S29," ")</f>
        <v xml:space="preserve"> </v>
      </c>
      <c r="AI30" s="40" t="str">
        <f>IF(ISNUMBER('ETR CO2 Benefits (MEUR)'!AI29)=TRUE,'ETR CO2 Benefits (MEUR)'!AI29+'ETR Other Exter. Savings (MEUR)'!T29," ")</f>
        <v xml:space="preserve"> </v>
      </c>
      <c r="AJ30" s="248" t="str">
        <f>IF(ISNUMBER('ETR CO2 Benefits (MEUR)'!AJ29)=TRUE,'ETR CO2 Benefits (MEUR)'!AJ29+'ETR Other Exter. Savings (MEUR)'!U29," ")</f>
        <v xml:space="preserve"> </v>
      </c>
      <c r="AK30" s="227" t="str">
        <f>IF(ISNUMBER('ETR CO2 Benefits (MEUR)'!AK29)=TRUE,'ETR CO2 Benefits (MEUR)'!AK29+'ETR Other Exter. Savings (MEUR)'!V29," ")</f>
        <v xml:space="preserve"> </v>
      </c>
      <c r="AL30" s="227" t="str">
        <f>IF(ISNUMBER('ETR CO2 Benefits (MEUR)'!AL29)=TRUE,'ETR CO2 Benefits (MEUR)'!AL29+'ETR Other Exter. Savings (MEUR)'!W29," ")</f>
        <v xml:space="preserve"> </v>
      </c>
      <c r="AM30" s="227" t="str">
        <f>IF(ISNUMBER('ETR CO2 Benefits (MEUR)'!AM29)=TRUE,'ETR CO2 Benefits (MEUR)'!AM29+'ETR Other Exter. Savings (MEUR)'!X29," ")</f>
        <v xml:space="preserve"> </v>
      </c>
      <c r="AN30" s="227" t="str">
        <f>IF(ISNUMBER('ETR CO2 Benefits (MEUR)'!AN29)=TRUE,'ETR CO2 Benefits (MEUR)'!AN29+'ETR Other Exter. Savings (MEUR)'!Y29," ")</f>
        <v xml:space="preserve"> </v>
      </c>
      <c r="AO30" s="228" t="str">
        <f>IF(ISNUMBER('ETR CO2 Benefits (MEUR)'!AO29)=TRUE,'ETR CO2 Benefits (MEUR)'!AO29+'ETR Other Exter. Savings (MEUR)'!Z29," ")</f>
        <v xml:space="preserve"> </v>
      </c>
      <c r="AP30" s="37" t="str">
        <f>IF(ISNUMBER('ETR CO2 Benefits (MEUR)'!AP29)=TRUE,'ETR CO2 Benefits (MEUR)'!AP29+'ETR Other Exter. Savings (MEUR)'!V29," ")</f>
        <v xml:space="preserve"> </v>
      </c>
      <c r="AQ30" s="37" t="str">
        <f>IF(ISNUMBER('ETR CO2 Benefits (MEUR)'!AQ29)=TRUE,'ETR CO2 Benefits (MEUR)'!AQ29+'ETR Other Exter. Savings (MEUR)'!W29," ")</f>
        <v xml:space="preserve"> </v>
      </c>
      <c r="AR30" s="37" t="str">
        <f>IF(ISNUMBER('ETR CO2 Benefits (MEUR)'!AR29)=TRUE,'ETR CO2 Benefits (MEUR)'!AR29+'ETR Other Exter. Savings (MEUR)'!X29," ")</f>
        <v xml:space="preserve"> </v>
      </c>
      <c r="AS30" s="37" t="str">
        <f>IF(ISNUMBER('ETR CO2 Benefits (MEUR)'!AS29)=TRUE,'ETR CO2 Benefits (MEUR)'!AS29+'ETR Other Exter. Savings (MEUR)'!Y29," ")</f>
        <v xml:space="preserve"> </v>
      </c>
      <c r="AT30" s="242" t="str">
        <f>IF(ISNUMBER('ETR CO2 Benefits (MEUR)'!AT29)=TRUE,'ETR CO2 Benefits (MEUR)'!AT29+'ETR Other Exter. Savings (MEUR)'!Z29," ")</f>
        <v xml:space="preserve"> </v>
      </c>
      <c r="AU30" s="40" t="str">
        <f>IF(ISNUMBER('ETR CO2 Benefits (MEUR)'!AU29)=TRUE,'ETR CO2 Benefits (MEUR)'!AU29+'ETR Other Exter. Savings (MEUR)'!V29," ")</f>
        <v xml:space="preserve"> </v>
      </c>
      <c r="AV30" s="40" t="str">
        <f>IF(ISNUMBER('ETR CO2 Benefits (MEUR)'!AV29)=TRUE,'ETR CO2 Benefits (MEUR)'!AV29+'ETR Other Exter. Savings (MEUR)'!W29," ")</f>
        <v xml:space="preserve"> </v>
      </c>
      <c r="AW30" s="40" t="str">
        <f>IF(ISNUMBER('ETR CO2 Benefits (MEUR)'!AW29)=TRUE,'ETR CO2 Benefits (MEUR)'!AW29+'ETR Other Exter. Savings (MEUR)'!X29," ")</f>
        <v xml:space="preserve"> </v>
      </c>
      <c r="AX30" s="40" t="str">
        <f>IF(ISNUMBER('ETR CO2 Benefits (MEUR)'!AX29)=TRUE,'ETR CO2 Benefits (MEUR)'!AX29+'ETR Other Exter. Savings (MEUR)'!Y29," ")</f>
        <v xml:space="preserve"> </v>
      </c>
      <c r="AY30" s="248" t="str">
        <f>IF(ISNUMBER('ETR CO2 Benefits (MEUR)'!AY29)=TRUE,'ETR CO2 Benefits (MEUR)'!AY29+'ETR Other Exter. Savings (MEUR)'!Z29," ")</f>
        <v xml:space="preserve"> </v>
      </c>
    </row>
    <row r="31" spans="2:51" ht="142.5" customHeight="1" thickBot="1" x14ac:dyDescent="0.3">
      <c r="B31" s="485" t="str">
        <f>'ETR Capacities'!B30</f>
        <v>DE</v>
      </c>
      <c r="C31" s="23" t="str">
        <f>'ETR Capacities'!C30</f>
        <v>ETR-N-939</v>
      </c>
      <c r="D31" s="23" t="str">
        <f>_xlfn.XLOOKUP(C31,[4]ETR!$D$4:$D$78,[4]ETR!$E$4:$E$78)</f>
        <v>H2morrow Steel</v>
      </c>
      <c r="E31" s="23" t="str">
        <f>_xlfn.XLOOKUP(C31,'ETR Capacities'!$C$5:$C$79,'ETR Capacities'!$E$5:$E$79)</f>
        <v xml:space="preserve">Hydrogen and synthetic methane </v>
      </c>
      <c r="F31" s="301" t="str">
        <f>IF(_xlfn.XLOOKUP(C31,'ETR Capacities'!$C$5:$C$79,'ETR Capacities'!$F$5:$F$79)=0," ",_xlfn.XLOOKUP(C31,'ETR Capacities'!$C$5:$C$79,'ETR Capacities'!$F$5:$F$79))</f>
        <v xml:space="preserve"> </v>
      </c>
      <c r="G31" s="386">
        <f>IF(ISNUMBER('ETR CO2 Benefits (MEUR)'!G30)=TRUE,'ETR CO2 Benefits (MEUR)'!G30+'ETR Other Exter. Savings (MEUR)'!G30," ")</f>
        <v>0</v>
      </c>
      <c r="H31" s="105">
        <f>IF(ISNUMBER('ETR CO2 Benefits (MEUR)'!H30)=TRUE,'ETR CO2 Benefits (MEUR)'!H30+'ETR Other Exter. Savings (MEUR)'!H30," ")</f>
        <v>0</v>
      </c>
      <c r="I31" s="105">
        <f>IF(ISNUMBER('ETR CO2 Benefits (MEUR)'!I30)=TRUE,'ETR CO2 Benefits (MEUR)'!I30+'ETR Other Exter. Savings (MEUR)'!I30," ")</f>
        <v>0</v>
      </c>
      <c r="J31" s="105">
        <f>IF(ISNUMBER('ETR CO2 Benefits (MEUR)'!J30)=TRUE,'ETR CO2 Benefits (MEUR)'!J30+'ETR Other Exter. Savings (MEUR)'!J30," ")</f>
        <v>0</v>
      </c>
      <c r="K31" s="106">
        <f>IF(ISNUMBER('ETR CO2 Benefits (MEUR)'!K30)=TRUE,'ETR CO2 Benefits (MEUR)'!K30+'ETR Other Exter. Savings (MEUR)'!K30," ")</f>
        <v>0</v>
      </c>
      <c r="L31" s="209">
        <f>IF(ISNUMBER('ETR CO2 Benefits (MEUR)'!L30)=TRUE,'ETR CO2 Benefits (MEUR)'!L30+'ETR Other Exter. Savings (MEUR)'!L30," ")</f>
        <v>0</v>
      </c>
      <c r="M31" s="209">
        <f>IF(ISNUMBER('ETR CO2 Benefits (MEUR)'!M30)=TRUE,'ETR CO2 Benefits (MEUR)'!M30+'ETR Other Exter. Savings (MEUR)'!M30," ")</f>
        <v>0</v>
      </c>
      <c r="N31" s="209">
        <f>IF(ISNUMBER('ETR CO2 Benefits (MEUR)'!N30)=TRUE,'ETR CO2 Benefits (MEUR)'!N30+'ETR Other Exter. Savings (MEUR)'!N30," ")</f>
        <v>0</v>
      </c>
      <c r="O31" s="209">
        <f>IF(ISNUMBER('ETR CO2 Benefits (MEUR)'!O30)=TRUE,'ETR CO2 Benefits (MEUR)'!O30+'ETR Other Exter. Savings (MEUR)'!O30," ")</f>
        <v>0</v>
      </c>
      <c r="P31" s="210">
        <f>IF(ISNUMBER('ETR CO2 Benefits (MEUR)'!P30)=TRUE,'ETR CO2 Benefits (MEUR)'!P30+'ETR Other Exter. Savings (MEUR)'!P30," ")</f>
        <v>0</v>
      </c>
      <c r="Q31" s="209">
        <f>IF(ISNUMBER('ETR CO2 Benefits (MEUR)'!Q30)=TRUE,'ETR CO2 Benefits (MEUR)'!Q30+'ETR Other Exter. Savings (MEUR)'!L30," ")</f>
        <v>0</v>
      </c>
      <c r="R31" s="209">
        <f>IF(ISNUMBER('ETR CO2 Benefits (MEUR)'!R30)=TRUE,'ETR CO2 Benefits (MEUR)'!R30+'ETR Other Exter. Savings (MEUR)'!M30," ")</f>
        <v>0</v>
      </c>
      <c r="S31" s="209">
        <f>IF(ISNUMBER('ETR CO2 Benefits (MEUR)'!S30)=TRUE,'ETR CO2 Benefits (MEUR)'!S30+'ETR Other Exter. Savings (MEUR)'!N30," ")</f>
        <v>0</v>
      </c>
      <c r="T31" s="209">
        <f>IF(ISNUMBER('ETR CO2 Benefits (MEUR)'!T30)=TRUE,'ETR CO2 Benefits (MEUR)'!T30+'ETR Other Exter. Savings (MEUR)'!O30," ")</f>
        <v>0</v>
      </c>
      <c r="U31" s="210">
        <f>IF(ISNUMBER('ETR CO2 Benefits (MEUR)'!U30)=TRUE,'ETR CO2 Benefits (MEUR)'!U30+'ETR Other Exter. Savings (MEUR)'!P30," ")</f>
        <v>0</v>
      </c>
      <c r="V31" s="227">
        <f>IF(ISNUMBER('ETR CO2 Benefits (MEUR)'!V30)=TRUE,'ETR CO2 Benefits (MEUR)'!V30+'ETR Other Exter. Savings (MEUR)'!Q30," ")</f>
        <v>83.733770894026748</v>
      </c>
      <c r="W31" s="227">
        <f>IF(ISNUMBER('ETR CO2 Benefits (MEUR)'!W30)=TRUE,'ETR CO2 Benefits (MEUR)'!W30+'ETR Other Exter. Savings (MEUR)'!R30," ")</f>
        <v>0</v>
      </c>
      <c r="X31" s="227">
        <f>IF(ISNUMBER('ETR CO2 Benefits (MEUR)'!X30)=TRUE,'ETR CO2 Benefits (MEUR)'!X30+'ETR Other Exter. Savings (MEUR)'!S30," ")</f>
        <v>0</v>
      </c>
      <c r="Y31" s="227">
        <f>IF(ISNUMBER('ETR CO2 Benefits (MEUR)'!Y30)=TRUE,'ETR CO2 Benefits (MEUR)'!Y30+'ETR Other Exter. Savings (MEUR)'!T30," ")</f>
        <v>0</v>
      </c>
      <c r="Z31" s="228">
        <f>IF(ISNUMBER('ETR CO2 Benefits (MEUR)'!Z30)=TRUE,'ETR CO2 Benefits (MEUR)'!Z30+'ETR Other Exter. Savings (MEUR)'!U30," ")</f>
        <v>0</v>
      </c>
      <c r="AA31" s="37">
        <f>IF(ISNUMBER('ETR CO2 Benefits (MEUR)'!AA30)=TRUE,'ETR CO2 Benefits (MEUR)'!AA30+'ETR Other Exter. Savings (MEUR)'!Q30," ")</f>
        <v>131.78177089184277</v>
      </c>
      <c r="AB31" s="37">
        <f>IF(ISNUMBER('ETR CO2 Benefits (MEUR)'!AB30)=TRUE,'ETR CO2 Benefits (MEUR)'!AB30+'ETR Other Exter. Savings (MEUR)'!R30," ")</f>
        <v>0</v>
      </c>
      <c r="AC31" s="37">
        <f>IF(ISNUMBER('ETR CO2 Benefits (MEUR)'!AC30)=TRUE,'ETR CO2 Benefits (MEUR)'!AC30+'ETR Other Exter. Savings (MEUR)'!S30," ")</f>
        <v>0</v>
      </c>
      <c r="AD31" s="37">
        <f>IF(ISNUMBER('ETR CO2 Benefits (MEUR)'!AD30)=TRUE,'ETR CO2 Benefits (MEUR)'!AD30+'ETR Other Exter. Savings (MEUR)'!T30," ")</f>
        <v>0</v>
      </c>
      <c r="AE31" s="242">
        <f>IF(ISNUMBER('ETR CO2 Benefits (MEUR)'!AE30)=TRUE,'ETR CO2 Benefits (MEUR)'!AE30+'ETR Other Exter. Savings (MEUR)'!U30," ")</f>
        <v>0</v>
      </c>
      <c r="AF31" s="40">
        <f>IF(ISNUMBER('ETR CO2 Benefits (MEUR)'!AF30)=TRUE,'ETR CO2 Benefits (MEUR)'!AF30+'ETR Other Exter. Savings (MEUR)'!Q30," ")</f>
        <v>98.517770893354751</v>
      </c>
      <c r="AG31" s="40">
        <f>IF(ISNUMBER('ETR CO2 Benefits (MEUR)'!AG30)=TRUE,'ETR CO2 Benefits (MEUR)'!AG30+'ETR Other Exter. Savings (MEUR)'!R30," ")</f>
        <v>0</v>
      </c>
      <c r="AH31" s="40">
        <f>IF(ISNUMBER('ETR CO2 Benefits (MEUR)'!AH30)=TRUE,'ETR CO2 Benefits (MEUR)'!AH30+'ETR Other Exter. Savings (MEUR)'!S30," ")</f>
        <v>0</v>
      </c>
      <c r="AI31" s="40">
        <f>IF(ISNUMBER('ETR CO2 Benefits (MEUR)'!AI30)=TRUE,'ETR CO2 Benefits (MEUR)'!AI30+'ETR Other Exter. Savings (MEUR)'!T30," ")</f>
        <v>0</v>
      </c>
      <c r="AJ31" s="248">
        <f>IF(ISNUMBER('ETR CO2 Benefits (MEUR)'!AJ30)=TRUE,'ETR CO2 Benefits (MEUR)'!AJ30+'ETR Other Exter. Savings (MEUR)'!U30," ")</f>
        <v>0</v>
      </c>
      <c r="AK31" s="227">
        <f>IF(ISNUMBER('ETR CO2 Benefits (MEUR)'!AK30)=TRUE,'ETR CO2 Benefits (MEUR)'!AK30+'ETR Other Exter. Savings (MEUR)'!V30," ")</f>
        <v>172.43777088999479</v>
      </c>
      <c r="AL31" s="227">
        <f>IF(ISNUMBER('ETR CO2 Benefits (MEUR)'!AL30)=TRUE,'ETR CO2 Benefits (MEUR)'!AL30+'ETR Other Exter. Savings (MEUR)'!W30," ")</f>
        <v>0</v>
      </c>
      <c r="AM31" s="227">
        <f>IF(ISNUMBER('ETR CO2 Benefits (MEUR)'!AM30)=TRUE,'ETR CO2 Benefits (MEUR)'!AM30+'ETR Other Exter. Savings (MEUR)'!X30," ")</f>
        <v>0</v>
      </c>
      <c r="AN31" s="227">
        <f>IF(ISNUMBER('ETR CO2 Benefits (MEUR)'!AN30)=TRUE,'ETR CO2 Benefits (MEUR)'!AN30+'ETR Other Exter. Savings (MEUR)'!Y30," ")</f>
        <v>0</v>
      </c>
      <c r="AO31" s="228">
        <f>IF(ISNUMBER('ETR CO2 Benefits (MEUR)'!AO30)=TRUE,'ETR CO2 Benefits (MEUR)'!AO30+'ETR Other Exter. Savings (MEUR)'!Z30," ")</f>
        <v>0</v>
      </c>
      <c r="AP31" s="37">
        <f>IF(ISNUMBER('ETR CO2 Benefits (MEUR)'!AP30)=TRUE,'ETR CO2 Benefits (MEUR)'!AP30+'ETR Other Exter. Savings (MEUR)'!V30," ")</f>
        <v>218.63777088789476</v>
      </c>
      <c r="AQ31" s="37">
        <f>IF(ISNUMBER('ETR CO2 Benefits (MEUR)'!AQ30)=TRUE,'ETR CO2 Benefits (MEUR)'!AQ30+'ETR Other Exter. Savings (MEUR)'!W30," ")</f>
        <v>0</v>
      </c>
      <c r="AR31" s="37">
        <f>IF(ISNUMBER('ETR CO2 Benefits (MEUR)'!AR30)=TRUE,'ETR CO2 Benefits (MEUR)'!AR30+'ETR Other Exter. Savings (MEUR)'!X30," ")</f>
        <v>0</v>
      </c>
      <c r="AS31" s="37">
        <f>IF(ISNUMBER('ETR CO2 Benefits (MEUR)'!AS30)=TRUE,'ETR CO2 Benefits (MEUR)'!AS30+'ETR Other Exter. Savings (MEUR)'!Y30," ")</f>
        <v>0</v>
      </c>
      <c r="AT31" s="242">
        <f>IF(ISNUMBER('ETR CO2 Benefits (MEUR)'!AT30)=TRUE,'ETR CO2 Benefits (MEUR)'!AT30+'ETR Other Exter. Savings (MEUR)'!Z30," ")</f>
        <v>0</v>
      </c>
      <c r="AU31" s="40">
        <f>IF(ISNUMBER('ETR CO2 Benefits (MEUR)'!AU30)=TRUE,'ETR CO2 Benefits (MEUR)'!AU30+'ETR Other Exter. Savings (MEUR)'!V30," ")</f>
        <v>181.67777088957479</v>
      </c>
      <c r="AV31" s="40">
        <f>IF(ISNUMBER('ETR CO2 Benefits (MEUR)'!AV30)=TRUE,'ETR CO2 Benefits (MEUR)'!AV30+'ETR Other Exter. Savings (MEUR)'!W30," ")</f>
        <v>0</v>
      </c>
      <c r="AW31" s="40">
        <f>IF(ISNUMBER('ETR CO2 Benefits (MEUR)'!AW30)=TRUE,'ETR CO2 Benefits (MEUR)'!AW30+'ETR Other Exter. Savings (MEUR)'!X30," ")</f>
        <v>0</v>
      </c>
      <c r="AX31" s="40">
        <f>IF(ISNUMBER('ETR CO2 Benefits (MEUR)'!AX30)=TRUE,'ETR CO2 Benefits (MEUR)'!AX30+'ETR Other Exter. Savings (MEUR)'!Y30," ")</f>
        <v>0</v>
      </c>
      <c r="AY31" s="248">
        <f>IF(ISNUMBER('ETR CO2 Benefits (MEUR)'!AY30)=TRUE,'ETR CO2 Benefits (MEUR)'!AY30+'ETR Other Exter. Savings (MEUR)'!Z30," ")</f>
        <v>0</v>
      </c>
    </row>
    <row r="32" spans="2:51" ht="191.25" customHeight="1" x14ac:dyDescent="0.25">
      <c r="B32" s="487" t="str">
        <f>'ETR Capacities'!B31</f>
        <v>DK</v>
      </c>
      <c r="C32" s="22" t="str">
        <f>'ETR Capacities'!C31</f>
        <v>ETR-A-64</v>
      </c>
      <c r="D32" s="22" t="str">
        <f>_xlfn.XLOOKUP(C32,[4]ETR!$D$4:$D$78,[4]ETR!$E$4:$E$78)</f>
        <v>Biomethane reverse flow Denmark</v>
      </c>
      <c r="E32" s="22" t="str">
        <f>_xlfn.XLOOKUP(C32,'ETR Capacities'!$C$5:$C$79,'ETR Capacities'!$E$5:$E$79)</f>
        <v>Reverse flow DSO-TSO</v>
      </c>
      <c r="F32" s="30" t="str">
        <f>IF(_xlfn.XLOOKUP(C32,'ETR Capacities'!$C$5:$C$79,'ETR Capacities'!$F$5:$F$79)=0," ",_xlfn.XLOOKUP(C32,'ETR Capacities'!$C$5:$C$79,'ETR Capacities'!$F$5:$F$79))</f>
        <v xml:space="preserve"> </v>
      </c>
      <c r="G32" s="388">
        <f>IF(ISNUMBER('ETR CO2 Benefits (MEUR)'!G31)=TRUE,'ETR CO2 Benefits (MEUR)'!G31+'ETR Other Exter. Savings (MEUR)'!G31," ")</f>
        <v>0</v>
      </c>
      <c r="H32" s="109">
        <f>IF(ISNUMBER('ETR CO2 Benefits (MEUR)'!H31)=TRUE,'ETR CO2 Benefits (MEUR)'!H31+'ETR Other Exter. Savings (MEUR)'!H31," ")</f>
        <v>0</v>
      </c>
      <c r="I32" s="109">
        <f>IF(ISNUMBER('ETR CO2 Benefits (MEUR)'!I31)=TRUE,'ETR CO2 Benefits (MEUR)'!I31+'ETR Other Exter. Savings (MEUR)'!I31," ")</f>
        <v>0</v>
      </c>
      <c r="J32" s="109">
        <f>IF(ISNUMBER('ETR CO2 Benefits (MEUR)'!J31)=TRUE,'ETR CO2 Benefits (MEUR)'!J31+'ETR Other Exter. Savings (MEUR)'!J31," ")</f>
        <v>0</v>
      </c>
      <c r="K32" s="110">
        <f>IF(ISNUMBER('ETR CO2 Benefits (MEUR)'!K31)=TRUE,'ETR CO2 Benefits (MEUR)'!K31+'ETR Other Exter. Savings (MEUR)'!K31," ")</f>
        <v>0</v>
      </c>
      <c r="L32" s="214">
        <f>IF(ISNUMBER('ETR CO2 Benefits (MEUR)'!L31)=TRUE,'ETR CO2 Benefits (MEUR)'!L31+'ETR Other Exter. Savings (MEUR)'!L31," ")</f>
        <v>0</v>
      </c>
      <c r="M32" s="214">
        <f>IF(ISNUMBER('ETR CO2 Benefits (MEUR)'!M31)=TRUE,'ETR CO2 Benefits (MEUR)'!M31+'ETR Other Exter. Savings (MEUR)'!M31," ")</f>
        <v>0</v>
      </c>
      <c r="N32" s="214">
        <f>IF(ISNUMBER('ETR CO2 Benefits (MEUR)'!N31)=TRUE,'ETR CO2 Benefits (MEUR)'!N31+'ETR Other Exter. Savings (MEUR)'!N31," ")</f>
        <v>76.851129600000007</v>
      </c>
      <c r="O32" s="214">
        <f>IF(ISNUMBER('ETR CO2 Benefits (MEUR)'!O31)=TRUE,'ETR CO2 Benefits (MEUR)'!O31+'ETR Other Exter. Savings (MEUR)'!O31," ")</f>
        <v>0</v>
      </c>
      <c r="P32" s="215">
        <f>IF(ISNUMBER('ETR CO2 Benefits (MEUR)'!P31)=TRUE,'ETR CO2 Benefits (MEUR)'!P31+'ETR Other Exter. Savings (MEUR)'!P31," ")</f>
        <v>0</v>
      </c>
      <c r="Q32" s="214">
        <f>IF(ISNUMBER('ETR CO2 Benefits (MEUR)'!Q31)=TRUE,'ETR CO2 Benefits (MEUR)'!Q31+'ETR Other Exter. Savings (MEUR)'!L31," ")</f>
        <v>0</v>
      </c>
      <c r="R32" s="214">
        <f>IF(ISNUMBER('ETR CO2 Benefits (MEUR)'!R31)=TRUE,'ETR CO2 Benefits (MEUR)'!R31+'ETR Other Exter. Savings (MEUR)'!M31," ")</f>
        <v>0</v>
      </c>
      <c r="S32" s="214">
        <f>IF(ISNUMBER('ETR CO2 Benefits (MEUR)'!S31)=TRUE,'ETR CO2 Benefits (MEUR)'!S31+'ETR Other Exter. Savings (MEUR)'!N31," ")</f>
        <v>31.5638568</v>
      </c>
      <c r="T32" s="214">
        <f>IF(ISNUMBER('ETR CO2 Benefits (MEUR)'!T31)=TRUE,'ETR CO2 Benefits (MEUR)'!T31+'ETR Other Exter. Savings (MEUR)'!O31," ")</f>
        <v>0</v>
      </c>
      <c r="U32" s="215">
        <f>IF(ISNUMBER('ETR CO2 Benefits (MEUR)'!U31)=TRUE,'ETR CO2 Benefits (MEUR)'!U31+'ETR Other Exter. Savings (MEUR)'!P31," ")</f>
        <v>0</v>
      </c>
      <c r="V32" s="232">
        <f>IF(ISNUMBER('ETR CO2 Benefits (MEUR)'!V31)=TRUE,'ETR CO2 Benefits (MEUR)'!V31+'ETR Other Exter. Savings (MEUR)'!Q31," ")</f>
        <v>0</v>
      </c>
      <c r="W32" s="232">
        <f>IF(ISNUMBER('ETR CO2 Benefits (MEUR)'!W31)=TRUE,'ETR CO2 Benefits (MEUR)'!W31+'ETR Other Exter. Savings (MEUR)'!R31," ")</f>
        <v>0</v>
      </c>
      <c r="X32" s="232">
        <f>IF(ISNUMBER('ETR CO2 Benefits (MEUR)'!X31)=TRUE,'ETR CO2 Benefits (MEUR)'!X31+'ETR Other Exter. Savings (MEUR)'!S31," ")</f>
        <v>37.053223200000005</v>
      </c>
      <c r="Y32" s="232">
        <f>IF(ISNUMBER('ETR CO2 Benefits (MEUR)'!Y31)=TRUE,'ETR CO2 Benefits (MEUR)'!Y31+'ETR Other Exter. Savings (MEUR)'!T31," ")</f>
        <v>0</v>
      </c>
      <c r="Z32" s="233">
        <f>IF(ISNUMBER('ETR CO2 Benefits (MEUR)'!Z31)=TRUE,'ETR CO2 Benefits (MEUR)'!Z31+'ETR Other Exter. Savings (MEUR)'!U31," ")</f>
        <v>0</v>
      </c>
      <c r="AA32" s="66">
        <f>IF(ISNUMBER('ETR CO2 Benefits (MEUR)'!AA31)=TRUE,'ETR CO2 Benefits (MEUR)'!AA31+'ETR Other Exter. Savings (MEUR)'!Q31," ")</f>
        <v>0</v>
      </c>
      <c r="AB32" s="66">
        <f>IF(ISNUMBER('ETR CO2 Benefits (MEUR)'!AB31)=TRUE,'ETR CO2 Benefits (MEUR)'!AB31+'ETR Other Exter. Savings (MEUR)'!R31," ")</f>
        <v>0</v>
      </c>
      <c r="AC32" s="66">
        <f>IF(ISNUMBER('ETR CO2 Benefits (MEUR)'!AC31)=TRUE,'ETR CO2 Benefits (MEUR)'!AC31+'ETR Other Exter. Savings (MEUR)'!S31," ")</f>
        <v>72.734104800000011</v>
      </c>
      <c r="AD32" s="66">
        <f>IF(ISNUMBER('ETR CO2 Benefits (MEUR)'!AD31)=TRUE,'ETR CO2 Benefits (MEUR)'!AD31+'ETR Other Exter. Savings (MEUR)'!T31," ")</f>
        <v>0</v>
      </c>
      <c r="AE32" s="244">
        <f>IF(ISNUMBER('ETR CO2 Benefits (MEUR)'!AE31)=TRUE,'ETR CO2 Benefits (MEUR)'!AE31+'ETR Other Exter. Savings (MEUR)'!U31," ")</f>
        <v>0</v>
      </c>
      <c r="AF32" s="67">
        <f>IF(ISNUMBER('ETR CO2 Benefits (MEUR)'!AF31)=TRUE,'ETR CO2 Benefits (MEUR)'!AF31+'ETR Other Exter. Savings (MEUR)'!Q31," ")</f>
        <v>0</v>
      </c>
      <c r="AG32" s="67">
        <f>IF(ISNUMBER('ETR CO2 Benefits (MEUR)'!AG31)=TRUE,'ETR CO2 Benefits (MEUR)'!AG31+'ETR Other Exter. Savings (MEUR)'!R31," ")</f>
        <v>0</v>
      </c>
      <c r="AH32" s="67">
        <f>IF(ISNUMBER('ETR CO2 Benefits (MEUR)'!AH31)=TRUE,'ETR CO2 Benefits (MEUR)'!AH31+'ETR Other Exter. Savings (MEUR)'!S31," ")</f>
        <v>48.031956000000001</v>
      </c>
      <c r="AI32" s="67">
        <f>IF(ISNUMBER('ETR CO2 Benefits (MEUR)'!AI31)=TRUE,'ETR CO2 Benefits (MEUR)'!AI31+'ETR Other Exter. Savings (MEUR)'!T31," ")</f>
        <v>0</v>
      </c>
      <c r="AJ32" s="250">
        <f>IF(ISNUMBER('ETR CO2 Benefits (MEUR)'!AJ31)=TRUE,'ETR CO2 Benefits (MEUR)'!AJ31+'ETR Other Exter. Savings (MEUR)'!U31," ")</f>
        <v>0</v>
      </c>
      <c r="AK32" s="232">
        <f>IF(ISNUMBER('ETR CO2 Benefits (MEUR)'!AK31)=TRUE,'ETR CO2 Benefits (MEUR)'!AK31+'ETR Other Exter. Savings (MEUR)'!V31," ")</f>
        <v>0</v>
      </c>
      <c r="AL32" s="232">
        <f>IF(ISNUMBER('ETR CO2 Benefits (MEUR)'!AL31)=TRUE,'ETR CO2 Benefits (MEUR)'!AL31+'ETR Other Exter. Savings (MEUR)'!W31," ")</f>
        <v>0</v>
      </c>
      <c r="AM32" s="232">
        <f>IF(ISNUMBER('ETR CO2 Benefits (MEUR)'!AM31)=TRUE,'ETR CO2 Benefits (MEUR)'!AM31+'ETR Other Exter. Savings (MEUR)'!X31," ")</f>
        <v>102.92562</v>
      </c>
      <c r="AN32" s="232">
        <f>IF(ISNUMBER('ETR CO2 Benefits (MEUR)'!AN31)=TRUE,'ETR CO2 Benefits (MEUR)'!AN31+'ETR Other Exter. Savings (MEUR)'!Y31," ")</f>
        <v>0</v>
      </c>
      <c r="AO32" s="233">
        <f>IF(ISNUMBER('ETR CO2 Benefits (MEUR)'!AO31)=TRUE,'ETR CO2 Benefits (MEUR)'!AO31+'ETR Other Exter. Savings (MEUR)'!Z31," ")</f>
        <v>0</v>
      </c>
      <c r="AP32" s="66">
        <f>IF(ISNUMBER('ETR CO2 Benefits (MEUR)'!AP31)=TRUE,'ETR CO2 Benefits (MEUR)'!AP31+'ETR Other Exter. Savings (MEUR)'!V31," ")</f>
        <v>0</v>
      </c>
      <c r="AQ32" s="66">
        <f>IF(ISNUMBER('ETR CO2 Benefits (MEUR)'!AQ31)=TRUE,'ETR CO2 Benefits (MEUR)'!AQ31+'ETR Other Exter. Savings (MEUR)'!W31," ")</f>
        <v>0</v>
      </c>
      <c r="AR32" s="66">
        <f>IF(ISNUMBER('ETR CO2 Benefits (MEUR)'!AR31)=TRUE,'ETR CO2 Benefits (MEUR)'!AR31+'ETR Other Exter. Savings (MEUR)'!X31," ")</f>
        <v>137.23416</v>
      </c>
      <c r="AS32" s="66">
        <f>IF(ISNUMBER('ETR CO2 Benefits (MEUR)'!AS31)=TRUE,'ETR CO2 Benefits (MEUR)'!AS31+'ETR Other Exter. Savings (MEUR)'!Y31," ")</f>
        <v>0</v>
      </c>
      <c r="AT32" s="244">
        <f>IF(ISNUMBER('ETR CO2 Benefits (MEUR)'!AT31)=TRUE,'ETR CO2 Benefits (MEUR)'!AT31+'ETR Other Exter. Savings (MEUR)'!Z31," ")</f>
        <v>0</v>
      </c>
      <c r="AU32" s="67">
        <f>IF(ISNUMBER('ETR CO2 Benefits (MEUR)'!AU31)=TRUE,'ETR CO2 Benefits (MEUR)'!AU31+'ETR Other Exter. Savings (MEUR)'!V31," ")</f>
        <v>0</v>
      </c>
      <c r="AV32" s="67">
        <f>IF(ISNUMBER('ETR CO2 Benefits (MEUR)'!AV31)=TRUE,'ETR CO2 Benefits (MEUR)'!AV31+'ETR Other Exter. Savings (MEUR)'!W31," ")</f>
        <v>0</v>
      </c>
      <c r="AW32" s="67">
        <f>IF(ISNUMBER('ETR CO2 Benefits (MEUR)'!AW31)=TRUE,'ETR CO2 Benefits (MEUR)'!AW31+'ETR Other Exter. Savings (MEUR)'!X31," ")</f>
        <v>109.787328</v>
      </c>
      <c r="AX32" s="67">
        <f>IF(ISNUMBER('ETR CO2 Benefits (MEUR)'!AX31)=TRUE,'ETR CO2 Benefits (MEUR)'!AX31+'ETR Other Exter. Savings (MEUR)'!Y31," ")</f>
        <v>0</v>
      </c>
      <c r="AY32" s="250">
        <f>IF(ISNUMBER('ETR CO2 Benefits (MEUR)'!AY31)=TRUE,'ETR CO2 Benefits (MEUR)'!AY31+'ETR Other Exter. Savings (MEUR)'!Z31," ")</f>
        <v>0</v>
      </c>
    </row>
    <row r="33" spans="2:51" ht="178.5" customHeight="1" x14ac:dyDescent="0.25">
      <c r="B33" s="485" t="str">
        <f>'ETR Capacities'!B32</f>
        <v>DK</v>
      </c>
      <c r="C33" s="11" t="str">
        <f>'ETR Capacities'!C32</f>
        <v>ETR-N-828</v>
      </c>
      <c r="D33" s="11" t="str">
        <f>_xlfn.XLOOKUP(C33,[4]ETR!$D$4:$D$78,[4]ETR!$E$4:$E$78)</f>
        <v>Green Hydrogen Hub Denmark</v>
      </c>
      <c r="E33" s="11" t="str">
        <f>_xlfn.XLOOKUP(C33,'ETR Capacities'!$C$5:$C$79,'ETR Capacities'!$E$5:$E$79)</f>
        <v xml:space="preserve">Hydrogen and synthetic methane </v>
      </c>
      <c r="F33" s="304" t="str">
        <f>IF(_xlfn.XLOOKUP(C33,'ETR Capacities'!$C$5:$C$79,'ETR Capacities'!$F$5:$F$79)=0," ",_xlfn.XLOOKUP(C33,'ETR Capacities'!$C$5:$C$79,'ETR Capacities'!$F$5:$F$79))</f>
        <v xml:space="preserve"> </v>
      </c>
      <c r="G33" s="331">
        <f>IF(ISNUMBER('ETR CO2 Benefits (MEUR)'!G32)=TRUE,'ETR CO2 Benefits (MEUR)'!G32+'ETR Other Exter. Savings (MEUR)'!G32," ")</f>
        <v>0</v>
      </c>
      <c r="H33" s="334">
        <f>IF(ISNUMBER('ETR CO2 Benefits (MEUR)'!H32)=TRUE,'ETR CO2 Benefits (MEUR)'!H32+'ETR Other Exter. Savings (MEUR)'!H32," ")</f>
        <v>0</v>
      </c>
      <c r="I33" s="334">
        <f>IF(ISNUMBER('ETR CO2 Benefits (MEUR)'!I32)=TRUE,'ETR CO2 Benefits (MEUR)'!I32+'ETR Other Exter. Savings (MEUR)'!I32," ")</f>
        <v>0</v>
      </c>
      <c r="J33" s="334">
        <f>IF(ISNUMBER('ETR CO2 Benefits (MEUR)'!J32)=TRUE,'ETR CO2 Benefits (MEUR)'!J32+'ETR Other Exter. Savings (MEUR)'!J32," ")</f>
        <v>0</v>
      </c>
      <c r="K33" s="337">
        <f>IF(ISNUMBER('ETR CO2 Benefits (MEUR)'!K32)=TRUE,'ETR CO2 Benefits (MEUR)'!K32+'ETR Other Exter. Savings (MEUR)'!K32," ")</f>
        <v>0</v>
      </c>
      <c r="L33" s="325">
        <f>IF(ISNUMBER('ETR CO2 Benefits (MEUR)'!L32)=TRUE,'ETR CO2 Benefits (MEUR)'!L32+'ETR Other Exter. Savings (MEUR)'!L32," ")</f>
        <v>12.440024470588238</v>
      </c>
      <c r="M33" s="325">
        <f>IF(ISNUMBER('ETR CO2 Benefits (MEUR)'!M32)=TRUE,'ETR CO2 Benefits (MEUR)'!M32+'ETR Other Exter. Savings (MEUR)'!M32," ")</f>
        <v>0</v>
      </c>
      <c r="N33" s="325">
        <f>IF(ISNUMBER('ETR CO2 Benefits (MEUR)'!N32)=TRUE,'ETR CO2 Benefits (MEUR)'!N32+'ETR Other Exter. Savings (MEUR)'!N32," ")</f>
        <v>0</v>
      </c>
      <c r="O33" s="325">
        <f>IF(ISNUMBER('ETR CO2 Benefits (MEUR)'!O32)=TRUE,'ETR CO2 Benefits (MEUR)'!O32+'ETR Other Exter. Savings (MEUR)'!O32," ")</f>
        <v>0</v>
      </c>
      <c r="P33" s="328">
        <f>IF(ISNUMBER('ETR CO2 Benefits (MEUR)'!P32)=TRUE,'ETR CO2 Benefits (MEUR)'!P32+'ETR Other Exter. Savings (MEUR)'!P32," ")</f>
        <v>0</v>
      </c>
      <c r="Q33" s="325">
        <f>IF(ISNUMBER('ETR CO2 Benefits (MEUR)'!Q32)=TRUE,'ETR CO2 Benefits (MEUR)'!Q32+'ETR Other Exter. Savings (MEUR)'!L32," ")</f>
        <v>6.0658104705882359</v>
      </c>
      <c r="R33" s="325">
        <f>IF(ISNUMBER('ETR CO2 Benefits (MEUR)'!R32)=TRUE,'ETR CO2 Benefits (MEUR)'!R32+'ETR Other Exter. Savings (MEUR)'!M32," ")</f>
        <v>0</v>
      </c>
      <c r="S33" s="325">
        <f>IF(ISNUMBER('ETR CO2 Benefits (MEUR)'!S32)=TRUE,'ETR CO2 Benefits (MEUR)'!S32+'ETR Other Exter. Savings (MEUR)'!N32," ")</f>
        <v>0</v>
      </c>
      <c r="T33" s="325">
        <f>IF(ISNUMBER('ETR CO2 Benefits (MEUR)'!T32)=TRUE,'ETR CO2 Benefits (MEUR)'!T32+'ETR Other Exter. Savings (MEUR)'!O32," ")</f>
        <v>0</v>
      </c>
      <c r="U33" s="328">
        <f>IF(ISNUMBER('ETR CO2 Benefits (MEUR)'!U32)=TRUE,'ETR CO2 Benefits (MEUR)'!U32+'ETR Other Exter. Savings (MEUR)'!P32," ")</f>
        <v>0</v>
      </c>
      <c r="V33" s="319">
        <f>IF(ISNUMBER('ETR CO2 Benefits (MEUR)'!V32)=TRUE,'ETR CO2 Benefits (MEUR)'!V32+'ETR Other Exter. Savings (MEUR)'!Q32," ")</f>
        <v>22.79480823529412</v>
      </c>
      <c r="W33" s="319">
        <f>IF(ISNUMBER('ETR CO2 Benefits (MEUR)'!W32)=TRUE,'ETR CO2 Benefits (MEUR)'!W32+'ETR Other Exter. Savings (MEUR)'!R32," ")</f>
        <v>0</v>
      </c>
      <c r="X33" s="319">
        <f>IF(ISNUMBER('ETR CO2 Benefits (MEUR)'!X32)=TRUE,'ETR CO2 Benefits (MEUR)'!X32+'ETR Other Exter. Savings (MEUR)'!S32," ")</f>
        <v>0</v>
      </c>
      <c r="Y33" s="319">
        <f>IF(ISNUMBER('ETR CO2 Benefits (MEUR)'!Y32)=TRUE,'ETR CO2 Benefits (MEUR)'!Y32+'ETR Other Exter. Savings (MEUR)'!T32," ")</f>
        <v>0</v>
      </c>
      <c r="Z33" s="322">
        <f>IF(ISNUMBER('ETR CO2 Benefits (MEUR)'!Z32)=TRUE,'ETR CO2 Benefits (MEUR)'!Z32+'ETR Other Exter. Savings (MEUR)'!U32," ")</f>
        <v>0</v>
      </c>
      <c r="AA33" s="313">
        <f>IF(ISNUMBER('ETR CO2 Benefits (MEUR)'!AA32)=TRUE,'ETR CO2 Benefits (MEUR)'!AA32+'ETR Other Exter. Savings (MEUR)'!Q32," ")</f>
        <v>39.53516823529413</v>
      </c>
      <c r="AB33" s="313">
        <f>IF(ISNUMBER('ETR CO2 Benefits (MEUR)'!AB32)=TRUE,'ETR CO2 Benefits (MEUR)'!AB32+'ETR Other Exter. Savings (MEUR)'!R32," ")</f>
        <v>0</v>
      </c>
      <c r="AC33" s="313">
        <f>IF(ISNUMBER('ETR CO2 Benefits (MEUR)'!AC32)=TRUE,'ETR CO2 Benefits (MEUR)'!AC32+'ETR Other Exter. Savings (MEUR)'!S32," ")</f>
        <v>0</v>
      </c>
      <c r="AD33" s="313">
        <f>IF(ISNUMBER('ETR CO2 Benefits (MEUR)'!AD32)=TRUE,'ETR CO2 Benefits (MEUR)'!AD32+'ETR Other Exter. Savings (MEUR)'!T32," ")</f>
        <v>0</v>
      </c>
      <c r="AE33" s="316">
        <f>IF(ISNUMBER('ETR CO2 Benefits (MEUR)'!AE32)=TRUE,'ETR CO2 Benefits (MEUR)'!AE32+'ETR Other Exter. Savings (MEUR)'!U32," ")</f>
        <v>0</v>
      </c>
      <c r="AF33" s="307">
        <f>IF(ISNUMBER('ETR CO2 Benefits (MEUR)'!AF32)=TRUE,'ETR CO2 Benefits (MEUR)'!AF32+'ETR Other Exter. Savings (MEUR)'!Q32," ")</f>
        <v>27.945688235294121</v>
      </c>
      <c r="AG33" s="307">
        <f>IF(ISNUMBER('ETR CO2 Benefits (MEUR)'!AG32)=TRUE,'ETR CO2 Benefits (MEUR)'!AG32+'ETR Other Exter. Savings (MEUR)'!R32," ")</f>
        <v>0</v>
      </c>
      <c r="AH33" s="307">
        <f>IF(ISNUMBER('ETR CO2 Benefits (MEUR)'!AH32)=TRUE,'ETR CO2 Benefits (MEUR)'!AH32+'ETR Other Exter. Savings (MEUR)'!S32," ")</f>
        <v>0</v>
      </c>
      <c r="AI33" s="307">
        <f>IF(ISNUMBER('ETR CO2 Benefits (MEUR)'!AI32)=TRUE,'ETR CO2 Benefits (MEUR)'!AI32+'ETR Other Exter. Savings (MEUR)'!T32," ")</f>
        <v>0</v>
      </c>
      <c r="AJ33" s="310">
        <f>IF(ISNUMBER('ETR CO2 Benefits (MEUR)'!AJ32)=TRUE,'ETR CO2 Benefits (MEUR)'!AJ32+'ETR Other Exter. Savings (MEUR)'!U32," ")</f>
        <v>0</v>
      </c>
      <c r="AK33" s="319">
        <f>IF(ISNUMBER('ETR CO2 Benefits (MEUR)'!AK32)=TRUE,'ETR CO2 Benefits (MEUR)'!AK32+'ETR Other Exter. Savings (MEUR)'!V32," ")</f>
        <v>53.700088235294132</v>
      </c>
      <c r="AL33" s="319">
        <f>IF(ISNUMBER('ETR CO2 Benefits (MEUR)'!AL32)=TRUE,'ETR CO2 Benefits (MEUR)'!AL32+'ETR Other Exter. Savings (MEUR)'!W32," ")</f>
        <v>0</v>
      </c>
      <c r="AM33" s="319">
        <f>IF(ISNUMBER('ETR CO2 Benefits (MEUR)'!AM32)=TRUE,'ETR CO2 Benefits (MEUR)'!AM32+'ETR Other Exter. Savings (MEUR)'!X32," ")</f>
        <v>0</v>
      </c>
      <c r="AN33" s="319">
        <f>IF(ISNUMBER('ETR CO2 Benefits (MEUR)'!AN32)=TRUE,'ETR CO2 Benefits (MEUR)'!AN32+'ETR Other Exter. Savings (MEUR)'!Y32," ")</f>
        <v>0</v>
      </c>
      <c r="AO33" s="322">
        <f>IF(ISNUMBER('ETR CO2 Benefits (MEUR)'!AO32)=TRUE,'ETR CO2 Benefits (MEUR)'!AO32+'ETR Other Exter. Savings (MEUR)'!Z32," ")</f>
        <v>0</v>
      </c>
      <c r="AP33" s="313">
        <f>IF(ISNUMBER('ETR CO2 Benefits (MEUR)'!AP32)=TRUE,'ETR CO2 Benefits (MEUR)'!AP32+'ETR Other Exter. Savings (MEUR)'!V32," ")</f>
        <v>69.796588235294124</v>
      </c>
      <c r="AQ33" s="313">
        <f>IF(ISNUMBER('ETR CO2 Benefits (MEUR)'!AQ32)=TRUE,'ETR CO2 Benefits (MEUR)'!AQ32+'ETR Other Exter. Savings (MEUR)'!W32," ")</f>
        <v>0</v>
      </c>
      <c r="AR33" s="313">
        <f>IF(ISNUMBER('ETR CO2 Benefits (MEUR)'!AR32)=TRUE,'ETR CO2 Benefits (MEUR)'!AR32+'ETR Other Exter. Savings (MEUR)'!X32," ")</f>
        <v>0</v>
      </c>
      <c r="AS33" s="313">
        <f>IF(ISNUMBER('ETR CO2 Benefits (MEUR)'!AS32)=TRUE,'ETR CO2 Benefits (MEUR)'!AS32+'ETR Other Exter. Savings (MEUR)'!Y32," ")</f>
        <v>0</v>
      </c>
      <c r="AT33" s="316">
        <f>IF(ISNUMBER('ETR CO2 Benefits (MEUR)'!AT32)=TRUE,'ETR CO2 Benefits (MEUR)'!AT32+'ETR Other Exter. Savings (MEUR)'!Z32," ")</f>
        <v>0</v>
      </c>
      <c r="AU33" s="307">
        <f>IF(ISNUMBER('ETR CO2 Benefits (MEUR)'!AU32)=TRUE,'ETR CO2 Benefits (MEUR)'!AU32+'ETR Other Exter. Savings (MEUR)'!V32," ")</f>
        <v>56.919388235294129</v>
      </c>
      <c r="AV33" s="307">
        <f>IF(ISNUMBER('ETR CO2 Benefits (MEUR)'!AV32)=TRUE,'ETR CO2 Benefits (MEUR)'!AV32+'ETR Other Exter. Savings (MEUR)'!W32," ")</f>
        <v>0</v>
      </c>
      <c r="AW33" s="307">
        <f>IF(ISNUMBER('ETR CO2 Benefits (MEUR)'!AW32)=TRUE,'ETR CO2 Benefits (MEUR)'!AW32+'ETR Other Exter. Savings (MEUR)'!X32," ")</f>
        <v>0</v>
      </c>
      <c r="AX33" s="307">
        <f>IF(ISNUMBER('ETR CO2 Benefits (MEUR)'!AX32)=TRUE,'ETR CO2 Benefits (MEUR)'!AX32+'ETR Other Exter. Savings (MEUR)'!Y32," ")</f>
        <v>0</v>
      </c>
      <c r="AY33" s="310">
        <f>IF(ISNUMBER('ETR CO2 Benefits (MEUR)'!AY32)=TRUE,'ETR CO2 Benefits (MEUR)'!AY32+'ETR Other Exter. Savings (MEUR)'!Z32," ")</f>
        <v>0</v>
      </c>
    </row>
    <row r="34" spans="2:51" ht="198.75" customHeight="1" thickBot="1" x14ac:dyDescent="0.3">
      <c r="B34" s="486" t="str">
        <f>'ETR Capacities'!B33</f>
        <v>DK</v>
      </c>
      <c r="C34" s="24" t="str">
        <f>'ETR Capacities'!C33</f>
        <v>ETR-N-922</v>
      </c>
      <c r="D34" s="24" t="str">
        <f>_xlfn.XLOOKUP(C34,[4]ETR!$D$4:$D$78,[4]ETR!$E$4:$E$78)</f>
        <v>Green Gas Lolland-Falster</v>
      </c>
      <c r="E34" s="24" t="str">
        <f>_xlfn.XLOOKUP(C34,'ETR Capacities'!$C$5:$C$79,'ETR Capacities'!$E$5:$E$79)</f>
        <v>Biomethane developments</v>
      </c>
      <c r="F34" s="31" t="str">
        <f>IF(_xlfn.XLOOKUP(C34,'ETR Capacities'!$C$5:$C$79,'ETR Capacities'!$F$5:$F$79)=0," ",_xlfn.XLOOKUP(C34,'ETR Capacities'!$C$5:$C$79,'ETR Capacities'!$F$5:$F$79))</f>
        <v xml:space="preserve"> </v>
      </c>
      <c r="G34" s="389" t="str">
        <f>IF(ISNUMBER('ETR CO2 Benefits (MEUR)'!G33)=TRUE,'ETR CO2 Benefits (MEUR)'!G33+'ETR Other Exter. Savings (MEUR)'!G33," ")</f>
        <v xml:space="preserve"> </v>
      </c>
      <c r="H34" s="111" t="str">
        <f>IF(ISNUMBER('ETR CO2 Benefits (MEUR)'!H33)=TRUE,'ETR CO2 Benefits (MEUR)'!H33+'ETR Other Exter. Savings (MEUR)'!H33," ")</f>
        <v xml:space="preserve"> </v>
      </c>
      <c r="I34" s="111" t="str">
        <f>IF(ISNUMBER('ETR CO2 Benefits (MEUR)'!I33)=TRUE,'ETR CO2 Benefits (MEUR)'!I33+'ETR Other Exter. Savings (MEUR)'!I33," ")</f>
        <v xml:space="preserve"> </v>
      </c>
      <c r="J34" s="111" t="str">
        <f>IF(ISNUMBER('ETR CO2 Benefits (MEUR)'!J33)=TRUE,'ETR CO2 Benefits (MEUR)'!J33+'ETR Other Exter. Savings (MEUR)'!J33," ")</f>
        <v xml:space="preserve"> </v>
      </c>
      <c r="K34" s="112" t="str">
        <f>IF(ISNUMBER('ETR CO2 Benefits (MEUR)'!K33)=TRUE,'ETR CO2 Benefits (MEUR)'!K33+'ETR Other Exter. Savings (MEUR)'!K33," ")</f>
        <v xml:space="preserve"> </v>
      </c>
      <c r="L34" s="216" t="str">
        <f>IF(ISNUMBER('ETR CO2 Benefits (MEUR)'!L33)=TRUE,'ETR CO2 Benefits (MEUR)'!L33+'ETR Other Exter. Savings (MEUR)'!L33," ")</f>
        <v xml:space="preserve"> </v>
      </c>
      <c r="M34" s="216" t="str">
        <f>IF(ISNUMBER('ETR CO2 Benefits (MEUR)'!M33)=TRUE,'ETR CO2 Benefits (MEUR)'!M33+'ETR Other Exter. Savings (MEUR)'!M33," ")</f>
        <v xml:space="preserve"> </v>
      </c>
      <c r="N34" s="216" t="str">
        <f>IF(ISNUMBER('ETR CO2 Benefits (MEUR)'!N33)=TRUE,'ETR CO2 Benefits (MEUR)'!N33+'ETR Other Exter. Savings (MEUR)'!N33," ")</f>
        <v xml:space="preserve"> </v>
      </c>
      <c r="O34" s="216" t="str">
        <f>IF(ISNUMBER('ETR CO2 Benefits (MEUR)'!O33)=TRUE,'ETR CO2 Benefits (MEUR)'!O33+'ETR Other Exter. Savings (MEUR)'!O33," ")</f>
        <v xml:space="preserve"> </v>
      </c>
      <c r="P34" s="217" t="str">
        <f>IF(ISNUMBER('ETR CO2 Benefits (MEUR)'!P33)=TRUE,'ETR CO2 Benefits (MEUR)'!P33+'ETR Other Exter. Savings (MEUR)'!P33," ")</f>
        <v xml:space="preserve"> </v>
      </c>
      <c r="Q34" s="216" t="str">
        <f>IF(ISNUMBER('ETR CO2 Benefits (MEUR)'!Q33)=TRUE,'ETR CO2 Benefits (MEUR)'!Q33+'ETR Other Exter. Savings (MEUR)'!L33," ")</f>
        <v xml:space="preserve"> </v>
      </c>
      <c r="R34" s="216" t="str">
        <f>IF(ISNUMBER('ETR CO2 Benefits (MEUR)'!R33)=TRUE,'ETR CO2 Benefits (MEUR)'!R33+'ETR Other Exter. Savings (MEUR)'!M33," ")</f>
        <v xml:space="preserve"> </v>
      </c>
      <c r="S34" s="216" t="str">
        <f>IF(ISNUMBER('ETR CO2 Benefits (MEUR)'!S33)=TRUE,'ETR CO2 Benefits (MEUR)'!S33+'ETR Other Exter. Savings (MEUR)'!N33," ")</f>
        <v xml:space="preserve"> </v>
      </c>
      <c r="T34" s="216" t="str">
        <f>IF(ISNUMBER('ETR CO2 Benefits (MEUR)'!T33)=TRUE,'ETR CO2 Benefits (MEUR)'!T33+'ETR Other Exter. Savings (MEUR)'!O33," ")</f>
        <v xml:space="preserve"> </v>
      </c>
      <c r="U34" s="217" t="str">
        <f>IF(ISNUMBER('ETR CO2 Benefits (MEUR)'!U33)=TRUE,'ETR CO2 Benefits (MEUR)'!U33+'ETR Other Exter. Savings (MEUR)'!P33," ")</f>
        <v xml:space="preserve"> </v>
      </c>
      <c r="V34" s="234" t="str">
        <f>IF(ISNUMBER('ETR CO2 Benefits (MEUR)'!V33)=TRUE,'ETR CO2 Benefits (MEUR)'!V33+'ETR Other Exter. Savings (MEUR)'!Q33," ")</f>
        <v xml:space="preserve"> </v>
      </c>
      <c r="W34" s="234" t="str">
        <f>IF(ISNUMBER('ETR CO2 Benefits (MEUR)'!W33)=TRUE,'ETR CO2 Benefits (MEUR)'!W33+'ETR Other Exter. Savings (MEUR)'!R33," ")</f>
        <v xml:space="preserve"> </v>
      </c>
      <c r="X34" s="234" t="str">
        <f>IF(ISNUMBER('ETR CO2 Benefits (MEUR)'!X33)=TRUE,'ETR CO2 Benefits (MEUR)'!X33+'ETR Other Exter. Savings (MEUR)'!S33," ")</f>
        <v xml:space="preserve"> </v>
      </c>
      <c r="Y34" s="234" t="str">
        <f>IF(ISNUMBER('ETR CO2 Benefits (MEUR)'!Y33)=TRUE,'ETR CO2 Benefits (MEUR)'!Y33+'ETR Other Exter. Savings (MEUR)'!T33," ")</f>
        <v xml:space="preserve"> </v>
      </c>
      <c r="Z34" s="235" t="str">
        <f>IF(ISNUMBER('ETR CO2 Benefits (MEUR)'!Z33)=TRUE,'ETR CO2 Benefits (MEUR)'!Z33+'ETR Other Exter. Savings (MEUR)'!U33," ")</f>
        <v xml:space="preserve"> </v>
      </c>
      <c r="AA34" s="45" t="str">
        <f>IF(ISNUMBER('ETR CO2 Benefits (MEUR)'!AA33)=TRUE,'ETR CO2 Benefits (MEUR)'!AA33+'ETR Other Exter. Savings (MEUR)'!Q33," ")</f>
        <v xml:space="preserve"> </v>
      </c>
      <c r="AB34" s="45" t="str">
        <f>IF(ISNUMBER('ETR CO2 Benefits (MEUR)'!AB33)=TRUE,'ETR CO2 Benefits (MEUR)'!AB33+'ETR Other Exter. Savings (MEUR)'!R33," ")</f>
        <v xml:space="preserve"> </v>
      </c>
      <c r="AC34" s="45" t="str">
        <f>IF(ISNUMBER('ETR CO2 Benefits (MEUR)'!AC33)=TRUE,'ETR CO2 Benefits (MEUR)'!AC33+'ETR Other Exter. Savings (MEUR)'!S33," ")</f>
        <v xml:space="preserve"> </v>
      </c>
      <c r="AD34" s="45" t="str">
        <f>IF(ISNUMBER('ETR CO2 Benefits (MEUR)'!AD33)=TRUE,'ETR CO2 Benefits (MEUR)'!AD33+'ETR Other Exter. Savings (MEUR)'!T33," ")</f>
        <v xml:space="preserve"> </v>
      </c>
      <c r="AE34" s="68" t="str">
        <f>IF(ISNUMBER('ETR CO2 Benefits (MEUR)'!AE33)=TRUE,'ETR CO2 Benefits (MEUR)'!AE33+'ETR Other Exter. Savings (MEUR)'!U33," ")</f>
        <v xml:space="preserve"> </v>
      </c>
      <c r="AF34" s="49" t="str">
        <f>IF(ISNUMBER('ETR CO2 Benefits (MEUR)'!AF33)=TRUE,'ETR CO2 Benefits (MEUR)'!AF33+'ETR Other Exter. Savings (MEUR)'!Q33," ")</f>
        <v xml:space="preserve"> </v>
      </c>
      <c r="AG34" s="49" t="str">
        <f>IF(ISNUMBER('ETR CO2 Benefits (MEUR)'!AG33)=TRUE,'ETR CO2 Benefits (MEUR)'!AG33+'ETR Other Exter. Savings (MEUR)'!R33," ")</f>
        <v xml:space="preserve"> </v>
      </c>
      <c r="AH34" s="49" t="str">
        <f>IF(ISNUMBER('ETR CO2 Benefits (MEUR)'!AH33)=TRUE,'ETR CO2 Benefits (MEUR)'!AH33+'ETR Other Exter. Savings (MEUR)'!S33," ")</f>
        <v xml:space="preserve"> </v>
      </c>
      <c r="AI34" s="49" t="str">
        <f>IF(ISNUMBER('ETR CO2 Benefits (MEUR)'!AI33)=TRUE,'ETR CO2 Benefits (MEUR)'!AI33+'ETR Other Exter. Savings (MEUR)'!T33," ")</f>
        <v xml:space="preserve"> </v>
      </c>
      <c r="AJ34" s="46" t="str">
        <f>IF(ISNUMBER('ETR CO2 Benefits (MEUR)'!AJ33)=TRUE,'ETR CO2 Benefits (MEUR)'!AJ33+'ETR Other Exter. Savings (MEUR)'!U33," ")</f>
        <v xml:space="preserve"> </v>
      </c>
      <c r="AK34" s="234" t="str">
        <f>IF(ISNUMBER('ETR CO2 Benefits (MEUR)'!AK33)=TRUE,'ETR CO2 Benefits (MEUR)'!AK33+'ETR Other Exter. Savings (MEUR)'!V33," ")</f>
        <v xml:space="preserve"> </v>
      </c>
      <c r="AL34" s="234" t="str">
        <f>IF(ISNUMBER('ETR CO2 Benefits (MEUR)'!AL33)=TRUE,'ETR CO2 Benefits (MEUR)'!AL33+'ETR Other Exter. Savings (MEUR)'!W33," ")</f>
        <v xml:space="preserve"> </v>
      </c>
      <c r="AM34" s="234" t="str">
        <f>IF(ISNUMBER('ETR CO2 Benefits (MEUR)'!AM33)=TRUE,'ETR CO2 Benefits (MEUR)'!AM33+'ETR Other Exter. Savings (MEUR)'!X33," ")</f>
        <v xml:space="preserve"> </v>
      </c>
      <c r="AN34" s="234" t="str">
        <f>IF(ISNUMBER('ETR CO2 Benefits (MEUR)'!AN33)=TRUE,'ETR CO2 Benefits (MEUR)'!AN33+'ETR Other Exter. Savings (MEUR)'!Y33," ")</f>
        <v xml:space="preserve"> </v>
      </c>
      <c r="AO34" s="235" t="str">
        <f>IF(ISNUMBER('ETR CO2 Benefits (MEUR)'!AO33)=TRUE,'ETR CO2 Benefits (MEUR)'!AO33+'ETR Other Exter. Savings (MEUR)'!Z33," ")</f>
        <v xml:space="preserve"> </v>
      </c>
      <c r="AP34" s="45" t="str">
        <f>IF(ISNUMBER('ETR CO2 Benefits (MEUR)'!AP33)=TRUE,'ETR CO2 Benefits (MEUR)'!AP33+'ETR Other Exter. Savings (MEUR)'!V33," ")</f>
        <v xml:space="preserve"> </v>
      </c>
      <c r="AQ34" s="45" t="str">
        <f>IF(ISNUMBER('ETR CO2 Benefits (MEUR)'!AQ33)=TRUE,'ETR CO2 Benefits (MEUR)'!AQ33+'ETR Other Exter. Savings (MEUR)'!W33," ")</f>
        <v xml:space="preserve"> </v>
      </c>
      <c r="AR34" s="45" t="str">
        <f>IF(ISNUMBER('ETR CO2 Benefits (MEUR)'!AR33)=TRUE,'ETR CO2 Benefits (MEUR)'!AR33+'ETR Other Exter. Savings (MEUR)'!X33," ")</f>
        <v xml:space="preserve"> </v>
      </c>
      <c r="AS34" s="45" t="str">
        <f>IF(ISNUMBER('ETR CO2 Benefits (MEUR)'!AS33)=TRUE,'ETR CO2 Benefits (MEUR)'!AS33+'ETR Other Exter. Savings (MEUR)'!Y33," ")</f>
        <v xml:space="preserve"> </v>
      </c>
      <c r="AT34" s="68" t="str">
        <f>IF(ISNUMBER('ETR CO2 Benefits (MEUR)'!AT33)=TRUE,'ETR CO2 Benefits (MEUR)'!AT33+'ETR Other Exter. Savings (MEUR)'!Z33," ")</f>
        <v xml:space="preserve"> </v>
      </c>
      <c r="AU34" s="49" t="str">
        <f>IF(ISNUMBER('ETR CO2 Benefits (MEUR)'!AU33)=TRUE,'ETR CO2 Benefits (MEUR)'!AU33+'ETR Other Exter. Savings (MEUR)'!V33," ")</f>
        <v xml:space="preserve"> </v>
      </c>
      <c r="AV34" s="49" t="str">
        <f>IF(ISNUMBER('ETR CO2 Benefits (MEUR)'!AV33)=TRUE,'ETR CO2 Benefits (MEUR)'!AV33+'ETR Other Exter. Savings (MEUR)'!W33," ")</f>
        <v xml:space="preserve"> </v>
      </c>
      <c r="AW34" s="49" t="str">
        <f>IF(ISNUMBER('ETR CO2 Benefits (MEUR)'!AW33)=TRUE,'ETR CO2 Benefits (MEUR)'!AW33+'ETR Other Exter. Savings (MEUR)'!X33," ")</f>
        <v xml:space="preserve"> </v>
      </c>
      <c r="AX34" s="49" t="str">
        <f>IF(ISNUMBER('ETR CO2 Benefits (MEUR)'!AX33)=TRUE,'ETR CO2 Benefits (MEUR)'!AX33+'ETR Other Exter. Savings (MEUR)'!Y33," ")</f>
        <v xml:space="preserve"> </v>
      </c>
      <c r="AY34" s="46" t="str">
        <f>IF(ISNUMBER('ETR CO2 Benefits (MEUR)'!AY33)=TRUE,'ETR CO2 Benefits (MEUR)'!AY33+'ETR Other Exter. Savings (MEUR)'!Z33," ")</f>
        <v xml:space="preserve"> </v>
      </c>
    </row>
    <row r="35" spans="2:51" ht="183" customHeight="1" x14ac:dyDescent="0.25">
      <c r="B35" s="487" t="str">
        <f>'ETR Capacities'!B34</f>
        <v>FR</v>
      </c>
      <c r="C35" s="14" t="str">
        <f>'ETR Capacities'!C34</f>
        <v>ETR-N-226</v>
      </c>
      <c r="D35" s="14" t="str">
        <f>_xlfn.XLOOKUP(C35,[4]ETR!$D$4:$D$78,[4]ETR!$E$4:$E$78)</f>
        <v>Fos Tonkin LNG Terminal Evolution</v>
      </c>
      <c r="E35" s="14" t="str">
        <f>_xlfn.XLOOKUP(C35,'ETR Capacities'!$C$5:$C$79,'ETR Capacities'!$E$5:$E$79)</f>
        <v>CNG/LNG for transport</v>
      </c>
      <c r="F35" s="302" t="str">
        <f>IF(_xlfn.XLOOKUP(C35,'ETR Capacities'!$C$5:$C$79,'ETR Capacities'!$F$5:$F$79)=0," ",_xlfn.XLOOKUP(C35,'ETR Capacities'!$C$5:$C$79,'ETR Capacities'!$F$5:$F$79))</f>
        <v xml:space="preserve"> </v>
      </c>
      <c r="G35" s="332">
        <f>IF(ISNUMBER('ETR CO2 Benefits (MEUR)'!G34)=TRUE,'ETR CO2 Benefits (MEUR)'!G34+'ETR Other Exter. Savings (MEUR)'!G34," ")</f>
        <v>0</v>
      </c>
      <c r="H35" s="335">
        <f>IF(ISNUMBER('ETR CO2 Benefits (MEUR)'!H34)=TRUE,'ETR CO2 Benefits (MEUR)'!H34+'ETR Other Exter. Savings (MEUR)'!H34," ")</f>
        <v>0</v>
      </c>
      <c r="I35" s="335">
        <f>IF(ISNUMBER('ETR CO2 Benefits (MEUR)'!I34)=TRUE,'ETR CO2 Benefits (MEUR)'!I34+'ETR Other Exter. Savings (MEUR)'!I34," ")</f>
        <v>0</v>
      </c>
      <c r="J35" s="335">
        <f>IF(ISNUMBER('ETR CO2 Benefits (MEUR)'!J34)=TRUE,'ETR CO2 Benefits (MEUR)'!J34+'ETR Other Exter. Savings (MEUR)'!J34," ")</f>
        <v>0</v>
      </c>
      <c r="K35" s="338">
        <f>IF(ISNUMBER('ETR CO2 Benefits (MEUR)'!K34)=TRUE,'ETR CO2 Benefits (MEUR)'!K34+'ETR Other Exter. Savings (MEUR)'!K34," ")</f>
        <v>0</v>
      </c>
      <c r="L35" s="326">
        <f>IF(ISNUMBER('ETR CO2 Benefits (MEUR)'!L34)=TRUE,'ETR CO2 Benefits (MEUR)'!L34+'ETR Other Exter. Savings (MEUR)'!L34," ")</f>
        <v>0</v>
      </c>
      <c r="M35" s="326">
        <f>IF(ISNUMBER('ETR CO2 Benefits (MEUR)'!M34)=TRUE,'ETR CO2 Benefits (MEUR)'!M34+'ETR Other Exter. Savings (MEUR)'!M34," ")</f>
        <v>0</v>
      </c>
      <c r="N35" s="326">
        <f>IF(ISNUMBER('ETR CO2 Benefits (MEUR)'!N34)=TRUE,'ETR CO2 Benefits (MEUR)'!N34+'ETR Other Exter. Savings (MEUR)'!N34," ")</f>
        <v>0</v>
      </c>
      <c r="O35" s="326">
        <f>IF(ISNUMBER('ETR CO2 Benefits (MEUR)'!O34)=TRUE,'ETR CO2 Benefits (MEUR)'!O34+'ETR Other Exter. Savings (MEUR)'!O34," ")</f>
        <v>0</v>
      </c>
      <c r="P35" s="329">
        <f>IF(ISNUMBER('ETR CO2 Benefits (MEUR)'!P34)=TRUE,'ETR CO2 Benefits (MEUR)'!P34+'ETR Other Exter. Savings (MEUR)'!P34," ")</f>
        <v>160.32138230532911</v>
      </c>
      <c r="Q35" s="326">
        <f>IF(ISNUMBER('ETR CO2 Benefits (MEUR)'!Q34)=TRUE,'ETR CO2 Benefits (MEUR)'!Q34+'ETR Other Exter. Savings (MEUR)'!L34," ")</f>
        <v>0</v>
      </c>
      <c r="R35" s="326">
        <f>IF(ISNUMBER('ETR CO2 Benefits (MEUR)'!R34)=TRUE,'ETR CO2 Benefits (MEUR)'!R34+'ETR Other Exter. Savings (MEUR)'!M34," ")</f>
        <v>0</v>
      </c>
      <c r="S35" s="326">
        <f>IF(ISNUMBER('ETR CO2 Benefits (MEUR)'!S34)=TRUE,'ETR CO2 Benefits (MEUR)'!S34+'ETR Other Exter. Savings (MEUR)'!N34," ")</f>
        <v>0</v>
      </c>
      <c r="T35" s="326">
        <f>IF(ISNUMBER('ETR CO2 Benefits (MEUR)'!T34)=TRUE,'ETR CO2 Benefits (MEUR)'!T34+'ETR Other Exter. Savings (MEUR)'!O34," ")</f>
        <v>0</v>
      </c>
      <c r="U35" s="329">
        <f>IF(ISNUMBER('ETR CO2 Benefits (MEUR)'!U34)=TRUE,'ETR CO2 Benefits (MEUR)'!U34+'ETR Other Exter. Savings (MEUR)'!P34," ")</f>
        <v>126.59538230532912</v>
      </c>
      <c r="V35" s="320">
        <f>IF(ISNUMBER('ETR CO2 Benefits (MEUR)'!V34)=TRUE,'ETR CO2 Benefits (MEUR)'!V34+'ETR Other Exter. Savings (MEUR)'!Q34," ")</f>
        <v>0</v>
      </c>
      <c r="W35" s="320">
        <f>IF(ISNUMBER('ETR CO2 Benefits (MEUR)'!W34)=TRUE,'ETR CO2 Benefits (MEUR)'!W34+'ETR Other Exter. Savings (MEUR)'!R34," ")</f>
        <v>0</v>
      </c>
      <c r="X35" s="320">
        <f>IF(ISNUMBER('ETR CO2 Benefits (MEUR)'!X34)=TRUE,'ETR CO2 Benefits (MEUR)'!X34+'ETR Other Exter. Savings (MEUR)'!S34," ")</f>
        <v>0</v>
      </c>
      <c r="Y35" s="320">
        <f>IF(ISNUMBER('ETR CO2 Benefits (MEUR)'!Y34)=TRUE,'ETR CO2 Benefits (MEUR)'!Y34+'ETR Other Exter. Savings (MEUR)'!T34," ")</f>
        <v>0</v>
      </c>
      <c r="Z35" s="323">
        <f>IF(ISNUMBER('ETR CO2 Benefits (MEUR)'!Z34)=TRUE,'ETR CO2 Benefits (MEUR)'!Z34+'ETR Other Exter. Savings (MEUR)'!U34," ")</f>
        <v>130.68338230532913</v>
      </c>
      <c r="AA35" s="314">
        <f>IF(ISNUMBER('ETR CO2 Benefits (MEUR)'!AA34)=TRUE,'ETR CO2 Benefits (MEUR)'!AA34+'ETR Other Exter. Savings (MEUR)'!Q34," ")</f>
        <v>0</v>
      </c>
      <c r="AB35" s="314">
        <f>IF(ISNUMBER('ETR CO2 Benefits (MEUR)'!AB34)=TRUE,'ETR CO2 Benefits (MEUR)'!AB34+'ETR Other Exter. Savings (MEUR)'!R34," ")</f>
        <v>0</v>
      </c>
      <c r="AC35" s="314">
        <f>IF(ISNUMBER('ETR CO2 Benefits (MEUR)'!AC34)=TRUE,'ETR CO2 Benefits (MEUR)'!AC34+'ETR Other Exter. Savings (MEUR)'!S34," ")</f>
        <v>0</v>
      </c>
      <c r="AD35" s="314">
        <f>IF(ISNUMBER('ETR CO2 Benefits (MEUR)'!AD34)=TRUE,'ETR CO2 Benefits (MEUR)'!AD34+'ETR Other Exter. Savings (MEUR)'!T34," ")</f>
        <v>0</v>
      </c>
      <c r="AE35" s="317">
        <f>IF(ISNUMBER('ETR CO2 Benefits (MEUR)'!AE34)=TRUE,'ETR CO2 Benefits (MEUR)'!AE34+'ETR Other Exter. Savings (MEUR)'!U34," ")</f>
        <v>157.25538230532911</v>
      </c>
      <c r="AF35" s="308">
        <f>IF(ISNUMBER('ETR CO2 Benefits (MEUR)'!AF34)=TRUE,'ETR CO2 Benefits (MEUR)'!AF34+'ETR Other Exter. Savings (MEUR)'!Q34," ")</f>
        <v>0</v>
      </c>
      <c r="AG35" s="308">
        <f>IF(ISNUMBER('ETR CO2 Benefits (MEUR)'!AG34)=TRUE,'ETR CO2 Benefits (MEUR)'!AG34+'ETR Other Exter. Savings (MEUR)'!R34," ")</f>
        <v>0</v>
      </c>
      <c r="AH35" s="308">
        <f>IF(ISNUMBER('ETR CO2 Benefits (MEUR)'!AH34)=TRUE,'ETR CO2 Benefits (MEUR)'!AH34+'ETR Other Exter. Savings (MEUR)'!S34," ")</f>
        <v>0</v>
      </c>
      <c r="AI35" s="308">
        <f>IF(ISNUMBER('ETR CO2 Benefits (MEUR)'!AI34)=TRUE,'ETR CO2 Benefits (MEUR)'!AI34+'ETR Other Exter. Savings (MEUR)'!T34," ")</f>
        <v>0</v>
      </c>
      <c r="AJ35" s="311">
        <f>IF(ISNUMBER('ETR CO2 Benefits (MEUR)'!AJ34)=TRUE,'ETR CO2 Benefits (MEUR)'!AJ34+'ETR Other Exter. Savings (MEUR)'!U34," ")</f>
        <v>138.85938230532912</v>
      </c>
      <c r="AK35" s="320">
        <f>IF(ISNUMBER('ETR CO2 Benefits (MEUR)'!AK34)=TRUE,'ETR CO2 Benefits (MEUR)'!AK34+'ETR Other Exter. Savings (MEUR)'!V34," ")</f>
        <v>0</v>
      </c>
      <c r="AL35" s="320">
        <f>IF(ISNUMBER('ETR CO2 Benefits (MEUR)'!AL34)=TRUE,'ETR CO2 Benefits (MEUR)'!AL34+'ETR Other Exter. Savings (MEUR)'!W34," ")</f>
        <v>0</v>
      </c>
      <c r="AM35" s="320">
        <f>IF(ISNUMBER('ETR CO2 Benefits (MEUR)'!AM34)=TRUE,'ETR CO2 Benefits (MEUR)'!AM34+'ETR Other Exter. Savings (MEUR)'!X34," ")</f>
        <v>0</v>
      </c>
      <c r="AN35" s="320">
        <f>IF(ISNUMBER('ETR CO2 Benefits (MEUR)'!AN34)=TRUE,'ETR CO2 Benefits (MEUR)'!AN34+'ETR Other Exter. Savings (MEUR)'!Y34," ")</f>
        <v>0</v>
      </c>
      <c r="AO35" s="323">
        <f>IF(ISNUMBER('ETR CO2 Benefits (MEUR)'!AO34)=TRUE,'ETR CO2 Benefits (MEUR)'!AO34+'ETR Other Exter. Savings (MEUR)'!Z34," ")</f>
        <v>179.73938230532912</v>
      </c>
      <c r="AP35" s="314">
        <f>IF(ISNUMBER('ETR CO2 Benefits (MEUR)'!AP34)=TRUE,'ETR CO2 Benefits (MEUR)'!AP34+'ETR Other Exter. Savings (MEUR)'!V34," ")</f>
        <v>0</v>
      </c>
      <c r="AQ35" s="314">
        <f>IF(ISNUMBER('ETR CO2 Benefits (MEUR)'!AQ34)=TRUE,'ETR CO2 Benefits (MEUR)'!AQ34+'ETR Other Exter. Savings (MEUR)'!W34," ")</f>
        <v>0</v>
      </c>
      <c r="AR35" s="314">
        <f>IF(ISNUMBER('ETR CO2 Benefits (MEUR)'!AR34)=TRUE,'ETR CO2 Benefits (MEUR)'!AR34+'ETR Other Exter. Savings (MEUR)'!X34," ")</f>
        <v>0</v>
      </c>
      <c r="AS35" s="314">
        <f>IF(ISNUMBER('ETR CO2 Benefits (MEUR)'!AS34)=TRUE,'ETR CO2 Benefits (MEUR)'!AS34+'ETR Other Exter. Savings (MEUR)'!Y34," ")</f>
        <v>0</v>
      </c>
      <c r="AT35" s="317">
        <f>IF(ISNUMBER('ETR CO2 Benefits (MEUR)'!AT34)=TRUE,'ETR CO2 Benefits (MEUR)'!AT34+'ETR Other Exter. Savings (MEUR)'!Z34," ")</f>
        <v>205.2893823053291</v>
      </c>
      <c r="AU35" s="308">
        <f>IF(ISNUMBER('ETR CO2 Benefits (MEUR)'!AU34)=TRUE,'ETR CO2 Benefits (MEUR)'!AU34+'ETR Other Exter. Savings (MEUR)'!V34," ")</f>
        <v>0</v>
      </c>
      <c r="AV35" s="308">
        <f>IF(ISNUMBER('ETR CO2 Benefits (MEUR)'!AV34)=TRUE,'ETR CO2 Benefits (MEUR)'!AV34+'ETR Other Exter. Savings (MEUR)'!W34," ")</f>
        <v>0</v>
      </c>
      <c r="AW35" s="308">
        <f>IF(ISNUMBER('ETR CO2 Benefits (MEUR)'!AW34)=TRUE,'ETR CO2 Benefits (MEUR)'!AW34+'ETR Other Exter. Savings (MEUR)'!X34," ")</f>
        <v>0</v>
      </c>
      <c r="AX35" s="308">
        <f>IF(ISNUMBER('ETR CO2 Benefits (MEUR)'!AX34)=TRUE,'ETR CO2 Benefits (MEUR)'!AX34+'ETR Other Exter. Savings (MEUR)'!Y34," ")</f>
        <v>0</v>
      </c>
      <c r="AY35" s="311">
        <f>IF(ISNUMBER('ETR CO2 Benefits (MEUR)'!AY34)=TRUE,'ETR CO2 Benefits (MEUR)'!AY34+'ETR Other Exter. Savings (MEUR)'!Z34," ")</f>
        <v>184.84938230532913</v>
      </c>
    </row>
    <row r="36" spans="2:51" ht="183.75" customHeight="1" x14ac:dyDescent="0.25">
      <c r="B36" s="488" t="str">
        <f>'ETR Capacities'!B35</f>
        <v>FR</v>
      </c>
      <c r="C36" s="10" t="str">
        <f>'ETR Capacities'!C35</f>
        <v>ETR-F-546</v>
      </c>
      <c r="D36" s="10" t="str">
        <f>_xlfn.XLOOKUP(C36,[4]ETR!$D$4:$D$78,[4]ETR!$E$4:$E$78)</f>
        <v>Jupiter 1000: first industrial demonstrator of Power to Gas in France</v>
      </c>
      <c r="E36" s="10" t="str">
        <f>_xlfn.XLOOKUP(C36,'ETR Capacities'!$C$5:$C$79,'ETR Capacities'!$E$5:$E$79)</f>
        <v xml:space="preserve">Hydrogen and synthetic methane </v>
      </c>
      <c r="F36" s="669" t="str">
        <f>IF(_xlfn.XLOOKUP(C36,'ETR Capacities'!$C$5:$C$79,'ETR Capacities'!$F$5:$F$79)=0," ",_xlfn.XLOOKUP(C36,'ETR Capacities'!$C$5:$C$79,'ETR Capacities'!$F$5:$F$79))</f>
        <v xml:space="preserve"> </v>
      </c>
      <c r="G36" s="386">
        <f>IF(ISNUMBER('ETR CO2 Benefits (MEUR)'!G35)=TRUE,'ETR CO2 Benefits (MEUR)'!G35+'ETR Other Exter. Savings (MEUR)'!G35," ")</f>
        <v>0</v>
      </c>
      <c r="H36" s="105">
        <f>IF(ISNUMBER('ETR CO2 Benefits (MEUR)'!H35)=TRUE,'ETR CO2 Benefits (MEUR)'!H35+'ETR Other Exter. Savings (MEUR)'!H35," ")</f>
        <v>2.2217324762229103E-2</v>
      </c>
      <c r="I36" s="105">
        <f>IF(ISNUMBER('ETR CO2 Benefits (MEUR)'!I35)=TRUE,'ETR CO2 Benefits (MEUR)'!I35+'ETR Other Exter. Savings (MEUR)'!I35," ")</f>
        <v>0</v>
      </c>
      <c r="J36" s="105">
        <f>IF(ISNUMBER('ETR CO2 Benefits (MEUR)'!J35)=TRUE,'ETR CO2 Benefits (MEUR)'!J35+'ETR Other Exter. Savings (MEUR)'!J35," ")</f>
        <v>0</v>
      </c>
      <c r="K36" s="106">
        <f>IF(ISNUMBER('ETR CO2 Benefits (MEUR)'!K35)=TRUE,'ETR CO2 Benefits (MEUR)'!K35+'ETR Other Exter. Savings (MEUR)'!K35," ")</f>
        <v>0</v>
      </c>
      <c r="L36" s="209">
        <f>IF(ISNUMBER('ETR CO2 Benefits (MEUR)'!L35)=TRUE,'ETR CO2 Benefits (MEUR)'!L35+'ETR Other Exter. Savings (MEUR)'!L35," ")</f>
        <v>0</v>
      </c>
      <c r="M36" s="209">
        <f>IF(ISNUMBER('ETR CO2 Benefits (MEUR)'!M35)=TRUE,'ETR CO2 Benefits (MEUR)'!M35+'ETR Other Exter. Savings (MEUR)'!M35," ")</f>
        <v>4.5595881362229106E-2</v>
      </c>
      <c r="N36" s="209">
        <f>IF(ISNUMBER('ETR CO2 Benefits (MEUR)'!N35)=TRUE,'ETR CO2 Benefits (MEUR)'!N35+'ETR Other Exter. Savings (MEUR)'!N35," ")</f>
        <v>0</v>
      </c>
      <c r="O36" s="209">
        <f>IF(ISNUMBER('ETR CO2 Benefits (MEUR)'!O35)=TRUE,'ETR CO2 Benefits (MEUR)'!O35+'ETR Other Exter. Savings (MEUR)'!O35," ")</f>
        <v>0</v>
      </c>
      <c r="P36" s="210">
        <f>IF(ISNUMBER('ETR CO2 Benefits (MEUR)'!P35)=TRUE,'ETR CO2 Benefits (MEUR)'!P35+'ETR Other Exter. Savings (MEUR)'!P35," ")</f>
        <v>0</v>
      </c>
      <c r="Q36" s="209">
        <f>IF(ISNUMBER('ETR CO2 Benefits (MEUR)'!Q35)=TRUE,'ETR CO2 Benefits (MEUR)'!Q35+'ETR Other Exter. Savings (MEUR)'!L35," ")</f>
        <v>0</v>
      </c>
      <c r="R36" s="209">
        <f>IF(ISNUMBER('ETR CO2 Benefits (MEUR)'!R35)=TRUE,'ETR CO2 Benefits (MEUR)'!R35+'ETR Other Exter. Savings (MEUR)'!M35," ")</f>
        <v>2.4348501362229102E-2</v>
      </c>
      <c r="S36" s="209">
        <f>IF(ISNUMBER('ETR CO2 Benefits (MEUR)'!S35)=TRUE,'ETR CO2 Benefits (MEUR)'!S35+'ETR Other Exter. Savings (MEUR)'!N35," ")</f>
        <v>0</v>
      </c>
      <c r="T36" s="209">
        <f>IF(ISNUMBER('ETR CO2 Benefits (MEUR)'!T35)=TRUE,'ETR CO2 Benefits (MEUR)'!T35+'ETR Other Exter. Savings (MEUR)'!O35," ")</f>
        <v>0</v>
      </c>
      <c r="U36" s="210">
        <f>IF(ISNUMBER('ETR CO2 Benefits (MEUR)'!U35)=TRUE,'ETR CO2 Benefits (MEUR)'!U35+'ETR Other Exter. Savings (MEUR)'!P35," ")</f>
        <v>0</v>
      </c>
      <c r="V36" s="227">
        <f>IF(ISNUMBER('ETR CO2 Benefits (MEUR)'!V35)=TRUE,'ETR CO2 Benefits (MEUR)'!V35+'ETR Other Exter. Savings (MEUR)'!Q35," ")</f>
        <v>0</v>
      </c>
      <c r="W36" s="227">
        <f>IF(ISNUMBER('ETR CO2 Benefits (MEUR)'!W35)=TRUE,'ETR CO2 Benefits (MEUR)'!W35+'ETR Other Exter. Savings (MEUR)'!R35," ")</f>
        <v>2.6923941362229104E-2</v>
      </c>
      <c r="X36" s="227">
        <f>IF(ISNUMBER('ETR CO2 Benefits (MEUR)'!X35)=TRUE,'ETR CO2 Benefits (MEUR)'!X35+'ETR Other Exter. Savings (MEUR)'!S35," ")</f>
        <v>0</v>
      </c>
      <c r="Y36" s="227">
        <f>IF(ISNUMBER('ETR CO2 Benefits (MEUR)'!Y35)=TRUE,'ETR CO2 Benefits (MEUR)'!Y35+'ETR Other Exter. Savings (MEUR)'!T35," ")</f>
        <v>0</v>
      </c>
      <c r="Z36" s="228">
        <f>IF(ISNUMBER('ETR CO2 Benefits (MEUR)'!Z35)=TRUE,'ETR CO2 Benefits (MEUR)'!Z35+'ETR Other Exter. Savings (MEUR)'!U35," ")</f>
        <v>0</v>
      </c>
      <c r="AA36" s="37">
        <f>IF(ISNUMBER('ETR CO2 Benefits (MEUR)'!AA35)=TRUE,'ETR CO2 Benefits (MEUR)'!AA35+'ETR Other Exter. Savings (MEUR)'!Q35," ")</f>
        <v>0</v>
      </c>
      <c r="AB36" s="37">
        <f>IF(ISNUMBER('ETR CO2 Benefits (MEUR)'!AB35)=TRUE,'ETR CO2 Benefits (MEUR)'!AB35+'ETR Other Exter. Savings (MEUR)'!R35," ")</f>
        <v>4.3664301362229103E-2</v>
      </c>
      <c r="AC36" s="37">
        <f>IF(ISNUMBER('ETR CO2 Benefits (MEUR)'!AC35)=TRUE,'ETR CO2 Benefits (MEUR)'!AC35+'ETR Other Exter. Savings (MEUR)'!S35," ")</f>
        <v>0</v>
      </c>
      <c r="AD36" s="37">
        <f>IF(ISNUMBER('ETR CO2 Benefits (MEUR)'!AD35)=TRUE,'ETR CO2 Benefits (MEUR)'!AD35+'ETR Other Exter. Savings (MEUR)'!T35," ")</f>
        <v>0</v>
      </c>
      <c r="AE36" s="242">
        <f>IF(ISNUMBER('ETR CO2 Benefits (MEUR)'!AE35)=TRUE,'ETR CO2 Benefits (MEUR)'!AE35+'ETR Other Exter. Savings (MEUR)'!U35," ")</f>
        <v>0</v>
      </c>
      <c r="AF36" s="40">
        <f>IF(ISNUMBER('ETR CO2 Benefits (MEUR)'!AF35)=TRUE,'ETR CO2 Benefits (MEUR)'!AF35+'ETR Other Exter. Savings (MEUR)'!Q35," ")</f>
        <v>0</v>
      </c>
      <c r="AG36" s="40">
        <f>IF(ISNUMBER('ETR CO2 Benefits (MEUR)'!AG35)=TRUE,'ETR CO2 Benefits (MEUR)'!AG35+'ETR Other Exter. Savings (MEUR)'!R35," ")</f>
        <v>3.2074821362229104E-2</v>
      </c>
      <c r="AH36" s="40">
        <f>IF(ISNUMBER('ETR CO2 Benefits (MEUR)'!AH35)=TRUE,'ETR CO2 Benefits (MEUR)'!AH35+'ETR Other Exter. Savings (MEUR)'!S35," ")</f>
        <v>0</v>
      </c>
      <c r="AI36" s="40">
        <f>IF(ISNUMBER('ETR CO2 Benefits (MEUR)'!AI35)=TRUE,'ETR CO2 Benefits (MEUR)'!AI35+'ETR Other Exter. Savings (MEUR)'!T35," ")</f>
        <v>0</v>
      </c>
      <c r="AJ36" s="248">
        <f>IF(ISNUMBER('ETR CO2 Benefits (MEUR)'!AJ35)=TRUE,'ETR CO2 Benefits (MEUR)'!AJ35+'ETR Other Exter. Savings (MEUR)'!U35," ")</f>
        <v>0</v>
      </c>
      <c r="AK36" s="227">
        <f>IF(ISNUMBER('ETR CO2 Benefits (MEUR)'!AK35)=TRUE,'ETR CO2 Benefits (MEUR)'!AK35+'ETR Other Exter. Savings (MEUR)'!V35," ")</f>
        <v>0</v>
      </c>
      <c r="AL36" s="227">
        <f>IF(ISNUMBER('ETR CO2 Benefits (MEUR)'!AL35)=TRUE,'ETR CO2 Benefits (MEUR)'!AL35+'ETR Other Exter. Savings (MEUR)'!W35," ")</f>
        <v>5.7829221362229101E-2</v>
      </c>
      <c r="AM36" s="227">
        <f>IF(ISNUMBER('ETR CO2 Benefits (MEUR)'!AM35)=TRUE,'ETR CO2 Benefits (MEUR)'!AM35+'ETR Other Exter. Savings (MEUR)'!X35," ")</f>
        <v>0</v>
      </c>
      <c r="AN36" s="227">
        <f>IF(ISNUMBER('ETR CO2 Benefits (MEUR)'!AN35)=TRUE,'ETR CO2 Benefits (MEUR)'!AN35+'ETR Other Exter. Savings (MEUR)'!Y35," ")</f>
        <v>0</v>
      </c>
      <c r="AO36" s="228">
        <f>IF(ISNUMBER('ETR CO2 Benefits (MEUR)'!AO35)=TRUE,'ETR CO2 Benefits (MEUR)'!AO35+'ETR Other Exter. Savings (MEUR)'!Z35," ")</f>
        <v>0</v>
      </c>
      <c r="AP36" s="37">
        <f>IF(ISNUMBER('ETR CO2 Benefits (MEUR)'!AP35)=TRUE,'ETR CO2 Benefits (MEUR)'!AP35+'ETR Other Exter. Savings (MEUR)'!V35," ")</f>
        <v>0</v>
      </c>
      <c r="AQ36" s="37">
        <f>IF(ISNUMBER('ETR CO2 Benefits (MEUR)'!AQ35)=TRUE,'ETR CO2 Benefits (MEUR)'!AQ35+'ETR Other Exter. Savings (MEUR)'!W35," ")</f>
        <v>7.3925721362229108E-2</v>
      </c>
      <c r="AR36" s="37">
        <f>IF(ISNUMBER('ETR CO2 Benefits (MEUR)'!AR35)=TRUE,'ETR CO2 Benefits (MEUR)'!AR35+'ETR Other Exter. Savings (MEUR)'!X35," ")</f>
        <v>0</v>
      </c>
      <c r="AS36" s="37">
        <f>IF(ISNUMBER('ETR CO2 Benefits (MEUR)'!AS35)=TRUE,'ETR CO2 Benefits (MEUR)'!AS35+'ETR Other Exter. Savings (MEUR)'!Y35," ")</f>
        <v>0</v>
      </c>
      <c r="AT36" s="242">
        <f>IF(ISNUMBER('ETR CO2 Benefits (MEUR)'!AT35)=TRUE,'ETR CO2 Benefits (MEUR)'!AT35+'ETR Other Exter. Savings (MEUR)'!Z35," ")</f>
        <v>0</v>
      </c>
      <c r="AU36" s="40">
        <f>IF(ISNUMBER('ETR CO2 Benefits (MEUR)'!AU35)=TRUE,'ETR CO2 Benefits (MEUR)'!AU35+'ETR Other Exter. Savings (MEUR)'!V35," ")</f>
        <v>0</v>
      </c>
      <c r="AV36" s="40">
        <f>IF(ISNUMBER('ETR CO2 Benefits (MEUR)'!AV35)=TRUE,'ETR CO2 Benefits (MEUR)'!AV35+'ETR Other Exter. Savings (MEUR)'!W35," ")</f>
        <v>6.1048521362229102E-2</v>
      </c>
      <c r="AW36" s="40">
        <f>IF(ISNUMBER('ETR CO2 Benefits (MEUR)'!AW35)=TRUE,'ETR CO2 Benefits (MEUR)'!AW35+'ETR Other Exter. Savings (MEUR)'!X35," ")</f>
        <v>0</v>
      </c>
      <c r="AX36" s="40">
        <f>IF(ISNUMBER('ETR CO2 Benefits (MEUR)'!AX35)=TRUE,'ETR CO2 Benefits (MEUR)'!AX35+'ETR Other Exter. Savings (MEUR)'!Y35," ")</f>
        <v>0</v>
      </c>
      <c r="AY36" s="248">
        <f>IF(ISNUMBER('ETR CO2 Benefits (MEUR)'!AY35)=TRUE,'ETR CO2 Benefits (MEUR)'!AY35+'ETR Other Exter. Savings (MEUR)'!Z35," ")</f>
        <v>0</v>
      </c>
    </row>
    <row r="37" spans="2:51" ht="202.5" customHeight="1" x14ac:dyDescent="0.25">
      <c r="B37" s="485" t="str">
        <f>'ETR Capacities'!B36</f>
        <v>FR</v>
      </c>
      <c r="C37" s="10" t="str">
        <f>'ETR Capacities'!C36</f>
        <v>ETR-F-587</v>
      </c>
      <c r="D37" s="10" t="str">
        <f>_xlfn.XLOOKUP(C37,[4]ETR!$D$4:$D$78,[4]ETR!$E$4:$E$78)</f>
        <v>West Grid Synergy</v>
      </c>
      <c r="E37" s="10" t="str">
        <f>_xlfn.XLOOKUP(C37,'ETR Capacities'!$C$5:$C$79,'ETR Capacities'!$E$5:$E$79)</f>
        <v>Reverse flow DSO-TSO</v>
      </c>
      <c r="F37" s="670"/>
      <c r="G37" s="386">
        <f>IF(ISNUMBER('ETR CO2 Benefits (MEUR)'!G36)=TRUE,'ETR CO2 Benefits (MEUR)'!G36+'ETR Other Exter. Savings (MEUR)'!G36," ")</f>
        <v>0</v>
      </c>
      <c r="H37" s="105">
        <f>IF(ISNUMBER('ETR CO2 Benefits (MEUR)'!H36)=TRUE,'ETR CO2 Benefits (MEUR)'!H36+'ETR Other Exter. Savings (MEUR)'!H36," ")</f>
        <v>0</v>
      </c>
      <c r="I37" s="297">
        <f>IF(ISNUMBER('ETR CO2 Benefits (MEUR)'!I36)=TRUE,'ETR CO2 Benefits (MEUR)'!I36+'ETR Other Exter. Savings (MEUR)'!I36," ")</f>
        <v>0.6036954000000001</v>
      </c>
      <c r="J37" s="105">
        <f>IF(ISNUMBER('ETR CO2 Benefits (MEUR)'!J36)=TRUE,'ETR CO2 Benefits (MEUR)'!J36+'ETR Other Exter. Savings (MEUR)'!J36," ")</f>
        <v>0</v>
      </c>
      <c r="K37" s="106">
        <f>IF(ISNUMBER('ETR CO2 Benefits (MEUR)'!K36)=TRUE,'ETR CO2 Benefits (MEUR)'!K36+'ETR Other Exter. Savings (MEUR)'!K36," ")</f>
        <v>0</v>
      </c>
      <c r="L37" s="209">
        <f>IF(ISNUMBER('ETR CO2 Benefits (MEUR)'!L36)=TRUE,'ETR CO2 Benefits (MEUR)'!L36+'ETR Other Exter. Savings (MEUR)'!L36," ")</f>
        <v>0</v>
      </c>
      <c r="M37" s="209">
        <f>IF(ISNUMBER('ETR CO2 Benefits (MEUR)'!M36)=TRUE,'ETR CO2 Benefits (MEUR)'!M36+'ETR Other Exter. Savings (MEUR)'!M36," ")</f>
        <v>0</v>
      </c>
      <c r="N37" s="213">
        <f>IF(ISNUMBER('ETR CO2 Benefits (MEUR)'!N36)=TRUE,'ETR CO2 Benefits (MEUR)'!N36+'ETR Other Exter. Savings (MEUR)'!N36," ")</f>
        <v>1.7169600000000003</v>
      </c>
      <c r="O37" s="209">
        <f>IF(ISNUMBER('ETR CO2 Benefits (MEUR)'!O36)=TRUE,'ETR CO2 Benefits (MEUR)'!O36+'ETR Other Exter. Savings (MEUR)'!O36," ")</f>
        <v>0</v>
      </c>
      <c r="P37" s="210">
        <f>IF(ISNUMBER('ETR CO2 Benefits (MEUR)'!P36)=TRUE,'ETR CO2 Benefits (MEUR)'!P36+'ETR Other Exter. Savings (MEUR)'!P36," ")</f>
        <v>0</v>
      </c>
      <c r="Q37" s="209">
        <f>IF(ISNUMBER('ETR CO2 Benefits (MEUR)'!Q36)=TRUE,'ETR CO2 Benefits (MEUR)'!Q36+'ETR Other Exter. Savings (MEUR)'!L36," ")</f>
        <v>0</v>
      </c>
      <c r="R37" s="209">
        <f>IF(ISNUMBER('ETR CO2 Benefits (MEUR)'!R36)=TRUE,'ETR CO2 Benefits (MEUR)'!R36+'ETR Other Exter. Savings (MEUR)'!M36," ")</f>
        <v>0</v>
      </c>
      <c r="S37" s="213">
        <f>IF(ISNUMBER('ETR CO2 Benefits (MEUR)'!S36)=TRUE,'ETR CO2 Benefits (MEUR)'!S36+'ETR Other Exter. Savings (MEUR)'!N36," ")</f>
        <v>0.70518000000000014</v>
      </c>
      <c r="T37" s="209">
        <f>IF(ISNUMBER('ETR CO2 Benefits (MEUR)'!T36)=TRUE,'ETR CO2 Benefits (MEUR)'!T36+'ETR Other Exter. Savings (MEUR)'!O36," ")</f>
        <v>0</v>
      </c>
      <c r="U37" s="210">
        <f>IF(ISNUMBER('ETR CO2 Benefits (MEUR)'!U36)=TRUE,'ETR CO2 Benefits (MEUR)'!U36+'ETR Other Exter. Savings (MEUR)'!P36," ")</f>
        <v>0</v>
      </c>
      <c r="V37" s="227">
        <f>IF(ISNUMBER('ETR CO2 Benefits (MEUR)'!V36)=TRUE,'ETR CO2 Benefits (MEUR)'!V36+'ETR Other Exter. Savings (MEUR)'!Q36," ")</f>
        <v>0</v>
      </c>
      <c r="W37" s="227">
        <f>IF(ISNUMBER('ETR CO2 Benefits (MEUR)'!W36)=TRUE,'ETR CO2 Benefits (MEUR)'!W36+'ETR Other Exter. Savings (MEUR)'!R36," ")</f>
        <v>0</v>
      </c>
      <c r="X37" s="231">
        <f>IF(ISNUMBER('ETR CO2 Benefits (MEUR)'!X36)=TRUE,'ETR CO2 Benefits (MEUR)'!X36+'ETR Other Exter. Savings (MEUR)'!S36," ")</f>
        <v>0.82782000000000011</v>
      </c>
      <c r="Y37" s="227">
        <f>IF(ISNUMBER('ETR CO2 Benefits (MEUR)'!Y36)=TRUE,'ETR CO2 Benefits (MEUR)'!Y36+'ETR Other Exter. Savings (MEUR)'!T36," ")</f>
        <v>0</v>
      </c>
      <c r="Z37" s="228">
        <f>IF(ISNUMBER('ETR CO2 Benefits (MEUR)'!Z36)=TRUE,'ETR CO2 Benefits (MEUR)'!Z36+'ETR Other Exter. Savings (MEUR)'!U36," ")</f>
        <v>0</v>
      </c>
      <c r="AA37" s="37">
        <f>IF(ISNUMBER('ETR CO2 Benefits (MEUR)'!AA36)=TRUE,'ETR CO2 Benefits (MEUR)'!AA36+'ETR Other Exter. Savings (MEUR)'!Q36," ")</f>
        <v>0</v>
      </c>
      <c r="AB37" s="37">
        <f>IF(ISNUMBER('ETR CO2 Benefits (MEUR)'!AB36)=TRUE,'ETR CO2 Benefits (MEUR)'!AB36+'ETR Other Exter. Savings (MEUR)'!R36," ")</f>
        <v>0</v>
      </c>
      <c r="AC37" s="38">
        <f>IF(ISNUMBER('ETR CO2 Benefits (MEUR)'!AC36)=TRUE,'ETR CO2 Benefits (MEUR)'!AC36+'ETR Other Exter. Savings (MEUR)'!S36," ")</f>
        <v>1.6249800000000003</v>
      </c>
      <c r="AD37" s="37">
        <f>IF(ISNUMBER('ETR CO2 Benefits (MEUR)'!AD36)=TRUE,'ETR CO2 Benefits (MEUR)'!AD36+'ETR Other Exter. Savings (MEUR)'!T36," ")</f>
        <v>0</v>
      </c>
      <c r="AE37" s="242">
        <f>IF(ISNUMBER('ETR CO2 Benefits (MEUR)'!AE36)=TRUE,'ETR CO2 Benefits (MEUR)'!AE36+'ETR Other Exter. Savings (MEUR)'!U36," ")</f>
        <v>0</v>
      </c>
      <c r="AF37" s="40">
        <f>IF(ISNUMBER('ETR CO2 Benefits (MEUR)'!AF36)=TRUE,'ETR CO2 Benefits (MEUR)'!AF36+'ETR Other Exter. Savings (MEUR)'!Q36," ")</f>
        <v>0</v>
      </c>
      <c r="AG37" s="40">
        <f>IF(ISNUMBER('ETR CO2 Benefits (MEUR)'!AG36)=TRUE,'ETR CO2 Benefits (MEUR)'!AG36+'ETR Other Exter. Savings (MEUR)'!R36," ")</f>
        <v>0</v>
      </c>
      <c r="AH37" s="41">
        <f>IF(ISNUMBER('ETR CO2 Benefits (MEUR)'!AH36)=TRUE,'ETR CO2 Benefits (MEUR)'!AH36+'ETR Other Exter. Savings (MEUR)'!S36," ")</f>
        <v>1.0731000000000002</v>
      </c>
      <c r="AI37" s="40">
        <f>IF(ISNUMBER('ETR CO2 Benefits (MEUR)'!AI36)=TRUE,'ETR CO2 Benefits (MEUR)'!AI36+'ETR Other Exter. Savings (MEUR)'!T36," ")</f>
        <v>0</v>
      </c>
      <c r="AJ37" s="248">
        <f>IF(ISNUMBER('ETR CO2 Benefits (MEUR)'!AJ36)=TRUE,'ETR CO2 Benefits (MEUR)'!AJ36+'ETR Other Exter. Savings (MEUR)'!U36," ")</f>
        <v>0</v>
      </c>
      <c r="AK37" s="227">
        <f>IF(ISNUMBER('ETR CO2 Benefits (MEUR)'!AK36)=TRUE,'ETR CO2 Benefits (MEUR)'!AK36+'ETR Other Exter. Savings (MEUR)'!V36," ")</f>
        <v>0</v>
      </c>
      <c r="AL37" s="227">
        <f>IF(ISNUMBER('ETR CO2 Benefits (MEUR)'!AL36)=TRUE,'ETR CO2 Benefits (MEUR)'!AL36+'ETR Other Exter. Savings (MEUR)'!W36," ")</f>
        <v>0</v>
      </c>
      <c r="AM37" s="231">
        <f>IF(ISNUMBER('ETR CO2 Benefits (MEUR)'!AM36)=TRUE,'ETR CO2 Benefits (MEUR)'!AM36+'ETR Other Exter. Savings (MEUR)'!X36," ")</f>
        <v>2.2995000000000005</v>
      </c>
      <c r="AN37" s="227">
        <f>IF(ISNUMBER('ETR CO2 Benefits (MEUR)'!AN36)=TRUE,'ETR CO2 Benefits (MEUR)'!AN36+'ETR Other Exter. Savings (MEUR)'!Y36," ")</f>
        <v>0</v>
      </c>
      <c r="AO37" s="228">
        <f>IF(ISNUMBER('ETR CO2 Benefits (MEUR)'!AO36)=TRUE,'ETR CO2 Benefits (MEUR)'!AO36+'ETR Other Exter. Savings (MEUR)'!Z36," ")</f>
        <v>0</v>
      </c>
      <c r="AP37" s="37">
        <f>IF(ISNUMBER('ETR CO2 Benefits (MEUR)'!AP36)=TRUE,'ETR CO2 Benefits (MEUR)'!AP36+'ETR Other Exter. Savings (MEUR)'!V36," ")</f>
        <v>0</v>
      </c>
      <c r="AQ37" s="37">
        <f>IF(ISNUMBER('ETR CO2 Benefits (MEUR)'!AQ36)=TRUE,'ETR CO2 Benefits (MEUR)'!AQ36+'ETR Other Exter. Savings (MEUR)'!W36," ")</f>
        <v>0</v>
      </c>
      <c r="AR37" s="38">
        <f>IF(ISNUMBER('ETR CO2 Benefits (MEUR)'!AR36)=TRUE,'ETR CO2 Benefits (MEUR)'!AR36+'ETR Other Exter. Savings (MEUR)'!X36," ")</f>
        <v>3.0660000000000003</v>
      </c>
      <c r="AS37" s="37">
        <f>IF(ISNUMBER('ETR CO2 Benefits (MEUR)'!AS36)=TRUE,'ETR CO2 Benefits (MEUR)'!AS36+'ETR Other Exter. Savings (MEUR)'!Y36," ")</f>
        <v>0</v>
      </c>
      <c r="AT37" s="242">
        <f>IF(ISNUMBER('ETR CO2 Benefits (MEUR)'!AT36)=TRUE,'ETR CO2 Benefits (MEUR)'!AT36+'ETR Other Exter. Savings (MEUR)'!Z36," ")</f>
        <v>0</v>
      </c>
      <c r="AU37" s="40">
        <f>IF(ISNUMBER('ETR CO2 Benefits (MEUR)'!AU36)=TRUE,'ETR CO2 Benefits (MEUR)'!AU36+'ETR Other Exter. Savings (MEUR)'!V36," ")</f>
        <v>0</v>
      </c>
      <c r="AV37" s="40">
        <f>IF(ISNUMBER('ETR CO2 Benefits (MEUR)'!AV36)=TRUE,'ETR CO2 Benefits (MEUR)'!AV36+'ETR Other Exter. Savings (MEUR)'!W36," ")</f>
        <v>0</v>
      </c>
      <c r="AW37" s="41">
        <f>IF(ISNUMBER('ETR CO2 Benefits (MEUR)'!AW36)=TRUE,'ETR CO2 Benefits (MEUR)'!AW36+'ETR Other Exter. Savings (MEUR)'!X36," ")</f>
        <v>2.4528000000000003</v>
      </c>
      <c r="AX37" s="40">
        <f>IF(ISNUMBER('ETR CO2 Benefits (MEUR)'!AX36)=TRUE,'ETR CO2 Benefits (MEUR)'!AX36+'ETR Other Exter. Savings (MEUR)'!Y36," ")</f>
        <v>0</v>
      </c>
      <c r="AY37" s="248">
        <f>IF(ISNUMBER('ETR CO2 Benefits (MEUR)'!AY36)=TRUE,'ETR CO2 Benefits (MEUR)'!AY36+'ETR Other Exter. Savings (MEUR)'!Z36," ")</f>
        <v>0</v>
      </c>
    </row>
    <row r="38" spans="2:51" ht="176.25" customHeight="1" x14ac:dyDescent="0.25">
      <c r="B38" s="485" t="str">
        <f>'ETR Capacities'!B37</f>
        <v>FR</v>
      </c>
      <c r="C38" s="10" t="str">
        <f>'ETR Capacities'!C37</f>
        <v>ETR-N-624</v>
      </c>
      <c r="D38" s="10" t="str">
        <f>_xlfn.XLOOKUP(C38,[4]ETR!$D$4:$D$78,[4]ETR!$E$4:$E$78)</f>
        <v>Biomethane: Reverse flow projects</v>
      </c>
      <c r="E38" s="10" t="str">
        <f>_xlfn.XLOOKUP(C38,'ETR Capacities'!$C$5:$C$79,'ETR Capacities'!$E$5:$E$79)</f>
        <v>Reverse flow DSO-TSO</v>
      </c>
      <c r="F38" s="13" t="str">
        <f>IF(_xlfn.XLOOKUP(C38,'ETR Capacities'!$C$5:$C$79,'ETR Capacities'!$F$5:$F$79)=0," ",_xlfn.XLOOKUP(C38,'ETR Capacities'!$C$5:$C$79,'ETR Capacities'!$F$5:$F$79))</f>
        <v xml:space="preserve"> </v>
      </c>
      <c r="G38" s="386">
        <f>IF(ISNUMBER('ETR CO2 Benefits (MEUR)'!G37)=TRUE,'ETR CO2 Benefits (MEUR)'!G37+'ETR Other Exter. Savings (MEUR)'!G37," ")</f>
        <v>0</v>
      </c>
      <c r="H38" s="105">
        <f>IF(ISNUMBER('ETR CO2 Benefits (MEUR)'!H37)=TRUE,'ETR CO2 Benefits (MEUR)'!H37+'ETR Other Exter. Savings (MEUR)'!H37," ")</f>
        <v>0</v>
      </c>
      <c r="I38" s="105">
        <f>IF(ISNUMBER('ETR CO2 Benefits (MEUR)'!I37)=TRUE,'ETR CO2 Benefits (MEUR)'!I37+'ETR Other Exter. Savings (MEUR)'!I37," ")</f>
        <v>0</v>
      </c>
      <c r="J38" s="105">
        <f>IF(ISNUMBER('ETR CO2 Benefits (MEUR)'!J37)=TRUE,'ETR CO2 Benefits (MEUR)'!J37+'ETR Other Exter. Savings (MEUR)'!J37," ")</f>
        <v>0</v>
      </c>
      <c r="K38" s="106">
        <f>IF(ISNUMBER('ETR CO2 Benefits (MEUR)'!K37)=TRUE,'ETR CO2 Benefits (MEUR)'!K37+'ETR Other Exter. Savings (MEUR)'!K37," ")</f>
        <v>0</v>
      </c>
      <c r="L38" s="209">
        <f>IF(ISNUMBER('ETR CO2 Benefits (MEUR)'!L37)=TRUE,'ETR CO2 Benefits (MEUR)'!L37+'ETR Other Exter. Savings (MEUR)'!L37," ")</f>
        <v>0</v>
      </c>
      <c r="M38" s="209">
        <f>IF(ISNUMBER('ETR CO2 Benefits (MEUR)'!M37)=TRUE,'ETR CO2 Benefits (MEUR)'!M37+'ETR Other Exter. Savings (MEUR)'!M37," ")</f>
        <v>0</v>
      </c>
      <c r="N38" s="209">
        <f>IF(ISNUMBER('ETR CO2 Benefits (MEUR)'!N37)=TRUE,'ETR CO2 Benefits (MEUR)'!N37+'ETR Other Exter. Savings (MEUR)'!N37," ")</f>
        <v>0</v>
      </c>
      <c r="O38" s="209">
        <f>IF(ISNUMBER('ETR CO2 Benefits (MEUR)'!O37)=TRUE,'ETR CO2 Benefits (MEUR)'!O37+'ETR Other Exter. Savings (MEUR)'!O37," ")</f>
        <v>0</v>
      </c>
      <c r="P38" s="210">
        <f>IF(ISNUMBER('ETR CO2 Benefits (MEUR)'!P37)=TRUE,'ETR CO2 Benefits (MEUR)'!P37+'ETR Other Exter. Savings (MEUR)'!P37," ")</f>
        <v>0</v>
      </c>
      <c r="Q38" s="209">
        <f>IF(ISNUMBER('ETR CO2 Benefits (MEUR)'!Q37)=TRUE,'ETR CO2 Benefits (MEUR)'!Q37+'ETR Other Exter. Savings (MEUR)'!L37," ")</f>
        <v>0</v>
      </c>
      <c r="R38" s="209">
        <f>IF(ISNUMBER('ETR CO2 Benefits (MEUR)'!R37)=TRUE,'ETR CO2 Benefits (MEUR)'!R37+'ETR Other Exter. Savings (MEUR)'!M37," ")</f>
        <v>0</v>
      </c>
      <c r="S38" s="209">
        <f>IF(ISNUMBER('ETR CO2 Benefits (MEUR)'!S37)=TRUE,'ETR CO2 Benefits (MEUR)'!S37+'ETR Other Exter. Savings (MEUR)'!N37," ")</f>
        <v>0</v>
      </c>
      <c r="T38" s="209">
        <f>IF(ISNUMBER('ETR CO2 Benefits (MEUR)'!T37)=TRUE,'ETR CO2 Benefits (MEUR)'!T37+'ETR Other Exter. Savings (MEUR)'!O37," ")</f>
        <v>0</v>
      </c>
      <c r="U38" s="210">
        <f>IF(ISNUMBER('ETR CO2 Benefits (MEUR)'!U37)=TRUE,'ETR CO2 Benefits (MEUR)'!U37+'ETR Other Exter. Savings (MEUR)'!P37," ")</f>
        <v>0</v>
      </c>
      <c r="V38" s="227">
        <f>IF(ISNUMBER('ETR CO2 Benefits (MEUR)'!V37)=TRUE,'ETR CO2 Benefits (MEUR)'!V37+'ETR Other Exter. Savings (MEUR)'!Q37," ")</f>
        <v>0</v>
      </c>
      <c r="W38" s="227">
        <f>IF(ISNUMBER('ETR CO2 Benefits (MEUR)'!W37)=TRUE,'ETR CO2 Benefits (MEUR)'!W37+'ETR Other Exter. Savings (MEUR)'!R37," ")</f>
        <v>0</v>
      </c>
      <c r="X38" s="227">
        <f>IF(ISNUMBER('ETR CO2 Benefits (MEUR)'!X37)=TRUE,'ETR CO2 Benefits (MEUR)'!X37+'ETR Other Exter. Savings (MEUR)'!S37," ")</f>
        <v>144.86850000000004</v>
      </c>
      <c r="Y38" s="227">
        <f>IF(ISNUMBER('ETR CO2 Benefits (MEUR)'!Y37)=TRUE,'ETR CO2 Benefits (MEUR)'!Y37+'ETR Other Exter. Savings (MEUR)'!T37," ")</f>
        <v>0</v>
      </c>
      <c r="Z38" s="228">
        <f>IF(ISNUMBER('ETR CO2 Benefits (MEUR)'!Z37)=TRUE,'ETR CO2 Benefits (MEUR)'!Z37+'ETR Other Exter. Savings (MEUR)'!U37," ")</f>
        <v>0</v>
      </c>
      <c r="AA38" s="37">
        <f>IF(ISNUMBER('ETR CO2 Benefits (MEUR)'!AA37)=TRUE,'ETR CO2 Benefits (MEUR)'!AA37+'ETR Other Exter. Savings (MEUR)'!Q37," ")</f>
        <v>0</v>
      </c>
      <c r="AB38" s="37">
        <f>IF(ISNUMBER('ETR CO2 Benefits (MEUR)'!AB37)=TRUE,'ETR CO2 Benefits (MEUR)'!AB37+'ETR Other Exter. Savings (MEUR)'!R37," ")</f>
        <v>0</v>
      </c>
      <c r="AC38" s="37">
        <f>IF(ISNUMBER('ETR CO2 Benefits (MEUR)'!AC37)=TRUE,'ETR CO2 Benefits (MEUR)'!AC37+'ETR Other Exter. Savings (MEUR)'!S37," ")</f>
        <v>284.37150000000008</v>
      </c>
      <c r="AD38" s="37">
        <f>IF(ISNUMBER('ETR CO2 Benefits (MEUR)'!AD37)=TRUE,'ETR CO2 Benefits (MEUR)'!AD37+'ETR Other Exter. Savings (MEUR)'!T37," ")</f>
        <v>0</v>
      </c>
      <c r="AE38" s="242">
        <f>IF(ISNUMBER('ETR CO2 Benefits (MEUR)'!AE37)=TRUE,'ETR CO2 Benefits (MEUR)'!AE37+'ETR Other Exter. Savings (MEUR)'!U37," ")</f>
        <v>0</v>
      </c>
      <c r="AF38" s="40">
        <f>IF(ISNUMBER('ETR CO2 Benefits (MEUR)'!AF37)=TRUE,'ETR CO2 Benefits (MEUR)'!AF37+'ETR Other Exter. Savings (MEUR)'!Q37," ")</f>
        <v>0</v>
      </c>
      <c r="AG38" s="40">
        <f>IF(ISNUMBER('ETR CO2 Benefits (MEUR)'!AG37)=TRUE,'ETR CO2 Benefits (MEUR)'!AG37+'ETR Other Exter. Savings (MEUR)'!R37," ")</f>
        <v>0</v>
      </c>
      <c r="AH38" s="40">
        <f>IF(ISNUMBER('ETR CO2 Benefits (MEUR)'!AH37)=TRUE,'ETR CO2 Benefits (MEUR)'!AH37+'ETR Other Exter. Savings (MEUR)'!S37," ")</f>
        <v>187.79250000000002</v>
      </c>
      <c r="AI38" s="40">
        <f>IF(ISNUMBER('ETR CO2 Benefits (MEUR)'!AI37)=TRUE,'ETR CO2 Benefits (MEUR)'!AI37+'ETR Other Exter. Savings (MEUR)'!T37," ")</f>
        <v>0</v>
      </c>
      <c r="AJ38" s="248">
        <f>IF(ISNUMBER('ETR CO2 Benefits (MEUR)'!AJ37)=TRUE,'ETR CO2 Benefits (MEUR)'!AJ37+'ETR Other Exter. Savings (MEUR)'!U37," ")</f>
        <v>0</v>
      </c>
      <c r="AK38" s="227">
        <f>IF(ISNUMBER('ETR CO2 Benefits (MEUR)'!AK37)=TRUE,'ETR CO2 Benefits (MEUR)'!AK37+'ETR Other Exter. Savings (MEUR)'!V37," ")</f>
        <v>0</v>
      </c>
      <c r="AL38" s="227">
        <f>IF(ISNUMBER('ETR CO2 Benefits (MEUR)'!AL37)=TRUE,'ETR CO2 Benefits (MEUR)'!AL37+'ETR Other Exter. Savings (MEUR)'!W37," ")</f>
        <v>0</v>
      </c>
      <c r="AM38" s="227">
        <f>IF(ISNUMBER('ETR CO2 Benefits (MEUR)'!AM37)=TRUE,'ETR CO2 Benefits (MEUR)'!AM37+'ETR Other Exter. Savings (MEUR)'!X37," ")</f>
        <v>402.41250000000008</v>
      </c>
      <c r="AN38" s="227">
        <f>IF(ISNUMBER('ETR CO2 Benefits (MEUR)'!AN37)=TRUE,'ETR CO2 Benefits (MEUR)'!AN37+'ETR Other Exter. Savings (MEUR)'!Y37," ")</f>
        <v>0</v>
      </c>
      <c r="AO38" s="228">
        <f>IF(ISNUMBER('ETR CO2 Benefits (MEUR)'!AO37)=TRUE,'ETR CO2 Benefits (MEUR)'!AO37+'ETR Other Exter. Savings (MEUR)'!Z37," ")</f>
        <v>0</v>
      </c>
      <c r="AP38" s="37">
        <f>IF(ISNUMBER('ETR CO2 Benefits (MEUR)'!AP37)=TRUE,'ETR CO2 Benefits (MEUR)'!AP37+'ETR Other Exter. Savings (MEUR)'!V37," ")</f>
        <v>0</v>
      </c>
      <c r="AQ38" s="37">
        <f>IF(ISNUMBER('ETR CO2 Benefits (MEUR)'!AQ37)=TRUE,'ETR CO2 Benefits (MEUR)'!AQ37+'ETR Other Exter. Savings (MEUR)'!W37," ")</f>
        <v>0</v>
      </c>
      <c r="AR38" s="37">
        <f>IF(ISNUMBER('ETR CO2 Benefits (MEUR)'!AR37)=TRUE,'ETR CO2 Benefits (MEUR)'!AR37+'ETR Other Exter. Savings (MEUR)'!X37," ")</f>
        <v>536.55000000000007</v>
      </c>
      <c r="AS38" s="37">
        <f>IF(ISNUMBER('ETR CO2 Benefits (MEUR)'!AS37)=TRUE,'ETR CO2 Benefits (MEUR)'!AS37+'ETR Other Exter. Savings (MEUR)'!Y37," ")</f>
        <v>0</v>
      </c>
      <c r="AT38" s="242">
        <f>IF(ISNUMBER('ETR CO2 Benefits (MEUR)'!AT37)=TRUE,'ETR CO2 Benefits (MEUR)'!AT37+'ETR Other Exter. Savings (MEUR)'!Z37," ")</f>
        <v>0</v>
      </c>
      <c r="AU38" s="40">
        <f>IF(ISNUMBER('ETR CO2 Benefits (MEUR)'!AU37)=TRUE,'ETR CO2 Benefits (MEUR)'!AU37+'ETR Other Exter. Savings (MEUR)'!V37," ")</f>
        <v>0</v>
      </c>
      <c r="AV38" s="40">
        <f>IF(ISNUMBER('ETR CO2 Benefits (MEUR)'!AV37)=TRUE,'ETR CO2 Benefits (MEUR)'!AV37+'ETR Other Exter. Savings (MEUR)'!W37," ")</f>
        <v>0</v>
      </c>
      <c r="AW38" s="40">
        <f>IF(ISNUMBER('ETR CO2 Benefits (MEUR)'!AW37)=TRUE,'ETR CO2 Benefits (MEUR)'!AW37+'ETR Other Exter. Savings (MEUR)'!X37," ")</f>
        <v>429.24000000000007</v>
      </c>
      <c r="AX38" s="40">
        <f>IF(ISNUMBER('ETR CO2 Benefits (MEUR)'!AX37)=TRUE,'ETR CO2 Benefits (MEUR)'!AX37+'ETR Other Exter. Savings (MEUR)'!Y37," ")</f>
        <v>0</v>
      </c>
      <c r="AY38" s="248">
        <f>IF(ISNUMBER('ETR CO2 Benefits (MEUR)'!AY37)=TRUE,'ETR CO2 Benefits (MEUR)'!AY37+'ETR Other Exter. Savings (MEUR)'!Z37," ")</f>
        <v>0</v>
      </c>
    </row>
    <row r="39" spans="2:51" ht="198" customHeight="1" x14ac:dyDescent="0.25">
      <c r="B39" s="485" t="str">
        <f>'ETR Capacities'!B38</f>
        <v>FR</v>
      </c>
      <c r="C39" s="10" t="str">
        <f>'ETR Capacities'!C38</f>
        <v>ETR-F-728</v>
      </c>
      <c r="D39" s="10" t="str">
        <f>_xlfn.XLOOKUP(C39,[4]ETR!$D$4:$D$78,[4]ETR!$E$4:$E$78)</f>
        <v>Biomethane: connection of production units and reverse flow projects</v>
      </c>
      <c r="E39" s="10" t="str">
        <f>_xlfn.XLOOKUP(C39,'ETR Capacities'!$C$5:$C$79,'ETR Capacities'!$E$5:$E$79)</f>
        <v>Biomethane developments</v>
      </c>
      <c r="F39" s="13" t="str">
        <f>IF(_xlfn.XLOOKUP(C39,'ETR Capacities'!$C$5:$C$79,'ETR Capacities'!$F$5:$F$79)=0," ",_xlfn.XLOOKUP(C39,'ETR Capacities'!$C$5:$C$79,'ETR Capacities'!$F$5:$F$79))</f>
        <v xml:space="preserve"> </v>
      </c>
      <c r="G39" s="386">
        <f>IF(ISNUMBER('ETR CO2 Benefits (MEUR)'!G38)=TRUE,'ETR CO2 Benefits (MEUR)'!G38+'ETR Other Exter. Savings (MEUR)'!G38," ")</f>
        <v>0</v>
      </c>
      <c r="H39" s="105">
        <f>IF(ISNUMBER('ETR CO2 Benefits (MEUR)'!H38)=TRUE,'ETR CO2 Benefits (MEUR)'!H38+'ETR Other Exter. Savings (MEUR)'!H38," ")</f>
        <v>0</v>
      </c>
      <c r="I39" s="105">
        <f>IF(ISNUMBER('ETR CO2 Benefits (MEUR)'!I38)=TRUE,'ETR CO2 Benefits (MEUR)'!I38+'ETR Other Exter. Savings (MEUR)'!I38," ")</f>
        <v>0.22638577500000004</v>
      </c>
      <c r="J39" s="105">
        <f>IF(ISNUMBER('ETR CO2 Benefits (MEUR)'!J38)=TRUE,'ETR CO2 Benefits (MEUR)'!J38+'ETR Other Exter. Savings (MEUR)'!J38," ")</f>
        <v>0</v>
      </c>
      <c r="K39" s="106">
        <f>IF(ISNUMBER('ETR CO2 Benefits (MEUR)'!K38)=TRUE,'ETR CO2 Benefits (MEUR)'!K38+'ETR Other Exter. Savings (MEUR)'!K38," ")</f>
        <v>0</v>
      </c>
      <c r="L39" s="209">
        <f>IF(ISNUMBER('ETR CO2 Benefits (MEUR)'!L38)=TRUE,'ETR CO2 Benefits (MEUR)'!L38+'ETR Other Exter. Savings (MEUR)'!L38," ")</f>
        <v>0</v>
      </c>
      <c r="M39" s="209">
        <f>IF(ISNUMBER('ETR CO2 Benefits (MEUR)'!M38)=TRUE,'ETR CO2 Benefits (MEUR)'!M38+'ETR Other Exter. Savings (MEUR)'!M38," ")</f>
        <v>0</v>
      </c>
      <c r="N39" s="209">
        <f>IF(ISNUMBER('ETR CO2 Benefits (MEUR)'!N38)=TRUE,'ETR CO2 Benefits (MEUR)'!N38+'ETR Other Exter. Savings (MEUR)'!N38," ")</f>
        <v>2.2320480000000003</v>
      </c>
      <c r="O39" s="209">
        <f>IF(ISNUMBER('ETR CO2 Benefits (MEUR)'!O38)=TRUE,'ETR CO2 Benefits (MEUR)'!O38+'ETR Other Exter. Savings (MEUR)'!O38," ")</f>
        <v>0</v>
      </c>
      <c r="P39" s="210">
        <f>IF(ISNUMBER('ETR CO2 Benefits (MEUR)'!P38)=TRUE,'ETR CO2 Benefits (MEUR)'!P38+'ETR Other Exter. Savings (MEUR)'!P38," ")</f>
        <v>0</v>
      </c>
      <c r="Q39" s="209">
        <f>IF(ISNUMBER('ETR CO2 Benefits (MEUR)'!Q38)=TRUE,'ETR CO2 Benefits (MEUR)'!Q38+'ETR Other Exter. Savings (MEUR)'!L38," ")</f>
        <v>0</v>
      </c>
      <c r="R39" s="209">
        <f>IF(ISNUMBER('ETR CO2 Benefits (MEUR)'!R38)=TRUE,'ETR CO2 Benefits (MEUR)'!R38+'ETR Other Exter. Savings (MEUR)'!M38," ")</f>
        <v>0</v>
      </c>
      <c r="S39" s="209">
        <f>IF(ISNUMBER('ETR CO2 Benefits (MEUR)'!S38)=TRUE,'ETR CO2 Benefits (MEUR)'!S38+'ETR Other Exter. Savings (MEUR)'!N38," ")</f>
        <v>0.91673400000000016</v>
      </c>
      <c r="T39" s="209">
        <f>IF(ISNUMBER('ETR CO2 Benefits (MEUR)'!T38)=TRUE,'ETR CO2 Benefits (MEUR)'!T38+'ETR Other Exter. Savings (MEUR)'!O38," ")</f>
        <v>0</v>
      </c>
      <c r="U39" s="210">
        <f>IF(ISNUMBER('ETR CO2 Benefits (MEUR)'!U38)=TRUE,'ETR CO2 Benefits (MEUR)'!U38+'ETR Other Exter. Savings (MEUR)'!P38," ")</f>
        <v>0</v>
      </c>
      <c r="V39" s="227">
        <f>IF(ISNUMBER('ETR CO2 Benefits (MEUR)'!V38)=TRUE,'ETR CO2 Benefits (MEUR)'!V38+'ETR Other Exter. Savings (MEUR)'!Q38," ")</f>
        <v>0</v>
      </c>
      <c r="W39" s="227">
        <f>IF(ISNUMBER('ETR CO2 Benefits (MEUR)'!W38)=TRUE,'ETR CO2 Benefits (MEUR)'!W38+'ETR Other Exter. Savings (MEUR)'!R38," ")</f>
        <v>0</v>
      </c>
      <c r="X39" s="227">
        <f>IF(ISNUMBER('ETR CO2 Benefits (MEUR)'!X38)=TRUE,'ETR CO2 Benefits (MEUR)'!X38+'ETR Other Exter. Savings (MEUR)'!S38," ")</f>
        <v>6.2086500000000013</v>
      </c>
      <c r="Y39" s="227">
        <f>IF(ISNUMBER('ETR CO2 Benefits (MEUR)'!Y38)=TRUE,'ETR CO2 Benefits (MEUR)'!Y38+'ETR Other Exter. Savings (MEUR)'!T38," ")</f>
        <v>0</v>
      </c>
      <c r="Z39" s="228">
        <f>IF(ISNUMBER('ETR CO2 Benefits (MEUR)'!Z38)=TRUE,'ETR CO2 Benefits (MEUR)'!Z38+'ETR Other Exter. Savings (MEUR)'!U38," ")</f>
        <v>0</v>
      </c>
      <c r="AA39" s="37">
        <f>IF(ISNUMBER('ETR CO2 Benefits (MEUR)'!AA38)=TRUE,'ETR CO2 Benefits (MEUR)'!AA38+'ETR Other Exter. Savings (MEUR)'!Q38," ")</f>
        <v>0</v>
      </c>
      <c r="AB39" s="37">
        <f>IF(ISNUMBER('ETR CO2 Benefits (MEUR)'!AB38)=TRUE,'ETR CO2 Benefits (MEUR)'!AB38+'ETR Other Exter. Savings (MEUR)'!R38," ")</f>
        <v>0</v>
      </c>
      <c r="AC39" s="37">
        <f>IF(ISNUMBER('ETR CO2 Benefits (MEUR)'!AC38)=TRUE,'ETR CO2 Benefits (MEUR)'!AC38+'ETR Other Exter. Savings (MEUR)'!S38," ")</f>
        <v>12.187350000000002</v>
      </c>
      <c r="AD39" s="37">
        <f>IF(ISNUMBER('ETR CO2 Benefits (MEUR)'!AD38)=TRUE,'ETR CO2 Benefits (MEUR)'!AD38+'ETR Other Exter. Savings (MEUR)'!T38," ")</f>
        <v>0</v>
      </c>
      <c r="AE39" s="242">
        <f>IF(ISNUMBER('ETR CO2 Benefits (MEUR)'!AE38)=TRUE,'ETR CO2 Benefits (MEUR)'!AE38+'ETR Other Exter. Savings (MEUR)'!U38," ")</f>
        <v>0</v>
      </c>
      <c r="AF39" s="40">
        <f>IF(ISNUMBER('ETR CO2 Benefits (MEUR)'!AF38)=TRUE,'ETR CO2 Benefits (MEUR)'!AF38+'ETR Other Exter. Savings (MEUR)'!Q38," ")</f>
        <v>0</v>
      </c>
      <c r="AG39" s="40">
        <f>IF(ISNUMBER('ETR CO2 Benefits (MEUR)'!AG38)=TRUE,'ETR CO2 Benefits (MEUR)'!AG38+'ETR Other Exter. Savings (MEUR)'!R38," ")</f>
        <v>0</v>
      </c>
      <c r="AH39" s="40">
        <f>IF(ISNUMBER('ETR CO2 Benefits (MEUR)'!AH38)=TRUE,'ETR CO2 Benefits (MEUR)'!AH38+'ETR Other Exter. Savings (MEUR)'!S38," ")</f>
        <v>8.0482500000000012</v>
      </c>
      <c r="AI39" s="40">
        <f>IF(ISNUMBER('ETR CO2 Benefits (MEUR)'!AI38)=TRUE,'ETR CO2 Benefits (MEUR)'!AI38+'ETR Other Exter. Savings (MEUR)'!T38," ")</f>
        <v>0</v>
      </c>
      <c r="AJ39" s="248">
        <f>IF(ISNUMBER('ETR CO2 Benefits (MEUR)'!AJ38)=TRUE,'ETR CO2 Benefits (MEUR)'!AJ38+'ETR Other Exter. Savings (MEUR)'!U38," ")</f>
        <v>0</v>
      </c>
      <c r="AK39" s="227">
        <f>IF(ISNUMBER('ETR CO2 Benefits (MEUR)'!AK38)=TRUE,'ETR CO2 Benefits (MEUR)'!AK38+'ETR Other Exter. Savings (MEUR)'!V38," ")</f>
        <v>0</v>
      </c>
      <c r="AL39" s="227">
        <f>IF(ISNUMBER('ETR CO2 Benefits (MEUR)'!AL38)=TRUE,'ETR CO2 Benefits (MEUR)'!AL38+'ETR Other Exter. Savings (MEUR)'!W38," ")</f>
        <v>0</v>
      </c>
      <c r="AM39" s="227">
        <f>IF(ISNUMBER('ETR CO2 Benefits (MEUR)'!AM38)=TRUE,'ETR CO2 Benefits (MEUR)'!AM38+'ETR Other Exter. Savings (MEUR)'!X38," ")</f>
        <v>17.246250000000003</v>
      </c>
      <c r="AN39" s="227">
        <f>IF(ISNUMBER('ETR CO2 Benefits (MEUR)'!AN38)=TRUE,'ETR CO2 Benefits (MEUR)'!AN38+'ETR Other Exter. Savings (MEUR)'!Y38," ")</f>
        <v>0</v>
      </c>
      <c r="AO39" s="228">
        <f>IF(ISNUMBER('ETR CO2 Benefits (MEUR)'!AO38)=TRUE,'ETR CO2 Benefits (MEUR)'!AO38+'ETR Other Exter. Savings (MEUR)'!Z38," ")</f>
        <v>0</v>
      </c>
      <c r="AP39" s="37">
        <f>IF(ISNUMBER('ETR CO2 Benefits (MEUR)'!AP38)=TRUE,'ETR CO2 Benefits (MEUR)'!AP38+'ETR Other Exter. Savings (MEUR)'!V38," ")</f>
        <v>0</v>
      </c>
      <c r="AQ39" s="37">
        <f>IF(ISNUMBER('ETR CO2 Benefits (MEUR)'!AQ38)=TRUE,'ETR CO2 Benefits (MEUR)'!AQ38+'ETR Other Exter. Savings (MEUR)'!W38," ")</f>
        <v>0</v>
      </c>
      <c r="AR39" s="37">
        <f>IF(ISNUMBER('ETR CO2 Benefits (MEUR)'!AR38)=TRUE,'ETR CO2 Benefits (MEUR)'!AR38+'ETR Other Exter. Savings (MEUR)'!X38," ")</f>
        <v>22.995000000000005</v>
      </c>
      <c r="AS39" s="37">
        <f>IF(ISNUMBER('ETR CO2 Benefits (MEUR)'!AS38)=TRUE,'ETR CO2 Benefits (MEUR)'!AS38+'ETR Other Exter. Savings (MEUR)'!Y38," ")</f>
        <v>0</v>
      </c>
      <c r="AT39" s="242">
        <f>IF(ISNUMBER('ETR CO2 Benefits (MEUR)'!AT38)=TRUE,'ETR CO2 Benefits (MEUR)'!AT38+'ETR Other Exter. Savings (MEUR)'!Z38," ")</f>
        <v>0</v>
      </c>
      <c r="AU39" s="40">
        <f>IF(ISNUMBER('ETR CO2 Benefits (MEUR)'!AU38)=TRUE,'ETR CO2 Benefits (MEUR)'!AU38+'ETR Other Exter. Savings (MEUR)'!V38," ")</f>
        <v>0</v>
      </c>
      <c r="AV39" s="40">
        <f>IF(ISNUMBER('ETR CO2 Benefits (MEUR)'!AV38)=TRUE,'ETR CO2 Benefits (MEUR)'!AV38+'ETR Other Exter. Savings (MEUR)'!W38," ")</f>
        <v>0</v>
      </c>
      <c r="AW39" s="40">
        <f>IF(ISNUMBER('ETR CO2 Benefits (MEUR)'!AW38)=TRUE,'ETR CO2 Benefits (MEUR)'!AW38+'ETR Other Exter. Savings (MEUR)'!X38," ")</f>
        <v>18.396000000000004</v>
      </c>
      <c r="AX39" s="40">
        <f>IF(ISNUMBER('ETR CO2 Benefits (MEUR)'!AX38)=TRUE,'ETR CO2 Benefits (MEUR)'!AX38+'ETR Other Exter. Savings (MEUR)'!Y38," ")</f>
        <v>0</v>
      </c>
      <c r="AY39" s="248">
        <f>IF(ISNUMBER('ETR CO2 Benefits (MEUR)'!AY38)=TRUE,'ETR CO2 Benefits (MEUR)'!AY38+'ETR Other Exter. Savings (MEUR)'!Z38," ")</f>
        <v>0</v>
      </c>
    </row>
    <row r="40" spans="2:51" ht="126.75" customHeight="1" x14ac:dyDescent="0.25">
      <c r="B40" s="485" t="str">
        <f>'ETR Capacities'!B39</f>
        <v>FR</v>
      </c>
      <c r="C40" s="10" t="str">
        <f>'ETR Capacities'!C39</f>
        <v>ETR-F-743</v>
      </c>
      <c r="D40" s="10" t="str">
        <f>_xlfn.XLOOKUP(C40,[4]ETR!$D$4:$D$78,[4]ETR!$E$4:$E$78)</f>
        <v>Impulse 2025</v>
      </c>
      <c r="E40" s="10" t="str">
        <f>_xlfn.XLOOKUP(C40,'ETR Capacities'!$C$5:$C$79,'ETR Capacities'!$E$5:$E$79)</f>
        <v>Smart multi energy system</v>
      </c>
      <c r="F40" s="13" t="str">
        <f>IF(_xlfn.XLOOKUP(C40,'ETR Capacities'!$C$5:$C$79,'ETR Capacities'!$F$5:$F$79)=0," ",_xlfn.XLOOKUP(C40,'ETR Capacities'!$C$5:$C$79,'ETR Capacities'!$F$5:$F$79))</f>
        <v xml:space="preserve"> </v>
      </c>
      <c r="G40" s="386">
        <f>IF(ISNUMBER('ETR CO2 Benefits (MEUR)'!G39)=TRUE,'ETR CO2 Benefits (MEUR)'!G39+'ETR Other Exter. Savings (MEUR)'!G39," ")</f>
        <v>0</v>
      </c>
      <c r="H40" s="105">
        <f>IF(ISNUMBER('ETR CO2 Benefits (MEUR)'!H39)=TRUE,'ETR CO2 Benefits (MEUR)'!H39+'ETR Other Exter. Savings (MEUR)'!H39," ")</f>
        <v>0</v>
      </c>
      <c r="I40" s="105">
        <f>IF(ISNUMBER('ETR CO2 Benefits (MEUR)'!I39)=TRUE,'ETR CO2 Benefits (MEUR)'!I39+'ETR Other Exter. Savings (MEUR)'!I39," ")</f>
        <v>0</v>
      </c>
      <c r="J40" s="105">
        <f>IF(ISNUMBER('ETR CO2 Benefits (MEUR)'!J39)=TRUE,'ETR CO2 Benefits (MEUR)'!J39+'ETR Other Exter. Savings (MEUR)'!J39," ")</f>
        <v>0</v>
      </c>
      <c r="K40" s="106">
        <f>IF(ISNUMBER('ETR CO2 Benefits (MEUR)'!K39)=TRUE,'ETR CO2 Benefits (MEUR)'!K39+'ETR Other Exter. Savings (MEUR)'!K39," ")</f>
        <v>0</v>
      </c>
      <c r="L40" s="209">
        <f>IF(ISNUMBER('ETR CO2 Benefits (MEUR)'!L39)=TRUE,'ETR CO2 Benefits (MEUR)'!L39+'ETR Other Exter. Savings (MEUR)'!L39," ")</f>
        <v>0</v>
      </c>
      <c r="M40" s="209">
        <f>IF(ISNUMBER('ETR CO2 Benefits (MEUR)'!M39)=TRUE,'ETR CO2 Benefits (MEUR)'!M39+'ETR Other Exter. Savings (MEUR)'!M39," ")</f>
        <v>5.4280811145510843E-3</v>
      </c>
      <c r="N40" s="209">
        <f>IF(ISNUMBER('ETR CO2 Benefits (MEUR)'!N39)=TRUE,'ETR CO2 Benefits (MEUR)'!N39+'ETR Other Exter. Savings (MEUR)'!N39," ")</f>
        <v>0</v>
      </c>
      <c r="O40" s="209">
        <f>IF(ISNUMBER('ETR CO2 Benefits (MEUR)'!O39)=TRUE,'ETR CO2 Benefits (MEUR)'!O39+'ETR Other Exter. Savings (MEUR)'!O39," ")</f>
        <v>0</v>
      </c>
      <c r="P40" s="210">
        <f>IF(ISNUMBER('ETR CO2 Benefits (MEUR)'!P39)=TRUE,'ETR CO2 Benefits (MEUR)'!P39+'ETR Other Exter. Savings (MEUR)'!P39," ")</f>
        <v>0</v>
      </c>
      <c r="Q40" s="209">
        <f>IF(ISNUMBER('ETR CO2 Benefits (MEUR)'!Q39)=TRUE,'ETR CO2 Benefits (MEUR)'!Q39+'ETR Other Exter. Savings (MEUR)'!L39," ")</f>
        <v>0</v>
      </c>
      <c r="R40" s="209">
        <f>IF(ISNUMBER('ETR CO2 Benefits (MEUR)'!R39)=TRUE,'ETR CO2 Benefits (MEUR)'!R39+'ETR Other Exter. Savings (MEUR)'!M39," ")</f>
        <v>2.8986311145510835E-3</v>
      </c>
      <c r="S40" s="209">
        <f>IF(ISNUMBER('ETR CO2 Benefits (MEUR)'!S39)=TRUE,'ETR CO2 Benefits (MEUR)'!S39+'ETR Other Exter. Savings (MEUR)'!N39," ")</f>
        <v>0</v>
      </c>
      <c r="T40" s="209">
        <f>IF(ISNUMBER('ETR CO2 Benefits (MEUR)'!T39)=TRUE,'ETR CO2 Benefits (MEUR)'!T39+'ETR Other Exter. Savings (MEUR)'!O39," ")</f>
        <v>0</v>
      </c>
      <c r="U40" s="210">
        <f>IF(ISNUMBER('ETR CO2 Benefits (MEUR)'!U39)=TRUE,'ETR CO2 Benefits (MEUR)'!U39+'ETR Other Exter. Savings (MEUR)'!P39," ")</f>
        <v>0</v>
      </c>
      <c r="V40" s="227">
        <f>IF(ISNUMBER('ETR CO2 Benefits (MEUR)'!V39)=TRUE,'ETR CO2 Benefits (MEUR)'!V39+'ETR Other Exter. Savings (MEUR)'!Q39," ")</f>
        <v>0</v>
      </c>
      <c r="W40" s="227">
        <f>IF(ISNUMBER('ETR CO2 Benefits (MEUR)'!W39)=TRUE,'ETR CO2 Benefits (MEUR)'!W39+'ETR Other Exter. Savings (MEUR)'!R39," ")</f>
        <v>3.2052311145510837E-3</v>
      </c>
      <c r="X40" s="227">
        <f>IF(ISNUMBER('ETR CO2 Benefits (MEUR)'!X39)=TRUE,'ETR CO2 Benefits (MEUR)'!X39+'ETR Other Exter. Savings (MEUR)'!S39," ")</f>
        <v>0</v>
      </c>
      <c r="Y40" s="227">
        <f>IF(ISNUMBER('ETR CO2 Benefits (MEUR)'!Y39)=TRUE,'ETR CO2 Benefits (MEUR)'!Y39+'ETR Other Exter. Savings (MEUR)'!T39," ")</f>
        <v>0</v>
      </c>
      <c r="Z40" s="228">
        <f>IF(ISNUMBER('ETR CO2 Benefits (MEUR)'!Z39)=TRUE,'ETR CO2 Benefits (MEUR)'!Z39+'ETR Other Exter. Savings (MEUR)'!U39," ")</f>
        <v>0</v>
      </c>
      <c r="AA40" s="37">
        <f>IF(ISNUMBER('ETR CO2 Benefits (MEUR)'!AA39)=TRUE,'ETR CO2 Benefits (MEUR)'!AA39+'ETR Other Exter. Savings (MEUR)'!Q39," ")</f>
        <v>0</v>
      </c>
      <c r="AB40" s="37">
        <f>IF(ISNUMBER('ETR CO2 Benefits (MEUR)'!AB39)=TRUE,'ETR CO2 Benefits (MEUR)'!AB39+'ETR Other Exter. Savings (MEUR)'!R39," ")</f>
        <v>5.1981311145510838E-3</v>
      </c>
      <c r="AC40" s="37">
        <f>IF(ISNUMBER('ETR CO2 Benefits (MEUR)'!AC39)=TRUE,'ETR CO2 Benefits (MEUR)'!AC39+'ETR Other Exter. Savings (MEUR)'!S39," ")</f>
        <v>0</v>
      </c>
      <c r="AD40" s="37">
        <f>IF(ISNUMBER('ETR CO2 Benefits (MEUR)'!AD39)=TRUE,'ETR CO2 Benefits (MEUR)'!AD39+'ETR Other Exter. Savings (MEUR)'!T39," ")</f>
        <v>0</v>
      </c>
      <c r="AE40" s="242">
        <f>IF(ISNUMBER('ETR CO2 Benefits (MEUR)'!AE39)=TRUE,'ETR CO2 Benefits (MEUR)'!AE39+'ETR Other Exter. Savings (MEUR)'!U39," ")</f>
        <v>0</v>
      </c>
      <c r="AF40" s="40">
        <f>IF(ISNUMBER('ETR CO2 Benefits (MEUR)'!AF39)=TRUE,'ETR CO2 Benefits (MEUR)'!AF39+'ETR Other Exter. Savings (MEUR)'!Q39," ")</f>
        <v>0</v>
      </c>
      <c r="AG40" s="40">
        <f>IF(ISNUMBER('ETR CO2 Benefits (MEUR)'!AG39)=TRUE,'ETR CO2 Benefits (MEUR)'!AG39+'ETR Other Exter. Savings (MEUR)'!R39," ")</f>
        <v>3.8184311145510832E-3</v>
      </c>
      <c r="AH40" s="40">
        <f>IF(ISNUMBER('ETR CO2 Benefits (MEUR)'!AH39)=TRUE,'ETR CO2 Benefits (MEUR)'!AH39+'ETR Other Exter. Savings (MEUR)'!S39," ")</f>
        <v>0</v>
      </c>
      <c r="AI40" s="40">
        <f>IF(ISNUMBER('ETR CO2 Benefits (MEUR)'!AI39)=TRUE,'ETR CO2 Benefits (MEUR)'!AI39+'ETR Other Exter. Savings (MEUR)'!T39," ")</f>
        <v>0</v>
      </c>
      <c r="AJ40" s="248">
        <f>IF(ISNUMBER('ETR CO2 Benefits (MEUR)'!AJ39)=TRUE,'ETR CO2 Benefits (MEUR)'!AJ39+'ETR Other Exter. Savings (MEUR)'!U39," ")</f>
        <v>0</v>
      </c>
      <c r="AK40" s="227">
        <f>IF(ISNUMBER('ETR CO2 Benefits (MEUR)'!AK39)=TRUE,'ETR CO2 Benefits (MEUR)'!AK39+'ETR Other Exter. Savings (MEUR)'!V39," ")</f>
        <v>0</v>
      </c>
      <c r="AL40" s="227">
        <f>IF(ISNUMBER('ETR CO2 Benefits (MEUR)'!AL39)=TRUE,'ETR CO2 Benefits (MEUR)'!AL39+'ETR Other Exter. Savings (MEUR)'!W39," ")</f>
        <v>6.8844311145510838E-3</v>
      </c>
      <c r="AM40" s="227">
        <f>IF(ISNUMBER('ETR CO2 Benefits (MEUR)'!AM39)=TRUE,'ETR CO2 Benefits (MEUR)'!AM39+'ETR Other Exter. Savings (MEUR)'!X39," ")</f>
        <v>0</v>
      </c>
      <c r="AN40" s="227">
        <f>IF(ISNUMBER('ETR CO2 Benefits (MEUR)'!AN39)=TRUE,'ETR CO2 Benefits (MEUR)'!AN39+'ETR Other Exter. Savings (MEUR)'!Y39," ")</f>
        <v>0</v>
      </c>
      <c r="AO40" s="228">
        <f>IF(ISNUMBER('ETR CO2 Benefits (MEUR)'!AO39)=TRUE,'ETR CO2 Benefits (MEUR)'!AO39+'ETR Other Exter. Savings (MEUR)'!Z39," ")</f>
        <v>0</v>
      </c>
      <c r="AP40" s="37">
        <f>IF(ISNUMBER('ETR CO2 Benefits (MEUR)'!AP39)=TRUE,'ETR CO2 Benefits (MEUR)'!AP39+'ETR Other Exter. Savings (MEUR)'!V39," ")</f>
        <v>0</v>
      </c>
      <c r="AQ40" s="37">
        <f>IF(ISNUMBER('ETR CO2 Benefits (MEUR)'!AQ39)=TRUE,'ETR CO2 Benefits (MEUR)'!AQ39+'ETR Other Exter. Savings (MEUR)'!W39," ")</f>
        <v>8.8006811145510851E-3</v>
      </c>
      <c r="AR40" s="37">
        <f>IF(ISNUMBER('ETR CO2 Benefits (MEUR)'!AR39)=TRUE,'ETR CO2 Benefits (MEUR)'!AR39+'ETR Other Exter. Savings (MEUR)'!X39," ")</f>
        <v>0</v>
      </c>
      <c r="AS40" s="37">
        <f>IF(ISNUMBER('ETR CO2 Benefits (MEUR)'!AS39)=TRUE,'ETR CO2 Benefits (MEUR)'!AS39+'ETR Other Exter. Savings (MEUR)'!Y39," ")</f>
        <v>0</v>
      </c>
      <c r="AT40" s="242">
        <f>IF(ISNUMBER('ETR CO2 Benefits (MEUR)'!AT39)=TRUE,'ETR CO2 Benefits (MEUR)'!AT39+'ETR Other Exter. Savings (MEUR)'!Z39," ")</f>
        <v>0</v>
      </c>
      <c r="AU40" s="40">
        <f>IF(ISNUMBER('ETR CO2 Benefits (MEUR)'!AU39)=TRUE,'ETR CO2 Benefits (MEUR)'!AU39+'ETR Other Exter. Savings (MEUR)'!V39," ")</f>
        <v>0</v>
      </c>
      <c r="AV40" s="40">
        <f>IF(ISNUMBER('ETR CO2 Benefits (MEUR)'!AV39)=TRUE,'ETR CO2 Benefits (MEUR)'!AV39+'ETR Other Exter. Savings (MEUR)'!W39," ")</f>
        <v>7.2676811145510837E-3</v>
      </c>
      <c r="AW40" s="40">
        <f>IF(ISNUMBER('ETR CO2 Benefits (MEUR)'!AW39)=TRUE,'ETR CO2 Benefits (MEUR)'!AW39+'ETR Other Exter. Savings (MEUR)'!X39," ")</f>
        <v>0</v>
      </c>
      <c r="AX40" s="40">
        <f>IF(ISNUMBER('ETR CO2 Benefits (MEUR)'!AX39)=TRUE,'ETR CO2 Benefits (MEUR)'!AX39+'ETR Other Exter. Savings (MEUR)'!Y39," ")</f>
        <v>0</v>
      </c>
      <c r="AY40" s="248">
        <f>IF(ISNUMBER('ETR CO2 Benefits (MEUR)'!AY39)=TRUE,'ETR CO2 Benefits (MEUR)'!AY39+'ETR Other Exter. Savings (MEUR)'!Z39," ")</f>
        <v>0</v>
      </c>
    </row>
    <row r="41" spans="2:51" ht="188.25" customHeight="1" x14ac:dyDescent="0.25">
      <c r="B41" s="485" t="str">
        <f>'ETR Capacities'!B40</f>
        <v>FR</v>
      </c>
      <c r="C41" s="10" t="str">
        <f>'ETR Capacities'!C40</f>
        <v>ETR-N-899</v>
      </c>
      <c r="D41" s="10" t="str">
        <f>_xlfn.XLOOKUP(C41,[4]ETR!$D$4:$D$78,[4]ETR!$E$4:$E$78)</f>
        <v>mosaHYc (Mosel Saar Hydrogen Conversion</v>
      </c>
      <c r="E41" s="10" t="str">
        <f>_xlfn.XLOOKUP(C41,'ETR Capacities'!$C$5:$C$79,'ETR Capacities'!$E$5:$E$79)</f>
        <v xml:space="preserve">Hydrogen and synthetic methane </v>
      </c>
      <c r="F41" s="13" t="str">
        <f>IF(_xlfn.XLOOKUP(C41,'ETR Capacities'!$C$5:$C$79,'ETR Capacities'!$F$5:$F$79)=0," ",_xlfn.XLOOKUP(C41,'ETR Capacities'!$C$5:$C$79,'ETR Capacities'!$F$5:$F$79))</f>
        <v xml:space="preserve"> </v>
      </c>
      <c r="G41" s="386" t="str">
        <f>IF(ISNUMBER('ETR CO2 Benefits (MEUR)'!G40)=TRUE,'ETR CO2 Benefits (MEUR)'!G40+'ETR Other Exter. Savings (MEUR)'!G40," ")</f>
        <v xml:space="preserve"> </v>
      </c>
      <c r="H41" s="105" t="str">
        <f>IF(ISNUMBER('ETR CO2 Benefits (MEUR)'!H40)=TRUE,'ETR CO2 Benefits (MEUR)'!H40+'ETR Other Exter. Savings (MEUR)'!H40," ")</f>
        <v xml:space="preserve"> </v>
      </c>
      <c r="I41" s="105" t="str">
        <f>IF(ISNUMBER('ETR CO2 Benefits (MEUR)'!I40)=TRUE,'ETR CO2 Benefits (MEUR)'!I40+'ETR Other Exter. Savings (MEUR)'!I40," ")</f>
        <v xml:space="preserve"> </v>
      </c>
      <c r="J41" s="105" t="str">
        <f>IF(ISNUMBER('ETR CO2 Benefits (MEUR)'!J40)=TRUE,'ETR CO2 Benefits (MEUR)'!J40+'ETR Other Exter. Savings (MEUR)'!J40," ")</f>
        <v xml:space="preserve"> </v>
      </c>
      <c r="K41" s="106" t="str">
        <f>IF(ISNUMBER('ETR CO2 Benefits (MEUR)'!K40)=TRUE,'ETR CO2 Benefits (MEUR)'!K40+'ETR Other Exter. Savings (MEUR)'!K40," ")</f>
        <v xml:space="preserve"> </v>
      </c>
      <c r="L41" s="209" t="str">
        <f>IF(ISNUMBER('ETR CO2 Benefits (MEUR)'!L40)=TRUE,'ETR CO2 Benefits (MEUR)'!L40+'ETR Other Exter. Savings (MEUR)'!L40," ")</f>
        <v xml:space="preserve"> </v>
      </c>
      <c r="M41" s="209" t="str">
        <f>IF(ISNUMBER('ETR CO2 Benefits (MEUR)'!M40)=TRUE,'ETR CO2 Benefits (MEUR)'!M40+'ETR Other Exter. Savings (MEUR)'!M40," ")</f>
        <v xml:space="preserve"> </v>
      </c>
      <c r="N41" s="209" t="str">
        <f>IF(ISNUMBER('ETR CO2 Benefits (MEUR)'!N40)=TRUE,'ETR CO2 Benefits (MEUR)'!N40+'ETR Other Exter. Savings (MEUR)'!N40," ")</f>
        <v xml:space="preserve"> </v>
      </c>
      <c r="O41" s="209" t="str">
        <f>IF(ISNUMBER('ETR CO2 Benefits (MEUR)'!O40)=TRUE,'ETR CO2 Benefits (MEUR)'!O40+'ETR Other Exter. Savings (MEUR)'!O40," ")</f>
        <v xml:space="preserve"> </v>
      </c>
      <c r="P41" s="210" t="str">
        <f>IF(ISNUMBER('ETR CO2 Benefits (MEUR)'!P40)=TRUE,'ETR CO2 Benefits (MEUR)'!P40+'ETR Other Exter. Savings (MEUR)'!P40," ")</f>
        <v xml:space="preserve"> </v>
      </c>
      <c r="Q41" s="209" t="str">
        <f>IF(ISNUMBER('ETR CO2 Benefits (MEUR)'!Q40)=TRUE,'ETR CO2 Benefits (MEUR)'!Q40+'ETR Other Exter. Savings (MEUR)'!L40," ")</f>
        <v xml:space="preserve"> </v>
      </c>
      <c r="R41" s="209" t="str">
        <f>IF(ISNUMBER('ETR CO2 Benefits (MEUR)'!R40)=TRUE,'ETR CO2 Benefits (MEUR)'!R40+'ETR Other Exter. Savings (MEUR)'!M40," ")</f>
        <v xml:space="preserve"> </v>
      </c>
      <c r="S41" s="209" t="str">
        <f>IF(ISNUMBER('ETR CO2 Benefits (MEUR)'!S40)=TRUE,'ETR CO2 Benefits (MEUR)'!S40+'ETR Other Exter. Savings (MEUR)'!N40," ")</f>
        <v xml:space="preserve"> </v>
      </c>
      <c r="T41" s="209" t="str">
        <f>IF(ISNUMBER('ETR CO2 Benefits (MEUR)'!T40)=TRUE,'ETR CO2 Benefits (MEUR)'!T40+'ETR Other Exter. Savings (MEUR)'!O40," ")</f>
        <v xml:space="preserve"> </v>
      </c>
      <c r="U41" s="210" t="str">
        <f>IF(ISNUMBER('ETR CO2 Benefits (MEUR)'!U40)=TRUE,'ETR CO2 Benefits (MEUR)'!U40+'ETR Other Exter. Savings (MEUR)'!P40," ")</f>
        <v xml:space="preserve"> </v>
      </c>
      <c r="V41" s="227" t="str">
        <f>IF(ISNUMBER('ETR CO2 Benefits (MEUR)'!V40)=TRUE,'ETR CO2 Benefits (MEUR)'!V40+'ETR Other Exter. Savings (MEUR)'!Q40," ")</f>
        <v xml:space="preserve"> </v>
      </c>
      <c r="W41" s="227" t="str">
        <f>IF(ISNUMBER('ETR CO2 Benefits (MEUR)'!W40)=TRUE,'ETR CO2 Benefits (MEUR)'!W40+'ETR Other Exter. Savings (MEUR)'!R40," ")</f>
        <v xml:space="preserve"> </v>
      </c>
      <c r="X41" s="227" t="str">
        <f>IF(ISNUMBER('ETR CO2 Benefits (MEUR)'!X40)=TRUE,'ETR CO2 Benefits (MEUR)'!X40+'ETR Other Exter. Savings (MEUR)'!S40," ")</f>
        <v xml:space="preserve"> </v>
      </c>
      <c r="Y41" s="227" t="str">
        <f>IF(ISNUMBER('ETR CO2 Benefits (MEUR)'!Y40)=TRUE,'ETR CO2 Benefits (MEUR)'!Y40+'ETR Other Exter. Savings (MEUR)'!T40," ")</f>
        <v xml:space="preserve"> </v>
      </c>
      <c r="Z41" s="228" t="str">
        <f>IF(ISNUMBER('ETR CO2 Benefits (MEUR)'!Z40)=TRUE,'ETR CO2 Benefits (MEUR)'!Z40+'ETR Other Exter. Savings (MEUR)'!U40," ")</f>
        <v xml:space="preserve"> </v>
      </c>
      <c r="AA41" s="37" t="str">
        <f>IF(ISNUMBER('ETR CO2 Benefits (MEUR)'!AA40)=TRUE,'ETR CO2 Benefits (MEUR)'!AA40+'ETR Other Exter. Savings (MEUR)'!Q40," ")</f>
        <v xml:space="preserve"> </v>
      </c>
      <c r="AB41" s="37" t="str">
        <f>IF(ISNUMBER('ETR CO2 Benefits (MEUR)'!AB40)=TRUE,'ETR CO2 Benefits (MEUR)'!AB40+'ETR Other Exter. Savings (MEUR)'!R40," ")</f>
        <v xml:space="preserve"> </v>
      </c>
      <c r="AC41" s="37" t="str">
        <f>IF(ISNUMBER('ETR CO2 Benefits (MEUR)'!AC40)=TRUE,'ETR CO2 Benefits (MEUR)'!AC40+'ETR Other Exter. Savings (MEUR)'!S40," ")</f>
        <v xml:space="preserve"> </v>
      </c>
      <c r="AD41" s="37" t="str">
        <f>IF(ISNUMBER('ETR CO2 Benefits (MEUR)'!AD40)=TRUE,'ETR CO2 Benefits (MEUR)'!AD40+'ETR Other Exter. Savings (MEUR)'!T40," ")</f>
        <v xml:space="preserve"> </v>
      </c>
      <c r="AE41" s="242" t="str">
        <f>IF(ISNUMBER('ETR CO2 Benefits (MEUR)'!AE40)=TRUE,'ETR CO2 Benefits (MEUR)'!AE40+'ETR Other Exter. Savings (MEUR)'!U40," ")</f>
        <v xml:space="preserve"> </v>
      </c>
      <c r="AF41" s="40" t="str">
        <f>IF(ISNUMBER('ETR CO2 Benefits (MEUR)'!AF40)=TRUE,'ETR CO2 Benefits (MEUR)'!AF40+'ETR Other Exter. Savings (MEUR)'!Q40," ")</f>
        <v xml:space="preserve"> </v>
      </c>
      <c r="AG41" s="40" t="str">
        <f>IF(ISNUMBER('ETR CO2 Benefits (MEUR)'!AG40)=TRUE,'ETR CO2 Benefits (MEUR)'!AG40+'ETR Other Exter. Savings (MEUR)'!R40," ")</f>
        <v xml:space="preserve"> </v>
      </c>
      <c r="AH41" s="40" t="str">
        <f>IF(ISNUMBER('ETR CO2 Benefits (MEUR)'!AH40)=TRUE,'ETR CO2 Benefits (MEUR)'!AH40+'ETR Other Exter. Savings (MEUR)'!S40," ")</f>
        <v xml:space="preserve"> </v>
      </c>
      <c r="AI41" s="40" t="str">
        <f>IF(ISNUMBER('ETR CO2 Benefits (MEUR)'!AI40)=TRUE,'ETR CO2 Benefits (MEUR)'!AI40+'ETR Other Exter. Savings (MEUR)'!T40," ")</f>
        <v xml:space="preserve"> </v>
      </c>
      <c r="AJ41" s="248" t="str">
        <f>IF(ISNUMBER('ETR CO2 Benefits (MEUR)'!AJ40)=TRUE,'ETR CO2 Benefits (MEUR)'!AJ40+'ETR Other Exter. Savings (MEUR)'!U40," ")</f>
        <v xml:space="preserve"> </v>
      </c>
      <c r="AK41" s="227" t="str">
        <f>IF(ISNUMBER('ETR CO2 Benefits (MEUR)'!AK40)=TRUE,'ETR CO2 Benefits (MEUR)'!AK40+'ETR Other Exter. Savings (MEUR)'!V40," ")</f>
        <v xml:space="preserve"> </v>
      </c>
      <c r="AL41" s="227" t="str">
        <f>IF(ISNUMBER('ETR CO2 Benefits (MEUR)'!AL40)=TRUE,'ETR CO2 Benefits (MEUR)'!AL40+'ETR Other Exter. Savings (MEUR)'!W40," ")</f>
        <v xml:space="preserve"> </v>
      </c>
      <c r="AM41" s="227" t="str">
        <f>IF(ISNUMBER('ETR CO2 Benefits (MEUR)'!AM40)=TRUE,'ETR CO2 Benefits (MEUR)'!AM40+'ETR Other Exter. Savings (MEUR)'!X40," ")</f>
        <v xml:space="preserve"> </v>
      </c>
      <c r="AN41" s="227" t="str">
        <f>IF(ISNUMBER('ETR CO2 Benefits (MEUR)'!AN40)=TRUE,'ETR CO2 Benefits (MEUR)'!AN40+'ETR Other Exter. Savings (MEUR)'!Y40," ")</f>
        <v xml:space="preserve"> </v>
      </c>
      <c r="AO41" s="228" t="str">
        <f>IF(ISNUMBER('ETR CO2 Benefits (MEUR)'!AO40)=TRUE,'ETR CO2 Benefits (MEUR)'!AO40+'ETR Other Exter. Savings (MEUR)'!Z40," ")</f>
        <v xml:space="preserve"> </v>
      </c>
      <c r="AP41" s="37" t="str">
        <f>IF(ISNUMBER('ETR CO2 Benefits (MEUR)'!AP40)=TRUE,'ETR CO2 Benefits (MEUR)'!AP40+'ETR Other Exter. Savings (MEUR)'!V40," ")</f>
        <v xml:space="preserve"> </v>
      </c>
      <c r="AQ41" s="37" t="str">
        <f>IF(ISNUMBER('ETR CO2 Benefits (MEUR)'!AQ40)=TRUE,'ETR CO2 Benefits (MEUR)'!AQ40+'ETR Other Exter. Savings (MEUR)'!W40," ")</f>
        <v xml:space="preserve"> </v>
      </c>
      <c r="AR41" s="37" t="str">
        <f>IF(ISNUMBER('ETR CO2 Benefits (MEUR)'!AR40)=TRUE,'ETR CO2 Benefits (MEUR)'!AR40+'ETR Other Exter. Savings (MEUR)'!X40," ")</f>
        <v xml:space="preserve"> </v>
      </c>
      <c r="AS41" s="37" t="str">
        <f>IF(ISNUMBER('ETR CO2 Benefits (MEUR)'!AS40)=TRUE,'ETR CO2 Benefits (MEUR)'!AS40+'ETR Other Exter. Savings (MEUR)'!Y40," ")</f>
        <v xml:space="preserve"> </v>
      </c>
      <c r="AT41" s="242" t="str">
        <f>IF(ISNUMBER('ETR CO2 Benefits (MEUR)'!AT40)=TRUE,'ETR CO2 Benefits (MEUR)'!AT40+'ETR Other Exter. Savings (MEUR)'!Z40," ")</f>
        <v xml:space="preserve"> </v>
      </c>
      <c r="AU41" s="40" t="str">
        <f>IF(ISNUMBER('ETR CO2 Benefits (MEUR)'!AU40)=TRUE,'ETR CO2 Benefits (MEUR)'!AU40+'ETR Other Exter. Savings (MEUR)'!V40," ")</f>
        <v xml:space="preserve"> </v>
      </c>
      <c r="AV41" s="40" t="str">
        <f>IF(ISNUMBER('ETR CO2 Benefits (MEUR)'!AV40)=TRUE,'ETR CO2 Benefits (MEUR)'!AV40+'ETR Other Exter. Savings (MEUR)'!W40," ")</f>
        <v xml:space="preserve"> </v>
      </c>
      <c r="AW41" s="40" t="str">
        <f>IF(ISNUMBER('ETR CO2 Benefits (MEUR)'!AW40)=TRUE,'ETR CO2 Benefits (MEUR)'!AW40+'ETR Other Exter. Savings (MEUR)'!X40," ")</f>
        <v xml:space="preserve"> </v>
      </c>
      <c r="AX41" s="40" t="str">
        <f>IF(ISNUMBER('ETR CO2 Benefits (MEUR)'!AX40)=TRUE,'ETR CO2 Benefits (MEUR)'!AX40+'ETR Other Exter. Savings (MEUR)'!Y40," ")</f>
        <v xml:space="preserve"> </v>
      </c>
      <c r="AY41" s="248" t="str">
        <f>IF(ISNUMBER('ETR CO2 Benefits (MEUR)'!AY40)=TRUE,'ETR CO2 Benefits (MEUR)'!AY40+'ETR Other Exter. Savings (MEUR)'!Z40," ")</f>
        <v xml:space="preserve"> </v>
      </c>
    </row>
    <row r="42" spans="2:51" ht="130.5" customHeight="1" x14ac:dyDescent="0.25">
      <c r="B42" s="485" t="str">
        <f>'ETR Capacities'!B41</f>
        <v>FR</v>
      </c>
      <c r="C42" s="11" t="str">
        <f>'ETR Capacities'!C41</f>
        <v>ETR-N-901</v>
      </c>
      <c r="D42" s="11" t="str">
        <f>_xlfn.XLOOKUP(C42,[4]ETR!$D$4:$D$78,[4]ETR!$E$4:$E$78)</f>
        <v>HyGéo</v>
      </c>
      <c r="E42" s="11" t="str">
        <f>_xlfn.XLOOKUP(C42,'ETR Capacities'!$C$5:$C$79,'ETR Capacities'!$E$5:$E$79)</f>
        <v xml:space="preserve">Hydrogen and synthetic methane </v>
      </c>
      <c r="F42" s="304" t="str">
        <f>IF(_xlfn.XLOOKUP(C42,'ETR Capacities'!$C$5:$C$79,'ETR Capacities'!$F$5:$F$79)=0," ",_xlfn.XLOOKUP(C42,'ETR Capacities'!$C$5:$C$79,'ETR Capacities'!$F$5:$F$79))</f>
        <v xml:space="preserve"> </v>
      </c>
      <c r="G42" s="331" t="str">
        <f>IF(ISNUMBER('ETR CO2 Benefits (MEUR)'!G41)=TRUE,'ETR CO2 Benefits (MEUR)'!G41+'ETR Other Exter. Savings (MEUR)'!G41," ")</f>
        <v xml:space="preserve"> </v>
      </c>
      <c r="H42" s="334" t="str">
        <f>IF(ISNUMBER('ETR CO2 Benefits (MEUR)'!H41)=TRUE,'ETR CO2 Benefits (MEUR)'!H41+'ETR Other Exter. Savings (MEUR)'!H41," ")</f>
        <v xml:space="preserve"> </v>
      </c>
      <c r="I42" s="334" t="str">
        <f>IF(ISNUMBER('ETR CO2 Benefits (MEUR)'!I41)=TRUE,'ETR CO2 Benefits (MEUR)'!I41+'ETR Other Exter. Savings (MEUR)'!I41," ")</f>
        <v xml:space="preserve"> </v>
      </c>
      <c r="J42" s="334" t="str">
        <f>IF(ISNUMBER('ETR CO2 Benefits (MEUR)'!J41)=TRUE,'ETR CO2 Benefits (MEUR)'!J41+'ETR Other Exter. Savings (MEUR)'!J41," ")</f>
        <v xml:space="preserve"> </v>
      </c>
      <c r="K42" s="337" t="str">
        <f>IF(ISNUMBER('ETR CO2 Benefits (MEUR)'!K41)=TRUE,'ETR CO2 Benefits (MEUR)'!K41+'ETR Other Exter. Savings (MEUR)'!K41," ")</f>
        <v xml:space="preserve"> </v>
      </c>
      <c r="L42" s="325" t="str">
        <f>IF(ISNUMBER('ETR CO2 Benefits (MEUR)'!L41)=TRUE,'ETR CO2 Benefits (MEUR)'!L41+'ETR Other Exter. Savings (MEUR)'!L41," ")</f>
        <v xml:space="preserve"> </v>
      </c>
      <c r="M42" s="325" t="str">
        <f>IF(ISNUMBER('ETR CO2 Benefits (MEUR)'!M41)=TRUE,'ETR CO2 Benefits (MEUR)'!M41+'ETR Other Exter. Savings (MEUR)'!M41," ")</f>
        <v xml:space="preserve"> </v>
      </c>
      <c r="N42" s="325" t="str">
        <f>IF(ISNUMBER('ETR CO2 Benefits (MEUR)'!N41)=TRUE,'ETR CO2 Benefits (MEUR)'!N41+'ETR Other Exter. Savings (MEUR)'!N41," ")</f>
        <v xml:space="preserve"> </v>
      </c>
      <c r="O42" s="325" t="str">
        <f>IF(ISNUMBER('ETR CO2 Benefits (MEUR)'!O41)=TRUE,'ETR CO2 Benefits (MEUR)'!O41+'ETR Other Exter. Savings (MEUR)'!O41," ")</f>
        <v xml:space="preserve"> </v>
      </c>
      <c r="P42" s="328" t="str">
        <f>IF(ISNUMBER('ETR CO2 Benefits (MEUR)'!P41)=TRUE,'ETR CO2 Benefits (MEUR)'!P41+'ETR Other Exter. Savings (MEUR)'!P41," ")</f>
        <v xml:space="preserve"> </v>
      </c>
      <c r="Q42" s="325" t="str">
        <f>IF(ISNUMBER('ETR CO2 Benefits (MEUR)'!Q41)=TRUE,'ETR CO2 Benefits (MEUR)'!Q41+'ETR Other Exter. Savings (MEUR)'!L41," ")</f>
        <v xml:space="preserve"> </v>
      </c>
      <c r="R42" s="325" t="str">
        <f>IF(ISNUMBER('ETR CO2 Benefits (MEUR)'!R41)=TRUE,'ETR CO2 Benefits (MEUR)'!R41+'ETR Other Exter. Savings (MEUR)'!M41," ")</f>
        <v xml:space="preserve"> </v>
      </c>
      <c r="S42" s="325" t="str">
        <f>IF(ISNUMBER('ETR CO2 Benefits (MEUR)'!S41)=TRUE,'ETR CO2 Benefits (MEUR)'!S41+'ETR Other Exter. Savings (MEUR)'!N41," ")</f>
        <v xml:space="preserve"> </v>
      </c>
      <c r="T42" s="325" t="str">
        <f>IF(ISNUMBER('ETR CO2 Benefits (MEUR)'!T41)=TRUE,'ETR CO2 Benefits (MEUR)'!T41+'ETR Other Exter. Savings (MEUR)'!O41," ")</f>
        <v xml:space="preserve"> </v>
      </c>
      <c r="U42" s="328" t="str">
        <f>IF(ISNUMBER('ETR CO2 Benefits (MEUR)'!U41)=TRUE,'ETR CO2 Benefits (MEUR)'!U41+'ETR Other Exter. Savings (MEUR)'!P41," ")</f>
        <v xml:space="preserve"> </v>
      </c>
      <c r="V42" s="319" t="str">
        <f>IF(ISNUMBER('ETR CO2 Benefits (MEUR)'!V41)=TRUE,'ETR CO2 Benefits (MEUR)'!V41+'ETR Other Exter. Savings (MEUR)'!Q41," ")</f>
        <v xml:space="preserve"> </v>
      </c>
      <c r="W42" s="319" t="str">
        <f>IF(ISNUMBER('ETR CO2 Benefits (MEUR)'!W41)=TRUE,'ETR CO2 Benefits (MEUR)'!W41+'ETR Other Exter. Savings (MEUR)'!R41," ")</f>
        <v xml:space="preserve"> </v>
      </c>
      <c r="X42" s="319" t="str">
        <f>IF(ISNUMBER('ETR CO2 Benefits (MEUR)'!X41)=TRUE,'ETR CO2 Benefits (MEUR)'!X41+'ETR Other Exter. Savings (MEUR)'!S41," ")</f>
        <v xml:space="preserve"> </v>
      </c>
      <c r="Y42" s="319" t="str">
        <f>IF(ISNUMBER('ETR CO2 Benefits (MEUR)'!Y41)=TRUE,'ETR CO2 Benefits (MEUR)'!Y41+'ETR Other Exter. Savings (MEUR)'!T41," ")</f>
        <v xml:space="preserve"> </v>
      </c>
      <c r="Z42" s="322" t="str">
        <f>IF(ISNUMBER('ETR CO2 Benefits (MEUR)'!Z41)=TRUE,'ETR CO2 Benefits (MEUR)'!Z41+'ETR Other Exter. Savings (MEUR)'!U41," ")</f>
        <v xml:space="preserve"> </v>
      </c>
      <c r="AA42" s="313" t="str">
        <f>IF(ISNUMBER('ETR CO2 Benefits (MEUR)'!AA41)=TRUE,'ETR CO2 Benefits (MEUR)'!AA41+'ETR Other Exter. Savings (MEUR)'!Q41," ")</f>
        <v xml:space="preserve"> </v>
      </c>
      <c r="AB42" s="313" t="str">
        <f>IF(ISNUMBER('ETR CO2 Benefits (MEUR)'!AB41)=TRUE,'ETR CO2 Benefits (MEUR)'!AB41+'ETR Other Exter. Savings (MEUR)'!R41," ")</f>
        <v xml:space="preserve"> </v>
      </c>
      <c r="AC42" s="313" t="str">
        <f>IF(ISNUMBER('ETR CO2 Benefits (MEUR)'!AC41)=TRUE,'ETR CO2 Benefits (MEUR)'!AC41+'ETR Other Exter. Savings (MEUR)'!S41," ")</f>
        <v xml:space="preserve"> </v>
      </c>
      <c r="AD42" s="313" t="str">
        <f>IF(ISNUMBER('ETR CO2 Benefits (MEUR)'!AD41)=TRUE,'ETR CO2 Benefits (MEUR)'!AD41+'ETR Other Exter. Savings (MEUR)'!T41," ")</f>
        <v xml:space="preserve"> </v>
      </c>
      <c r="AE42" s="316" t="str">
        <f>IF(ISNUMBER('ETR CO2 Benefits (MEUR)'!AE41)=TRUE,'ETR CO2 Benefits (MEUR)'!AE41+'ETR Other Exter. Savings (MEUR)'!U41," ")</f>
        <v xml:space="preserve"> </v>
      </c>
      <c r="AF42" s="307" t="str">
        <f>IF(ISNUMBER('ETR CO2 Benefits (MEUR)'!AF41)=TRUE,'ETR CO2 Benefits (MEUR)'!AF41+'ETR Other Exter. Savings (MEUR)'!Q41," ")</f>
        <v xml:space="preserve"> </v>
      </c>
      <c r="AG42" s="307" t="str">
        <f>IF(ISNUMBER('ETR CO2 Benefits (MEUR)'!AG41)=TRUE,'ETR CO2 Benefits (MEUR)'!AG41+'ETR Other Exter. Savings (MEUR)'!R41," ")</f>
        <v xml:space="preserve"> </v>
      </c>
      <c r="AH42" s="307" t="str">
        <f>IF(ISNUMBER('ETR CO2 Benefits (MEUR)'!AH41)=TRUE,'ETR CO2 Benefits (MEUR)'!AH41+'ETR Other Exter. Savings (MEUR)'!S41," ")</f>
        <v xml:space="preserve"> </v>
      </c>
      <c r="AI42" s="307" t="str">
        <f>IF(ISNUMBER('ETR CO2 Benefits (MEUR)'!AI41)=TRUE,'ETR CO2 Benefits (MEUR)'!AI41+'ETR Other Exter. Savings (MEUR)'!T41," ")</f>
        <v xml:space="preserve"> </v>
      </c>
      <c r="AJ42" s="310" t="str">
        <f>IF(ISNUMBER('ETR CO2 Benefits (MEUR)'!AJ41)=TRUE,'ETR CO2 Benefits (MEUR)'!AJ41+'ETR Other Exter. Savings (MEUR)'!U41," ")</f>
        <v xml:space="preserve"> </v>
      </c>
      <c r="AK42" s="319" t="str">
        <f>IF(ISNUMBER('ETR CO2 Benefits (MEUR)'!AK41)=TRUE,'ETR CO2 Benefits (MEUR)'!AK41+'ETR Other Exter. Savings (MEUR)'!V41," ")</f>
        <v xml:space="preserve"> </v>
      </c>
      <c r="AL42" s="319" t="str">
        <f>IF(ISNUMBER('ETR CO2 Benefits (MEUR)'!AL41)=TRUE,'ETR CO2 Benefits (MEUR)'!AL41+'ETR Other Exter. Savings (MEUR)'!W41," ")</f>
        <v xml:space="preserve"> </v>
      </c>
      <c r="AM42" s="319" t="str">
        <f>IF(ISNUMBER('ETR CO2 Benefits (MEUR)'!AM41)=TRUE,'ETR CO2 Benefits (MEUR)'!AM41+'ETR Other Exter. Savings (MEUR)'!X41," ")</f>
        <v xml:space="preserve"> </v>
      </c>
      <c r="AN42" s="319" t="str">
        <f>IF(ISNUMBER('ETR CO2 Benefits (MEUR)'!AN41)=TRUE,'ETR CO2 Benefits (MEUR)'!AN41+'ETR Other Exter. Savings (MEUR)'!Y41," ")</f>
        <v xml:space="preserve"> </v>
      </c>
      <c r="AO42" s="322" t="str">
        <f>IF(ISNUMBER('ETR CO2 Benefits (MEUR)'!AO41)=TRUE,'ETR CO2 Benefits (MEUR)'!AO41+'ETR Other Exter. Savings (MEUR)'!Z41," ")</f>
        <v xml:space="preserve"> </v>
      </c>
      <c r="AP42" s="313" t="str">
        <f>IF(ISNUMBER('ETR CO2 Benefits (MEUR)'!AP41)=TRUE,'ETR CO2 Benefits (MEUR)'!AP41+'ETR Other Exter. Savings (MEUR)'!V41," ")</f>
        <v xml:space="preserve"> </v>
      </c>
      <c r="AQ42" s="313" t="str">
        <f>IF(ISNUMBER('ETR CO2 Benefits (MEUR)'!AQ41)=TRUE,'ETR CO2 Benefits (MEUR)'!AQ41+'ETR Other Exter. Savings (MEUR)'!W41," ")</f>
        <v xml:space="preserve"> </v>
      </c>
      <c r="AR42" s="313" t="str">
        <f>IF(ISNUMBER('ETR CO2 Benefits (MEUR)'!AR41)=TRUE,'ETR CO2 Benefits (MEUR)'!AR41+'ETR Other Exter. Savings (MEUR)'!X41," ")</f>
        <v xml:space="preserve"> </v>
      </c>
      <c r="AS42" s="313" t="str">
        <f>IF(ISNUMBER('ETR CO2 Benefits (MEUR)'!AS41)=TRUE,'ETR CO2 Benefits (MEUR)'!AS41+'ETR Other Exter. Savings (MEUR)'!Y41," ")</f>
        <v xml:space="preserve"> </v>
      </c>
      <c r="AT42" s="316" t="str">
        <f>IF(ISNUMBER('ETR CO2 Benefits (MEUR)'!AT41)=TRUE,'ETR CO2 Benefits (MEUR)'!AT41+'ETR Other Exter. Savings (MEUR)'!Z41," ")</f>
        <v xml:space="preserve"> </v>
      </c>
      <c r="AU42" s="307" t="str">
        <f>IF(ISNUMBER('ETR CO2 Benefits (MEUR)'!AU41)=TRUE,'ETR CO2 Benefits (MEUR)'!AU41+'ETR Other Exter. Savings (MEUR)'!V41," ")</f>
        <v xml:space="preserve"> </v>
      </c>
      <c r="AV42" s="307" t="str">
        <f>IF(ISNUMBER('ETR CO2 Benefits (MEUR)'!AV41)=TRUE,'ETR CO2 Benefits (MEUR)'!AV41+'ETR Other Exter. Savings (MEUR)'!W41," ")</f>
        <v xml:space="preserve"> </v>
      </c>
      <c r="AW42" s="307" t="str">
        <f>IF(ISNUMBER('ETR CO2 Benefits (MEUR)'!AW41)=TRUE,'ETR CO2 Benefits (MEUR)'!AW41+'ETR Other Exter. Savings (MEUR)'!X41," ")</f>
        <v xml:space="preserve"> </v>
      </c>
      <c r="AX42" s="307" t="str">
        <f>IF(ISNUMBER('ETR CO2 Benefits (MEUR)'!AX41)=TRUE,'ETR CO2 Benefits (MEUR)'!AX41+'ETR Other Exter. Savings (MEUR)'!Y41," ")</f>
        <v xml:space="preserve"> </v>
      </c>
      <c r="AY42" s="310" t="str">
        <f>IF(ISNUMBER('ETR CO2 Benefits (MEUR)'!AY41)=TRUE,'ETR CO2 Benefits (MEUR)'!AY41+'ETR Other Exter. Savings (MEUR)'!Z41," ")</f>
        <v xml:space="preserve"> </v>
      </c>
    </row>
    <row r="43" spans="2:51" ht="101.25" customHeight="1" thickBot="1" x14ac:dyDescent="0.3">
      <c r="B43" s="485" t="str">
        <f>'ETR Capacities'!B42</f>
        <v>FR</v>
      </c>
      <c r="C43" s="24" t="str">
        <f>'ETR Capacities'!C42</f>
        <v>ETR-N-942</v>
      </c>
      <c r="D43" s="24" t="str">
        <f>_xlfn.XLOOKUP(C43,[4]ETR!$D$4:$D$78,[4]ETR!$E$4:$E$78)</f>
        <v>Lacq Hydrogen</v>
      </c>
      <c r="E43" s="24" t="str">
        <f>_xlfn.XLOOKUP(C43,'ETR Capacities'!$C$5:$C$79,'ETR Capacities'!$E$5:$E$79)</f>
        <v xml:space="preserve">Hydrogen and synthetic methane </v>
      </c>
      <c r="F43" s="31" t="str">
        <f>IF(_xlfn.XLOOKUP(C43,'ETR Capacities'!$C$5:$C$79,'ETR Capacities'!$F$5:$F$79)=0," ",_xlfn.XLOOKUP(C43,'ETR Capacities'!$C$5:$C$79,'ETR Capacities'!$F$5:$F$79))</f>
        <v xml:space="preserve"> </v>
      </c>
      <c r="G43" s="389">
        <f>IF(ISNUMBER('ETR CO2 Benefits (MEUR)'!G42)=TRUE,'ETR CO2 Benefits (MEUR)'!G42+'ETR Other Exter. Savings (MEUR)'!G42," ")</f>
        <v>0.74057749207430357</v>
      </c>
      <c r="H43" s="111">
        <f>IF(ISNUMBER('ETR CO2 Benefits (MEUR)'!H42)=TRUE,'ETR CO2 Benefits (MEUR)'!H42+'ETR Other Exter. Savings (MEUR)'!H42," ")</f>
        <v>0</v>
      </c>
      <c r="I43" s="111">
        <f>IF(ISNUMBER('ETR CO2 Benefits (MEUR)'!I42)=TRUE,'ETR CO2 Benefits (MEUR)'!I42+'ETR Other Exter. Savings (MEUR)'!I42," ")</f>
        <v>0</v>
      </c>
      <c r="J43" s="111">
        <f>IF(ISNUMBER('ETR CO2 Benefits (MEUR)'!J42)=TRUE,'ETR CO2 Benefits (MEUR)'!J42+'ETR Other Exter. Savings (MEUR)'!J42," ")</f>
        <v>0</v>
      </c>
      <c r="K43" s="112">
        <f>IF(ISNUMBER('ETR CO2 Benefits (MEUR)'!K42)=TRUE,'ETR CO2 Benefits (MEUR)'!K42+'ETR Other Exter. Savings (MEUR)'!K42," ")</f>
        <v>0</v>
      </c>
      <c r="L43" s="216">
        <f>IF(ISNUMBER('ETR CO2 Benefits (MEUR)'!L42)=TRUE,'ETR CO2 Benefits (MEUR)'!L42+'ETR Other Exter. Savings (MEUR)'!L42," ")</f>
        <v>1.5198627120743038</v>
      </c>
      <c r="M43" s="216">
        <f>IF(ISNUMBER('ETR CO2 Benefits (MEUR)'!M42)=TRUE,'ETR CO2 Benefits (MEUR)'!M42+'ETR Other Exter. Savings (MEUR)'!M42," ")</f>
        <v>0</v>
      </c>
      <c r="N43" s="216">
        <f>IF(ISNUMBER('ETR CO2 Benefits (MEUR)'!N42)=TRUE,'ETR CO2 Benefits (MEUR)'!N42+'ETR Other Exter. Savings (MEUR)'!N42," ")</f>
        <v>0</v>
      </c>
      <c r="O43" s="216">
        <f>IF(ISNUMBER('ETR CO2 Benefits (MEUR)'!O42)=TRUE,'ETR CO2 Benefits (MEUR)'!O42+'ETR Other Exter. Savings (MEUR)'!O42," ")</f>
        <v>0</v>
      </c>
      <c r="P43" s="217">
        <f>IF(ISNUMBER('ETR CO2 Benefits (MEUR)'!P42)=TRUE,'ETR CO2 Benefits (MEUR)'!P42+'ETR Other Exter. Savings (MEUR)'!P42," ")</f>
        <v>0</v>
      </c>
      <c r="Q43" s="216">
        <f>IF(ISNUMBER('ETR CO2 Benefits (MEUR)'!Q42)=TRUE,'ETR CO2 Benefits (MEUR)'!Q42+'ETR Other Exter. Savings (MEUR)'!L42," ")</f>
        <v>0.81161671207430341</v>
      </c>
      <c r="R43" s="216">
        <f>IF(ISNUMBER('ETR CO2 Benefits (MEUR)'!R42)=TRUE,'ETR CO2 Benefits (MEUR)'!R42+'ETR Other Exter. Savings (MEUR)'!M42," ")</f>
        <v>0</v>
      </c>
      <c r="S43" s="216">
        <f>IF(ISNUMBER('ETR CO2 Benefits (MEUR)'!S42)=TRUE,'ETR CO2 Benefits (MEUR)'!S42+'ETR Other Exter. Savings (MEUR)'!N42," ")</f>
        <v>0</v>
      </c>
      <c r="T43" s="216">
        <f>IF(ISNUMBER('ETR CO2 Benefits (MEUR)'!T42)=TRUE,'ETR CO2 Benefits (MEUR)'!T42+'ETR Other Exter. Savings (MEUR)'!O42," ")</f>
        <v>0</v>
      </c>
      <c r="U43" s="217">
        <f>IF(ISNUMBER('ETR CO2 Benefits (MEUR)'!U42)=TRUE,'ETR CO2 Benefits (MEUR)'!U42+'ETR Other Exter. Savings (MEUR)'!P42," ")</f>
        <v>0</v>
      </c>
      <c r="V43" s="234">
        <f>IF(ISNUMBER('ETR CO2 Benefits (MEUR)'!V42)=TRUE,'ETR CO2 Benefits (MEUR)'!V42+'ETR Other Exter. Savings (MEUR)'!Q42," ")</f>
        <v>0.89746471207430356</v>
      </c>
      <c r="W43" s="234">
        <f>IF(ISNUMBER('ETR CO2 Benefits (MEUR)'!W42)=TRUE,'ETR CO2 Benefits (MEUR)'!W42+'ETR Other Exter. Savings (MEUR)'!R42," ")</f>
        <v>0</v>
      </c>
      <c r="X43" s="234">
        <f>IF(ISNUMBER('ETR CO2 Benefits (MEUR)'!X42)=TRUE,'ETR CO2 Benefits (MEUR)'!X42+'ETR Other Exter. Savings (MEUR)'!S42," ")</f>
        <v>0</v>
      </c>
      <c r="Y43" s="234">
        <f>IF(ISNUMBER('ETR CO2 Benefits (MEUR)'!Y42)=TRUE,'ETR CO2 Benefits (MEUR)'!Y42+'ETR Other Exter. Savings (MEUR)'!T42," ")</f>
        <v>0</v>
      </c>
      <c r="Z43" s="235">
        <f>IF(ISNUMBER('ETR CO2 Benefits (MEUR)'!Z42)=TRUE,'ETR CO2 Benefits (MEUR)'!Z42+'ETR Other Exter. Savings (MEUR)'!U42," ")</f>
        <v>0</v>
      </c>
      <c r="AA43" s="45">
        <f>IF(ISNUMBER('ETR CO2 Benefits (MEUR)'!AA42)=TRUE,'ETR CO2 Benefits (MEUR)'!AA42+'ETR Other Exter. Savings (MEUR)'!Q42," ")</f>
        <v>1.4554767120743035</v>
      </c>
      <c r="AB43" s="45">
        <f>IF(ISNUMBER('ETR CO2 Benefits (MEUR)'!AB42)=TRUE,'ETR CO2 Benefits (MEUR)'!AB42+'ETR Other Exter. Savings (MEUR)'!R42," ")</f>
        <v>0</v>
      </c>
      <c r="AC43" s="45">
        <f>IF(ISNUMBER('ETR CO2 Benefits (MEUR)'!AC42)=TRUE,'ETR CO2 Benefits (MEUR)'!AC42+'ETR Other Exter. Savings (MEUR)'!S42," ")</f>
        <v>0</v>
      </c>
      <c r="AD43" s="45">
        <f>IF(ISNUMBER('ETR CO2 Benefits (MEUR)'!AD42)=TRUE,'ETR CO2 Benefits (MEUR)'!AD42+'ETR Other Exter. Savings (MEUR)'!T42," ")</f>
        <v>0</v>
      </c>
      <c r="AE43" s="68">
        <f>IF(ISNUMBER('ETR CO2 Benefits (MEUR)'!AE42)=TRUE,'ETR CO2 Benefits (MEUR)'!AE42+'ETR Other Exter. Savings (MEUR)'!U42," ")</f>
        <v>0</v>
      </c>
      <c r="AF43" s="49">
        <f>IF(ISNUMBER('ETR CO2 Benefits (MEUR)'!AF42)=TRUE,'ETR CO2 Benefits (MEUR)'!AF42+'ETR Other Exter. Savings (MEUR)'!Q42," ")</f>
        <v>1.0691607120743036</v>
      </c>
      <c r="AG43" s="49">
        <f>IF(ISNUMBER('ETR CO2 Benefits (MEUR)'!AG42)=TRUE,'ETR CO2 Benefits (MEUR)'!AG42+'ETR Other Exter. Savings (MEUR)'!R42," ")</f>
        <v>0</v>
      </c>
      <c r="AH43" s="49">
        <f>IF(ISNUMBER('ETR CO2 Benefits (MEUR)'!AH42)=TRUE,'ETR CO2 Benefits (MEUR)'!AH42+'ETR Other Exter. Savings (MEUR)'!S42," ")</f>
        <v>0</v>
      </c>
      <c r="AI43" s="49">
        <f>IF(ISNUMBER('ETR CO2 Benefits (MEUR)'!AI42)=TRUE,'ETR CO2 Benefits (MEUR)'!AI42+'ETR Other Exter. Savings (MEUR)'!T42," ")</f>
        <v>0</v>
      </c>
      <c r="AJ43" s="46">
        <f>IF(ISNUMBER('ETR CO2 Benefits (MEUR)'!AJ42)=TRUE,'ETR CO2 Benefits (MEUR)'!AJ42+'ETR Other Exter. Savings (MEUR)'!U42," ")</f>
        <v>0</v>
      </c>
      <c r="AK43" s="234">
        <f>IF(ISNUMBER('ETR CO2 Benefits (MEUR)'!AK42)=TRUE,'ETR CO2 Benefits (MEUR)'!AK42+'ETR Other Exter. Savings (MEUR)'!V42," ")</f>
        <v>1.9276407120743038</v>
      </c>
      <c r="AL43" s="234">
        <f>IF(ISNUMBER('ETR CO2 Benefits (MEUR)'!AL42)=TRUE,'ETR CO2 Benefits (MEUR)'!AL42+'ETR Other Exter. Savings (MEUR)'!W42," ")</f>
        <v>0</v>
      </c>
      <c r="AM43" s="234">
        <f>IF(ISNUMBER('ETR CO2 Benefits (MEUR)'!AM42)=TRUE,'ETR CO2 Benefits (MEUR)'!AM42+'ETR Other Exter. Savings (MEUR)'!X42," ")</f>
        <v>0</v>
      </c>
      <c r="AN43" s="234">
        <f>IF(ISNUMBER('ETR CO2 Benefits (MEUR)'!AN42)=TRUE,'ETR CO2 Benefits (MEUR)'!AN42+'ETR Other Exter. Savings (MEUR)'!Y42," ")</f>
        <v>0</v>
      </c>
      <c r="AO43" s="235">
        <f>IF(ISNUMBER('ETR CO2 Benefits (MEUR)'!AO42)=TRUE,'ETR CO2 Benefits (MEUR)'!AO42+'ETR Other Exter. Savings (MEUR)'!Z42," ")</f>
        <v>0</v>
      </c>
      <c r="AP43" s="45">
        <f>IF(ISNUMBER('ETR CO2 Benefits (MEUR)'!AP42)=TRUE,'ETR CO2 Benefits (MEUR)'!AP42+'ETR Other Exter. Savings (MEUR)'!V42," ")</f>
        <v>2.4641907120743038</v>
      </c>
      <c r="AQ43" s="45">
        <f>IF(ISNUMBER('ETR CO2 Benefits (MEUR)'!AQ42)=TRUE,'ETR CO2 Benefits (MEUR)'!AQ42+'ETR Other Exter. Savings (MEUR)'!W42," ")</f>
        <v>0</v>
      </c>
      <c r="AR43" s="45">
        <f>IF(ISNUMBER('ETR CO2 Benefits (MEUR)'!AR42)=TRUE,'ETR CO2 Benefits (MEUR)'!AR42+'ETR Other Exter. Savings (MEUR)'!X42," ")</f>
        <v>0</v>
      </c>
      <c r="AS43" s="45">
        <f>IF(ISNUMBER('ETR CO2 Benefits (MEUR)'!AS42)=TRUE,'ETR CO2 Benefits (MEUR)'!AS42+'ETR Other Exter. Savings (MEUR)'!Y42," ")</f>
        <v>0</v>
      </c>
      <c r="AT43" s="68">
        <f>IF(ISNUMBER('ETR CO2 Benefits (MEUR)'!AT42)=TRUE,'ETR CO2 Benefits (MEUR)'!AT42+'ETR Other Exter. Savings (MEUR)'!Z42," ")</f>
        <v>0</v>
      </c>
      <c r="AU43" s="49">
        <f>IF(ISNUMBER('ETR CO2 Benefits (MEUR)'!AU42)=TRUE,'ETR CO2 Benefits (MEUR)'!AU42+'ETR Other Exter. Savings (MEUR)'!V42," ")</f>
        <v>2.0349507120743038</v>
      </c>
      <c r="AV43" s="49">
        <f>IF(ISNUMBER('ETR CO2 Benefits (MEUR)'!AV42)=TRUE,'ETR CO2 Benefits (MEUR)'!AV42+'ETR Other Exter. Savings (MEUR)'!W42," ")</f>
        <v>0</v>
      </c>
      <c r="AW43" s="49">
        <f>IF(ISNUMBER('ETR CO2 Benefits (MEUR)'!AW42)=TRUE,'ETR CO2 Benefits (MEUR)'!AW42+'ETR Other Exter. Savings (MEUR)'!X42," ")</f>
        <v>0</v>
      </c>
      <c r="AX43" s="49">
        <f>IF(ISNUMBER('ETR CO2 Benefits (MEUR)'!AX42)=TRUE,'ETR CO2 Benefits (MEUR)'!AX42+'ETR Other Exter. Savings (MEUR)'!Y42," ")</f>
        <v>0</v>
      </c>
      <c r="AY43" s="46">
        <f>IF(ISNUMBER('ETR CO2 Benefits (MEUR)'!AY42)=TRUE,'ETR CO2 Benefits (MEUR)'!AY42+'ETR Other Exter. Savings (MEUR)'!Z42," ")</f>
        <v>0</v>
      </c>
    </row>
    <row r="44" spans="2:51" ht="171.75" customHeight="1" thickBot="1" x14ac:dyDescent="0.3">
      <c r="B44" s="489" t="str">
        <f>'ETR Capacities'!B43</f>
        <v>HR</v>
      </c>
      <c r="C44" s="16" t="str">
        <f>'ETR Capacities'!C43</f>
        <v>ETR-N-898</v>
      </c>
      <c r="D44" s="16" t="str">
        <f>_xlfn.XLOOKUP(C44,[4]ETR!$D$4:$D$78,[4]ETR!$E$4:$E$78)</f>
        <v>CNG filling station system development (CroBlueCorr project)</v>
      </c>
      <c r="E44" s="16" t="str">
        <f>_xlfn.XLOOKUP(C44,'ETR Capacities'!$C$5:$C$79,'ETR Capacities'!$E$5:$E$79)</f>
        <v>CNG/LNG for transport</v>
      </c>
      <c r="F44" s="21" t="str">
        <f>IF(_xlfn.XLOOKUP(C44,'ETR Capacities'!$C$5:$C$79,'ETR Capacities'!$F$5:$F$79)=0," ",_xlfn.XLOOKUP(C44,'ETR Capacities'!$C$5:$C$79,'ETR Capacities'!$F$5:$F$79))</f>
        <v xml:space="preserve"> </v>
      </c>
      <c r="G44" s="384">
        <f>IF(ISNUMBER('ETR CO2 Benefits (MEUR)'!G43)=TRUE,'ETR CO2 Benefits (MEUR)'!G43+'ETR Other Exter. Savings (MEUR)'!G43," ")</f>
        <v>0</v>
      </c>
      <c r="H44" s="101">
        <f>IF(ISNUMBER('ETR CO2 Benefits (MEUR)'!H43)=TRUE,'ETR CO2 Benefits (MEUR)'!H43+'ETR Other Exter. Savings (MEUR)'!H43," ")</f>
        <v>0</v>
      </c>
      <c r="I44" s="101">
        <f>IF(ISNUMBER('ETR CO2 Benefits (MEUR)'!I43)=TRUE,'ETR CO2 Benefits (MEUR)'!I43+'ETR Other Exter. Savings (MEUR)'!I43," ")</f>
        <v>0</v>
      </c>
      <c r="J44" s="101">
        <f>IF(ISNUMBER('ETR CO2 Benefits (MEUR)'!J43)=TRUE,'ETR CO2 Benefits (MEUR)'!J43+'ETR Other Exter. Savings (MEUR)'!J43," ")</f>
        <v>0</v>
      </c>
      <c r="K44" s="102">
        <f>IF(ISNUMBER('ETR CO2 Benefits (MEUR)'!K43)=TRUE,'ETR CO2 Benefits (MEUR)'!K43+'ETR Other Exter. Savings (MEUR)'!K43," ")</f>
        <v>0</v>
      </c>
      <c r="L44" s="204">
        <f>IF(ISNUMBER('ETR CO2 Benefits (MEUR)'!L43)=TRUE,'ETR CO2 Benefits (MEUR)'!L43+'ETR Other Exter. Savings (MEUR)'!L43," ")</f>
        <v>0</v>
      </c>
      <c r="M44" s="204">
        <f>IF(ISNUMBER('ETR CO2 Benefits (MEUR)'!M43)=TRUE,'ETR CO2 Benefits (MEUR)'!M43+'ETR Other Exter. Savings (MEUR)'!M43," ")</f>
        <v>0</v>
      </c>
      <c r="N44" s="204">
        <f>IF(ISNUMBER('ETR CO2 Benefits (MEUR)'!N43)=TRUE,'ETR CO2 Benefits (MEUR)'!N43+'ETR Other Exter. Savings (MEUR)'!N43," ")</f>
        <v>0</v>
      </c>
      <c r="O44" s="204">
        <f>IF(ISNUMBER('ETR CO2 Benefits (MEUR)'!O43)=TRUE,'ETR CO2 Benefits (MEUR)'!O43+'ETR Other Exter. Savings (MEUR)'!O43," ")</f>
        <v>0</v>
      </c>
      <c r="P44" s="205">
        <f>IF(ISNUMBER('ETR CO2 Benefits (MEUR)'!P43)=TRUE,'ETR CO2 Benefits (MEUR)'!P43+'ETR Other Exter. Savings (MEUR)'!P43," ")</f>
        <v>0.12810312470738935</v>
      </c>
      <c r="Q44" s="204">
        <f>IF(ISNUMBER('ETR CO2 Benefits (MEUR)'!Q43)=TRUE,'ETR CO2 Benefits (MEUR)'!Q43+'ETR Other Exter. Savings (MEUR)'!L43," ")</f>
        <v>0</v>
      </c>
      <c r="R44" s="204">
        <f>IF(ISNUMBER('ETR CO2 Benefits (MEUR)'!R43)=TRUE,'ETR CO2 Benefits (MEUR)'!R43+'ETR Other Exter. Savings (MEUR)'!M43," ")</f>
        <v>0</v>
      </c>
      <c r="S44" s="204">
        <f>IF(ISNUMBER('ETR CO2 Benefits (MEUR)'!S43)=TRUE,'ETR CO2 Benefits (MEUR)'!S43+'ETR Other Exter. Savings (MEUR)'!N43," ")</f>
        <v>0</v>
      </c>
      <c r="T44" s="204">
        <f>IF(ISNUMBER('ETR CO2 Benefits (MEUR)'!T43)=TRUE,'ETR CO2 Benefits (MEUR)'!T43+'ETR Other Exter. Savings (MEUR)'!O43," ")</f>
        <v>0</v>
      </c>
      <c r="U44" s="205">
        <f>IF(ISNUMBER('ETR CO2 Benefits (MEUR)'!U43)=TRUE,'ETR CO2 Benefits (MEUR)'!U43+'ETR Other Exter. Savings (MEUR)'!P43," ")</f>
        <v>9.3533974707389361E-2</v>
      </c>
      <c r="V44" s="222">
        <f>IF(ISNUMBER('ETR CO2 Benefits (MEUR)'!V43)=TRUE,'ETR CO2 Benefits (MEUR)'!V43+'ETR Other Exter. Savings (MEUR)'!Q43," ")</f>
        <v>0</v>
      </c>
      <c r="W44" s="222">
        <f>IF(ISNUMBER('ETR CO2 Benefits (MEUR)'!W43)=TRUE,'ETR CO2 Benefits (MEUR)'!W43+'ETR Other Exter. Savings (MEUR)'!R43," ")</f>
        <v>0</v>
      </c>
      <c r="X44" s="222">
        <f>IF(ISNUMBER('ETR CO2 Benefits (MEUR)'!X43)=TRUE,'ETR CO2 Benefits (MEUR)'!X43+'ETR Other Exter. Savings (MEUR)'!S43," ")</f>
        <v>0</v>
      </c>
      <c r="Y44" s="222">
        <f>IF(ISNUMBER('ETR CO2 Benefits (MEUR)'!Y43)=TRUE,'ETR CO2 Benefits (MEUR)'!Y43+'ETR Other Exter. Savings (MEUR)'!T43," ")</f>
        <v>0</v>
      </c>
      <c r="Z44" s="223">
        <f>IF(ISNUMBER('ETR CO2 Benefits (MEUR)'!Z43)=TRUE,'ETR CO2 Benefits (MEUR)'!Z43+'ETR Other Exter. Savings (MEUR)'!U43," ")</f>
        <v>0.57681098241922502</v>
      </c>
      <c r="AA44" s="47">
        <f>IF(ISNUMBER('ETR CO2 Benefits (MEUR)'!AA43)=TRUE,'ETR CO2 Benefits (MEUR)'!AA43+'ETR Other Exter. Savings (MEUR)'!Q43," ")</f>
        <v>0</v>
      </c>
      <c r="AB44" s="47">
        <f>IF(ISNUMBER('ETR CO2 Benefits (MEUR)'!AB43)=TRUE,'ETR CO2 Benefits (MEUR)'!AB43+'ETR Other Exter. Savings (MEUR)'!R43," ")</f>
        <v>0</v>
      </c>
      <c r="AC44" s="47">
        <f>IF(ISNUMBER('ETR CO2 Benefits (MEUR)'!AC43)=TRUE,'ETR CO2 Benefits (MEUR)'!AC43+'ETR Other Exter. Savings (MEUR)'!S43," ")</f>
        <v>0</v>
      </c>
      <c r="AD44" s="47">
        <f>IF(ISNUMBER('ETR CO2 Benefits (MEUR)'!AD43)=TRUE,'ETR CO2 Benefits (MEUR)'!AD43+'ETR Other Exter. Savings (MEUR)'!T43," ")</f>
        <v>0</v>
      </c>
      <c r="AE44" s="240">
        <f>IF(ISNUMBER('ETR CO2 Benefits (MEUR)'!AE43)=TRUE,'ETR CO2 Benefits (MEUR)'!AE43+'ETR Other Exter. Savings (MEUR)'!U43," ")</f>
        <v>0.73757158241922505</v>
      </c>
      <c r="AF44" s="48">
        <f>IF(ISNUMBER('ETR CO2 Benefits (MEUR)'!AF43)=TRUE,'ETR CO2 Benefits (MEUR)'!AF43+'ETR Other Exter. Savings (MEUR)'!Q43," ")</f>
        <v>0</v>
      </c>
      <c r="AG44" s="48">
        <f>IF(ISNUMBER('ETR CO2 Benefits (MEUR)'!AG43)=TRUE,'ETR CO2 Benefits (MEUR)'!AG43+'ETR Other Exter. Savings (MEUR)'!R43," ")</f>
        <v>0</v>
      </c>
      <c r="AH44" s="48">
        <f>IF(ISNUMBER('ETR CO2 Benefits (MEUR)'!AH43)=TRUE,'ETR CO2 Benefits (MEUR)'!AH43+'ETR Other Exter. Savings (MEUR)'!S43," ")</f>
        <v>0</v>
      </c>
      <c r="AI44" s="48">
        <f>IF(ISNUMBER('ETR CO2 Benefits (MEUR)'!AI43)=TRUE,'ETR CO2 Benefits (MEUR)'!AI43+'ETR Other Exter. Savings (MEUR)'!T43," ")</f>
        <v>0</v>
      </c>
      <c r="AJ44" s="246">
        <f>IF(ISNUMBER('ETR CO2 Benefits (MEUR)'!AJ43)=TRUE,'ETR CO2 Benefits (MEUR)'!AJ43+'ETR Other Exter. Savings (MEUR)'!U43," ")</f>
        <v>0.62627578241922499</v>
      </c>
      <c r="AK44" s="222">
        <f>IF(ISNUMBER('ETR CO2 Benefits (MEUR)'!AK43)=TRUE,'ETR CO2 Benefits (MEUR)'!AK43+'ETR Other Exter. Savings (MEUR)'!V43," ")</f>
        <v>0</v>
      </c>
      <c r="AL44" s="222">
        <f>IF(ISNUMBER('ETR CO2 Benefits (MEUR)'!AL43)=TRUE,'ETR CO2 Benefits (MEUR)'!AL43+'ETR Other Exter. Savings (MEUR)'!W43," ")</f>
        <v>0</v>
      </c>
      <c r="AM44" s="222">
        <f>IF(ISNUMBER('ETR CO2 Benefits (MEUR)'!AM43)=TRUE,'ETR CO2 Benefits (MEUR)'!AM43+'ETR Other Exter. Savings (MEUR)'!X43," ")</f>
        <v>0</v>
      </c>
      <c r="AN44" s="222">
        <f>IF(ISNUMBER('ETR CO2 Benefits (MEUR)'!AN43)=TRUE,'ETR CO2 Benefits (MEUR)'!AN43+'ETR Other Exter. Savings (MEUR)'!Y43," ")</f>
        <v>0</v>
      </c>
      <c r="AO44" s="223">
        <f>IF(ISNUMBER('ETR CO2 Benefits (MEUR)'!AO43)=TRUE,'ETR CO2 Benefits (MEUR)'!AO43+'ETR Other Exter. Savings (MEUR)'!Z43," ")</f>
        <v>1.8446673091579502</v>
      </c>
      <c r="AP44" s="47">
        <f>IF(ISNUMBER('ETR CO2 Benefits (MEUR)'!AP43)=TRUE,'ETR CO2 Benefits (MEUR)'!AP43+'ETR Other Exter. Savings (MEUR)'!V43," ")</f>
        <v>0</v>
      </c>
      <c r="AQ44" s="47">
        <f>IF(ISNUMBER('ETR CO2 Benefits (MEUR)'!AQ43)=TRUE,'ETR CO2 Benefits (MEUR)'!AQ43+'ETR Other Exter. Savings (MEUR)'!W43," ")</f>
        <v>0</v>
      </c>
      <c r="AR44" s="47">
        <f>IF(ISNUMBER('ETR CO2 Benefits (MEUR)'!AR43)=TRUE,'ETR CO2 Benefits (MEUR)'!AR43+'ETR Other Exter. Savings (MEUR)'!X43," ")</f>
        <v>0</v>
      </c>
      <c r="AS44" s="47">
        <f>IF(ISNUMBER('ETR CO2 Benefits (MEUR)'!AS43)=TRUE,'ETR CO2 Benefits (MEUR)'!AS43+'ETR Other Exter. Savings (MEUR)'!Y43," ")</f>
        <v>0</v>
      </c>
      <c r="AT44" s="240">
        <f>IF(ISNUMBER('ETR CO2 Benefits (MEUR)'!AT43)=TRUE,'ETR CO2 Benefits (MEUR)'!AT43+'ETR Other Exter. Savings (MEUR)'!Z43," ")</f>
        <v>2.1710685591579502</v>
      </c>
      <c r="AU44" s="48">
        <f>IF(ISNUMBER('ETR CO2 Benefits (MEUR)'!AU43)=TRUE,'ETR CO2 Benefits (MEUR)'!AU43+'ETR Other Exter. Savings (MEUR)'!V43," ")</f>
        <v>0</v>
      </c>
      <c r="AV44" s="48">
        <f>IF(ISNUMBER('ETR CO2 Benefits (MEUR)'!AV43)=TRUE,'ETR CO2 Benefits (MEUR)'!AV43+'ETR Other Exter. Savings (MEUR)'!W43," ")</f>
        <v>0</v>
      </c>
      <c r="AW44" s="48">
        <f>IF(ISNUMBER('ETR CO2 Benefits (MEUR)'!AW43)=TRUE,'ETR CO2 Benefits (MEUR)'!AW43+'ETR Other Exter. Savings (MEUR)'!X43," ")</f>
        <v>0</v>
      </c>
      <c r="AX44" s="48">
        <f>IF(ISNUMBER('ETR CO2 Benefits (MEUR)'!AX43)=TRUE,'ETR CO2 Benefits (MEUR)'!AX43+'ETR Other Exter. Savings (MEUR)'!Y43," ")</f>
        <v>0</v>
      </c>
      <c r="AY44" s="246">
        <f>IF(ISNUMBER('ETR CO2 Benefits (MEUR)'!AY43)=TRUE,'ETR CO2 Benefits (MEUR)'!AY43+'ETR Other Exter. Savings (MEUR)'!Z43," ")</f>
        <v>1.9099475591579504</v>
      </c>
    </row>
    <row r="45" spans="2:51" ht="195.75" customHeight="1" x14ac:dyDescent="0.25">
      <c r="B45" s="484" t="str">
        <f>'ETR Capacities'!B44</f>
        <v>IE</v>
      </c>
      <c r="C45" s="11" t="str">
        <f>'ETR Capacities'!C44</f>
        <v>ETR-N-20</v>
      </c>
      <c r="D45" s="11" t="str">
        <f>_xlfn.XLOOKUP(C45,[4]ETR!$D$4:$D$78,[4]ETR!$E$4:$E$78)</f>
        <v>GNI Renewable Gas Central Grid Injection Project</v>
      </c>
      <c r="E45" s="11" t="str">
        <f>_xlfn.XLOOKUP(C45,'ETR Capacities'!$C$5:$C$79,'ETR Capacities'!$E$5:$E$79)</f>
        <v>Biomethane developments</v>
      </c>
      <c r="F45" s="304" t="str">
        <f>IF(_xlfn.XLOOKUP(C45,'ETR Capacities'!$C$5:$C$79,'ETR Capacities'!$F$5:$F$79)=0," ",_xlfn.XLOOKUP(C45,'ETR Capacities'!$C$5:$C$79,'ETR Capacities'!$F$5:$F$79))</f>
        <v xml:space="preserve"> </v>
      </c>
      <c r="G45" s="331">
        <f>IF(ISNUMBER('ETR CO2 Benefits (MEUR)'!G44)=TRUE,'ETR CO2 Benefits (MEUR)'!G44+'ETR Other Exter. Savings (MEUR)'!G44," ")</f>
        <v>0</v>
      </c>
      <c r="H45" s="334">
        <f>IF(ISNUMBER('ETR CO2 Benefits (MEUR)'!H44)=TRUE,'ETR CO2 Benefits (MEUR)'!H44+'ETR Other Exter. Savings (MEUR)'!H44," ")</f>
        <v>0</v>
      </c>
      <c r="I45" s="334">
        <f>IF(ISNUMBER('ETR CO2 Benefits (MEUR)'!I44)=TRUE,'ETR CO2 Benefits (MEUR)'!I44+'ETR Other Exter. Savings (MEUR)'!I44," ")</f>
        <v>0</v>
      </c>
      <c r="J45" s="334">
        <f>IF(ISNUMBER('ETR CO2 Benefits (MEUR)'!J44)=TRUE,'ETR CO2 Benefits (MEUR)'!J44+'ETR Other Exter. Savings (MEUR)'!J44," ")</f>
        <v>0</v>
      </c>
      <c r="K45" s="337">
        <f>IF(ISNUMBER('ETR CO2 Benefits (MEUR)'!K44)=TRUE,'ETR CO2 Benefits (MEUR)'!K44+'ETR Other Exter. Savings (MEUR)'!K44," ")</f>
        <v>0</v>
      </c>
      <c r="L45" s="325">
        <f>IF(ISNUMBER('ETR CO2 Benefits (MEUR)'!L44)=TRUE,'ETR CO2 Benefits (MEUR)'!L44+'ETR Other Exter. Savings (MEUR)'!L44," ")</f>
        <v>0</v>
      </c>
      <c r="M45" s="325">
        <f>IF(ISNUMBER('ETR CO2 Benefits (MEUR)'!M44)=TRUE,'ETR CO2 Benefits (MEUR)'!M44+'ETR Other Exter. Savings (MEUR)'!M44," ")</f>
        <v>0</v>
      </c>
      <c r="N45" s="325">
        <f>IF(ISNUMBER('ETR CO2 Benefits (MEUR)'!N44)=TRUE,'ETR CO2 Benefits (MEUR)'!N44+'ETR Other Exter. Savings (MEUR)'!N44," ")</f>
        <v>16.311120000000003</v>
      </c>
      <c r="O45" s="325">
        <f>IF(ISNUMBER('ETR CO2 Benefits (MEUR)'!O44)=TRUE,'ETR CO2 Benefits (MEUR)'!O44+'ETR Other Exter. Savings (MEUR)'!O44," ")</f>
        <v>0</v>
      </c>
      <c r="P45" s="328">
        <f>IF(ISNUMBER('ETR CO2 Benefits (MEUR)'!P44)=TRUE,'ETR CO2 Benefits (MEUR)'!P44+'ETR Other Exter. Savings (MEUR)'!P44," ")</f>
        <v>0</v>
      </c>
      <c r="Q45" s="325">
        <f>IF(ISNUMBER('ETR CO2 Benefits (MEUR)'!Q44)=TRUE,'ETR CO2 Benefits (MEUR)'!Q44+'ETR Other Exter. Savings (MEUR)'!L44," ")</f>
        <v>0</v>
      </c>
      <c r="R45" s="325">
        <f>IF(ISNUMBER('ETR CO2 Benefits (MEUR)'!R44)=TRUE,'ETR CO2 Benefits (MEUR)'!R44+'ETR Other Exter. Savings (MEUR)'!M44," ")</f>
        <v>0</v>
      </c>
      <c r="S45" s="325">
        <f>IF(ISNUMBER('ETR CO2 Benefits (MEUR)'!S44)=TRUE,'ETR CO2 Benefits (MEUR)'!S44+'ETR Other Exter. Savings (MEUR)'!N44," ")</f>
        <v>6.6992100000000008</v>
      </c>
      <c r="T45" s="325">
        <f>IF(ISNUMBER('ETR CO2 Benefits (MEUR)'!T44)=TRUE,'ETR CO2 Benefits (MEUR)'!T44+'ETR Other Exter. Savings (MEUR)'!O44," ")</f>
        <v>0</v>
      </c>
      <c r="U45" s="328">
        <f>IF(ISNUMBER('ETR CO2 Benefits (MEUR)'!U44)=TRUE,'ETR CO2 Benefits (MEUR)'!U44+'ETR Other Exter. Savings (MEUR)'!P44," ")</f>
        <v>0</v>
      </c>
      <c r="V45" s="319">
        <f>IF(ISNUMBER('ETR CO2 Benefits (MEUR)'!V44)=TRUE,'ETR CO2 Benefits (MEUR)'!V44+'ETR Other Exter. Savings (MEUR)'!Q44," ")</f>
        <v>0</v>
      </c>
      <c r="W45" s="319">
        <f>IF(ISNUMBER('ETR CO2 Benefits (MEUR)'!W44)=TRUE,'ETR CO2 Benefits (MEUR)'!W44+'ETR Other Exter. Savings (MEUR)'!R44," ")</f>
        <v>0</v>
      </c>
      <c r="X45" s="319">
        <f>IF(ISNUMBER('ETR CO2 Benefits (MEUR)'!X44)=TRUE,'ETR CO2 Benefits (MEUR)'!X44+'ETR Other Exter. Savings (MEUR)'!S44," ")</f>
        <v>15.935535000000003</v>
      </c>
      <c r="Y45" s="319">
        <f>IF(ISNUMBER('ETR CO2 Benefits (MEUR)'!Y44)=TRUE,'ETR CO2 Benefits (MEUR)'!Y44+'ETR Other Exter. Savings (MEUR)'!T44," ")</f>
        <v>0</v>
      </c>
      <c r="Z45" s="322">
        <f>IF(ISNUMBER('ETR CO2 Benefits (MEUR)'!Z44)=TRUE,'ETR CO2 Benefits (MEUR)'!Z44+'ETR Other Exter. Savings (MEUR)'!U44," ")</f>
        <v>0</v>
      </c>
      <c r="AA45" s="313">
        <f>IF(ISNUMBER('ETR CO2 Benefits (MEUR)'!AA44)=TRUE,'ETR CO2 Benefits (MEUR)'!AA44+'ETR Other Exter. Savings (MEUR)'!Q44," ")</f>
        <v>0</v>
      </c>
      <c r="AB45" s="313">
        <f>IF(ISNUMBER('ETR CO2 Benefits (MEUR)'!AB44)=TRUE,'ETR CO2 Benefits (MEUR)'!AB44+'ETR Other Exter. Savings (MEUR)'!R44," ")</f>
        <v>0</v>
      </c>
      <c r="AC45" s="313">
        <f>IF(ISNUMBER('ETR CO2 Benefits (MEUR)'!AC44)=TRUE,'ETR CO2 Benefits (MEUR)'!AC44+'ETR Other Exter. Savings (MEUR)'!S44," ")</f>
        <v>31.280865000000006</v>
      </c>
      <c r="AD45" s="313">
        <f>IF(ISNUMBER('ETR CO2 Benefits (MEUR)'!AD44)=TRUE,'ETR CO2 Benefits (MEUR)'!AD44+'ETR Other Exter. Savings (MEUR)'!T44," ")</f>
        <v>0</v>
      </c>
      <c r="AE45" s="316">
        <f>IF(ISNUMBER('ETR CO2 Benefits (MEUR)'!AE44)=TRUE,'ETR CO2 Benefits (MEUR)'!AE44+'ETR Other Exter. Savings (MEUR)'!U44," ")</f>
        <v>0</v>
      </c>
      <c r="AF45" s="307">
        <f>IF(ISNUMBER('ETR CO2 Benefits (MEUR)'!AF44)=TRUE,'ETR CO2 Benefits (MEUR)'!AF44+'ETR Other Exter. Savings (MEUR)'!Q44," ")</f>
        <v>0</v>
      </c>
      <c r="AG45" s="307">
        <f>IF(ISNUMBER('ETR CO2 Benefits (MEUR)'!AG44)=TRUE,'ETR CO2 Benefits (MEUR)'!AG44+'ETR Other Exter. Savings (MEUR)'!R44," ")</f>
        <v>0</v>
      </c>
      <c r="AH45" s="307">
        <f>IF(ISNUMBER('ETR CO2 Benefits (MEUR)'!AH44)=TRUE,'ETR CO2 Benefits (MEUR)'!AH44+'ETR Other Exter. Savings (MEUR)'!S44," ")</f>
        <v>20.657175000000002</v>
      </c>
      <c r="AI45" s="307">
        <f>IF(ISNUMBER('ETR CO2 Benefits (MEUR)'!AI44)=TRUE,'ETR CO2 Benefits (MEUR)'!AI44+'ETR Other Exter. Savings (MEUR)'!T44," ")</f>
        <v>0</v>
      </c>
      <c r="AJ45" s="310">
        <f>IF(ISNUMBER('ETR CO2 Benefits (MEUR)'!AJ44)=TRUE,'ETR CO2 Benefits (MEUR)'!AJ44+'ETR Other Exter. Savings (MEUR)'!U44," ")</f>
        <v>0</v>
      </c>
      <c r="AK45" s="319">
        <f>IF(ISNUMBER('ETR CO2 Benefits (MEUR)'!AK44)=TRUE,'ETR CO2 Benefits (MEUR)'!AK44+'ETR Other Exter. Savings (MEUR)'!V44," ")</f>
        <v>0</v>
      </c>
      <c r="AL45" s="319">
        <f>IF(ISNUMBER('ETR CO2 Benefits (MEUR)'!AL44)=TRUE,'ETR CO2 Benefits (MEUR)'!AL44+'ETR Other Exter. Savings (MEUR)'!W44," ")</f>
        <v>0</v>
      </c>
      <c r="AM45" s="319">
        <f>IF(ISNUMBER('ETR CO2 Benefits (MEUR)'!AM44)=TRUE,'ETR CO2 Benefits (MEUR)'!AM44+'ETR Other Exter. Savings (MEUR)'!X44," ")</f>
        <v>44.265375000000006</v>
      </c>
      <c r="AN45" s="319">
        <f>IF(ISNUMBER('ETR CO2 Benefits (MEUR)'!AN44)=TRUE,'ETR CO2 Benefits (MEUR)'!AN44+'ETR Other Exter. Savings (MEUR)'!Y44," ")</f>
        <v>0</v>
      </c>
      <c r="AO45" s="322">
        <f>IF(ISNUMBER('ETR CO2 Benefits (MEUR)'!AO44)=TRUE,'ETR CO2 Benefits (MEUR)'!AO44+'ETR Other Exter. Savings (MEUR)'!Z44," ")</f>
        <v>0</v>
      </c>
      <c r="AP45" s="313">
        <f>IF(ISNUMBER('ETR CO2 Benefits (MEUR)'!AP44)=TRUE,'ETR CO2 Benefits (MEUR)'!AP44+'ETR Other Exter. Savings (MEUR)'!V44," ")</f>
        <v>0</v>
      </c>
      <c r="AQ45" s="313">
        <f>IF(ISNUMBER('ETR CO2 Benefits (MEUR)'!AQ44)=TRUE,'ETR CO2 Benefits (MEUR)'!AQ44+'ETR Other Exter. Savings (MEUR)'!W44," ")</f>
        <v>0</v>
      </c>
      <c r="AR45" s="313">
        <f>IF(ISNUMBER('ETR CO2 Benefits (MEUR)'!AR44)=TRUE,'ETR CO2 Benefits (MEUR)'!AR44+'ETR Other Exter. Savings (MEUR)'!X44," ")</f>
        <v>59.020500000000013</v>
      </c>
      <c r="AS45" s="313">
        <f>IF(ISNUMBER('ETR CO2 Benefits (MEUR)'!AS44)=TRUE,'ETR CO2 Benefits (MEUR)'!AS44+'ETR Other Exter. Savings (MEUR)'!Y44," ")</f>
        <v>0</v>
      </c>
      <c r="AT45" s="316">
        <f>IF(ISNUMBER('ETR CO2 Benefits (MEUR)'!AT44)=TRUE,'ETR CO2 Benefits (MEUR)'!AT44+'ETR Other Exter. Savings (MEUR)'!Z44," ")</f>
        <v>0</v>
      </c>
      <c r="AU45" s="307">
        <f>IF(ISNUMBER('ETR CO2 Benefits (MEUR)'!AU44)=TRUE,'ETR CO2 Benefits (MEUR)'!AU44+'ETR Other Exter. Savings (MEUR)'!V44," ")</f>
        <v>0</v>
      </c>
      <c r="AV45" s="307">
        <f>IF(ISNUMBER('ETR CO2 Benefits (MEUR)'!AV44)=TRUE,'ETR CO2 Benefits (MEUR)'!AV44+'ETR Other Exter. Savings (MEUR)'!W44," ")</f>
        <v>0</v>
      </c>
      <c r="AW45" s="307">
        <f>IF(ISNUMBER('ETR CO2 Benefits (MEUR)'!AW44)=TRUE,'ETR CO2 Benefits (MEUR)'!AW44+'ETR Other Exter. Savings (MEUR)'!X44," ")</f>
        <v>47.216400000000007</v>
      </c>
      <c r="AX45" s="307">
        <f>IF(ISNUMBER('ETR CO2 Benefits (MEUR)'!AX44)=TRUE,'ETR CO2 Benefits (MEUR)'!AX44+'ETR Other Exter. Savings (MEUR)'!Y44," ")</f>
        <v>0</v>
      </c>
      <c r="AY45" s="310">
        <f>IF(ISNUMBER('ETR CO2 Benefits (MEUR)'!AY44)=TRUE,'ETR CO2 Benefits (MEUR)'!AY44+'ETR Other Exter. Savings (MEUR)'!Z44," ")</f>
        <v>0</v>
      </c>
    </row>
    <row r="46" spans="2:51" ht="182.25" customHeight="1" thickBot="1" x14ac:dyDescent="0.3">
      <c r="B46" s="486" t="str">
        <f>'ETR Capacities'!B45</f>
        <v>IE</v>
      </c>
      <c r="C46" s="24" t="str">
        <f>'ETR Capacities'!C45</f>
        <v>ETR-N-22</v>
      </c>
      <c r="D46" s="24" t="str">
        <f>_xlfn.XLOOKUP(C46,[4]ETR!$D$4:$D$78,[4]ETR!$E$4:$E$78)</f>
        <v>Ervia Cork CCUS</v>
      </c>
      <c r="E46" s="24" t="str">
        <f>_xlfn.XLOOKUP(C46,'ETR Capacities'!$C$5:$C$79,'ETR Capacities'!$E$5:$E$79)</f>
        <v>CCS/CCU</v>
      </c>
      <c r="F46" s="31" t="str">
        <f>IF(_xlfn.XLOOKUP(C46,'ETR Capacities'!$C$5:$C$79,'ETR Capacities'!$F$5:$F$79)=0," ",_xlfn.XLOOKUP(C46,'ETR Capacities'!$C$5:$C$79,'ETR Capacities'!$F$5:$F$79))</f>
        <v xml:space="preserve"> </v>
      </c>
      <c r="G46" s="389">
        <f>IF(ISNUMBER('ETR CO2 Benefits (MEUR)'!G45)=TRUE,'ETR CO2 Benefits (MEUR)'!G45+'ETR Other Exter. Savings (MEUR)'!G45," ")</f>
        <v>0</v>
      </c>
      <c r="H46" s="111">
        <f>IF(ISNUMBER('ETR CO2 Benefits (MEUR)'!H45)=TRUE,'ETR CO2 Benefits (MEUR)'!H45+'ETR Other Exter. Savings (MEUR)'!H45," ")</f>
        <v>0</v>
      </c>
      <c r="I46" s="111">
        <f>IF(ISNUMBER('ETR CO2 Benefits (MEUR)'!I45)=TRUE,'ETR CO2 Benefits (MEUR)'!I45+'ETR Other Exter. Savings (MEUR)'!I45," ")</f>
        <v>0</v>
      </c>
      <c r="J46" s="111">
        <f>IF(ISNUMBER('ETR CO2 Benefits (MEUR)'!J45)=TRUE,'ETR CO2 Benefits (MEUR)'!J45+'ETR Other Exter. Savings (MEUR)'!J45," ")</f>
        <v>0</v>
      </c>
      <c r="K46" s="112">
        <f>IF(ISNUMBER('ETR CO2 Benefits (MEUR)'!K45)=TRUE,'ETR CO2 Benefits (MEUR)'!K45+'ETR Other Exter. Savings (MEUR)'!K45," ")</f>
        <v>0</v>
      </c>
      <c r="L46" s="216">
        <f>IF(ISNUMBER('ETR CO2 Benefits (MEUR)'!L45)=TRUE,'ETR CO2 Benefits (MEUR)'!L45+'ETR Other Exter. Savings (MEUR)'!L45," ")</f>
        <v>0</v>
      </c>
      <c r="M46" s="216">
        <f>IF(ISNUMBER('ETR CO2 Benefits (MEUR)'!M45)=TRUE,'ETR CO2 Benefits (MEUR)'!M45+'ETR Other Exter. Savings (MEUR)'!M45," ")</f>
        <v>0</v>
      </c>
      <c r="N46" s="216">
        <f>IF(ISNUMBER('ETR CO2 Benefits (MEUR)'!N45)=TRUE,'ETR CO2 Benefits (MEUR)'!N45+'ETR Other Exter. Savings (MEUR)'!N45," ")</f>
        <v>0</v>
      </c>
      <c r="O46" s="216">
        <f>IF(ISNUMBER('ETR CO2 Benefits (MEUR)'!O45)=TRUE,'ETR CO2 Benefits (MEUR)'!O45+'ETR Other Exter. Savings (MEUR)'!O45," ")</f>
        <v>0</v>
      </c>
      <c r="P46" s="217">
        <f>IF(ISNUMBER('ETR CO2 Benefits (MEUR)'!P45)=TRUE,'ETR CO2 Benefits (MEUR)'!P45+'ETR Other Exter. Savings (MEUR)'!P45," ")</f>
        <v>0</v>
      </c>
      <c r="Q46" s="216">
        <f>IF(ISNUMBER('ETR CO2 Benefits (MEUR)'!Q45)=TRUE,'ETR CO2 Benefits (MEUR)'!Q45+'ETR Other Exter. Savings (MEUR)'!L45," ")</f>
        <v>0</v>
      </c>
      <c r="R46" s="216">
        <f>IF(ISNUMBER('ETR CO2 Benefits (MEUR)'!R45)=TRUE,'ETR CO2 Benefits (MEUR)'!R45+'ETR Other Exter. Savings (MEUR)'!M45," ")</f>
        <v>0</v>
      </c>
      <c r="S46" s="216">
        <f>IF(ISNUMBER('ETR CO2 Benefits (MEUR)'!S45)=TRUE,'ETR CO2 Benefits (MEUR)'!S45+'ETR Other Exter. Savings (MEUR)'!N45," ")</f>
        <v>0</v>
      </c>
      <c r="T46" s="216">
        <f>IF(ISNUMBER('ETR CO2 Benefits (MEUR)'!T45)=TRUE,'ETR CO2 Benefits (MEUR)'!T45+'ETR Other Exter. Savings (MEUR)'!O45," ")</f>
        <v>0</v>
      </c>
      <c r="U46" s="217">
        <f>IF(ISNUMBER('ETR CO2 Benefits (MEUR)'!U45)=TRUE,'ETR CO2 Benefits (MEUR)'!U45+'ETR Other Exter. Savings (MEUR)'!P45," ")</f>
        <v>0</v>
      </c>
      <c r="V46" s="234">
        <f>IF(ISNUMBER('ETR CO2 Benefits (MEUR)'!V45)=TRUE,'ETR CO2 Benefits (MEUR)'!V45+'ETR Other Exter. Savings (MEUR)'!Q45," ")</f>
        <v>0</v>
      </c>
      <c r="W46" s="234">
        <f>IF(ISNUMBER('ETR CO2 Benefits (MEUR)'!W45)=TRUE,'ETR CO2 Benefits (MEUR)'!W45+'ETR Other Exter. Savings (MEUR)'!R45," ")</f>
        <v>0</v>
      </c>
      <c r="X46" s="234">
        <f>IF(ISNUMBER('ETR CO2 Benefits (MEUR)'!X45)=TRUE,'ETR CO2 Benefits (MEUR)'!X45+'ETR Other Exter. Savings (MEUR)'!S45," ")</f>
        <v>0</v>
      </c>
      <c r="Y46" s="234">
        <f>IF(ISNUMBER('ETR CO2 Benefits (MEUR)'!Y45)=TRUE,'ETR CO2 Benefits (MEUR)'!Y45+'ETR Other Exter. Savings (MEUR)'!T45," ")</f>
        <v>67.5</v>
      </c>
      <c r="Z46" s="235">
        <f>IF(ISNUMBER('ETR CO2 Benefits (MEUR)'!Z45)=TRUE,'ETR CO2 Benefits (MEUR)'!Z45+'ETR Other Exter. Savings (MEUR)'!U45," ")</f>
        <v>0</v>
      </c>
      <c r="AA46" s="45">
        <f>IF(ISNUMBER('ETR CO2 Benefits (MEUR)'!AA45)=TRUE,'ETR CO2 Benefits (MEUR)'!AA45+'ETR Other Exter. Savings (MEUR)'!Q45," ")</f>
        <v>0</v>
      </c>
      <c r="AB46" s="45">
        <f>IF(ISNUMBER('ETR CO2 Benefits (MEUR)'!AB45)=TRUE,'ETR CO2 Benefits (MEUR)'!AB45+'ETR Other Exter. Savings (MEUR)'!R45," ")</f>
        <v>0</v>
      </c>
      <c r="AC46" s="45">
        <f>IF(ISNUMBER('ETR CO2 Benefits (MEUR)'!AC45)=TRUE,'ETR CO2 Benefits (MEUR)'!AC45+'ETR Other Exter. Savings (MEUR)'!S45," ")</f>
        <v>0</v>
      </c>
      <c r="AD46" s="45">
        <f>IF(ISNUMBER('ETR CO2 Benefits (MEUR)'!AD45)=TRUE,'ETR CO2 Benefits (MEUR)'!AD45+'ETR Other Exter. Savings (MEUR)'!T45," ")</f>
        <v>132.5</v>
      </c>
      <c r="AE46" s="68">
        <f>IF(ISNUMBER('ETR CO2 Benefits (MEUR)'!AE45)=TRUE,'ETR CO2 Benefits (MEUR)'!AE45+'ETR Other Exter. Savings (MEUR)'!U45," ")</f>
        <v>0</v>
      </c>
      <c r="AF46" s="49">
        <f>IF(ISNUMBER('ETR CO2 Benefits (MEUR)'!AF45)=TRUE,'ETR CO2 Benefits (MEUR)'!AF45+'ETR Other Exter. Savings (MEUR)'!Q45," ")</f>
        <v>0</v>
      </c>
      <c r="AG46" s="49">
        <f>IF(ISNUMBER('ETR CO2 Benefits (MEUR)'!AG45)=TRUE,'ETR CO2 Benefits (MEUR)'!AG45+'ETR Other Exter. Savings (MEUR)'!R45," ")</f>
        <v>0</v>
      </c>
      <c r="AH46" s="49">
        <f>IF(ISNUMBER('ETR CO2 Benefits (MEUR)'!AH45)=TRUE,'ETR CO2 Benefits (MEUR)'!AH45+'ETR Other Exter. Savings (MEUR)'!S45," ")</f>
        <v>0</v>
      </c>
      <c r="AI46" s="49">
        <f>IF(ISNUMBER('ETR CO2 Benefits (MEUR)'!AI45)=TRUE,'ETR CO2 Benefits (MEUR)'!AI45+'ETR Other Exter. Savings (MEUR)'!T45," ")</f>
        <v>87.5</v>
      </c>
      <c r="AJ46" s="46">
        <f>IF(ISNUMBER('ETR CO2 Benefits (MEUR)'!AJ45)=TRUE,'ETR CO2 Benefits (MEUR)'!AJ45+'ETR Other Exter. Savings (MEUR)'!U45," ")</f>
        <v>0</v>
      </c>
      <c r="AK46" s="234">
        <f>IF(ISNUMBER('ETR CO2 Benefits (MEUR)'!AK45)=TRUE,'ETR CO2 Benefits (MEUR)'!AK45+'ETR Other Exter. Savings (MEUR)'!V45," ")</f>
        <v>0</v>
      </c>
      <c r="AL46" s="234">
        <f>IF(ISNUMBER('ETR CO2 Benefits (MEUR)'!AL45)=TRUE,'ETR CO2 Benefits (MEUR)'!AL45+'ETR Other Exter. Savings (MEUR)'!W45," ")</f>
        <v>0</v>
      </c>
      <c r="AM46" s="234">
        <f>IF(ISNUMBER('ETR CO2 Benefits (MEUR)'!AM45)=TRUE,'ETR CO2 Benefits (MEUR)'!AM45+'ETR Other Exter. Savings (MEUR)'!X45," ")</f>
        <v>0</v>
      </c>
      <c r="AN46" s="234">
        <f>IF(ISNUMBER('ETR CO2 Benefits (MEUR)'!AN45)=TRUE,'ETR CO2 Benefits (MEUR)'!AN45+'ETR Other Exter. Savings (MEUR)'!Y45," ")</f>
        <v>187.5</v>
      </c>
      <c r="AO46" s="235">
        <f>IF(ISNUMBER('ETR CO2 Benefits (MEUR)'!AO45)=TRUE,'ETR CO2 Benefits (MEUR)'!AO45+'ETR Other Exter. Savings (MEUR)'!Z45," ")</f>
        <v>0</v>
      </c>
      <c r="AP46" s="45">
        <f>IF(ISNUMBER('ETR CO2 Benefits (MEUR)'!AP45)=TRUE,'ETR CO2 Benefits (MEUR)'!AP45+'ETR Other Exter. Savings (MEUR)'!V45," ")</f>
        <v>0</v>
      </c>
      <c r="AQ46" s="45">
        <f>IF(ISNUMBER('ETR CO2 Benefits (MEUR)'!AQ45)=TRUE,'ETR CO2 Benefits (MEUR)'!AQ45+'ETR Other Exter. Savings (MEUR)'!W45," ")</f>
        <v>0</v>
      </c>
      <c r="AR46" s="45">
        <f>IF(ISNUMBER('ETR CO2 Benefits (MEUR)'!AR45)=TRUE,'ETR CO2 Benefits (MEUR)'!AR45+'ETR Other Exter. Savings (MEUR)'!X45," ")</f>
        <v>0</v>
      </c>
      <c r="AS46" s="45">
        <f>IF(ISNUMBER('ETR CO2 Benefits (MEUR)'!AS45)=TRUE,'ETR CO2 Benefits (MEUR)'!AS45+'ETR Other Exter. Savings (MEUR)'!Y45," ")</f>
        <v>250</v>
      </c>
      <c r="AT46" s="68">
        <f>IF(ISNUMBER('ETR CO2 Benefits (MEUR)'!AT45)=TRUE,'ETR CO2 Benefits (MEUR)'!AT45+'ETR Other Exter. Savings (MEUR)'!Z45," ")</f>
        <v>0</v>
      </c>
      <c r="AU46" s="49">
        <f>IF(ISNUMBER('ETR CO2 Benefits (MEUR)'!AU45)=TRUE,'ETR CO2 Benefits (MEUR)'!AU45+'ETR Other Exter. Savings (MEUR)'!V45," ")</f>
        <v>0</v>
      </c>
      <c r="AV46" s="49">
        <f>IF(ISNUMBER('ETR CO2 Benefits (MEUR)'!AV45)=TRUE,'ETR CO2 Benefits (MEUR)'!AV45+'ETR Other Exter. Savings (MEUR)'!W45," ")</f>
        <v>0</v>
      </c>
      <c r="AW46" s="49">
        <f>IF(ISNUMBER('ETR CO2 Benefits (MEUR)'!AW45)=TRUE,'ETR CO2 Benefits (MEUR)'!AW45+'ETR Other Exter. Savings (MEUR)'!X45," ")</f>
        <v>0</v>
      </c>
      <c r="AX46" s="49">
        <f>IF(ISNUMBER('ETR CO2 Benefits (MEUR)'!AX45)=TRUE,'ETR CO2 Benefits (MEUR)'!AX45+'ETR Other Exter. Savings (MEUR)'!Y45," ")</f>
        <v>200</v>
      </c>
      <c r="AY46" s="46">
        <f>IF(ISNUMBER('ETR CO2 Benefits (MEUR)'!AY45)=TRUE,'ETR CO2 Benefits (MEUR)'!AY45+'ETR Other Exter. Savings (MEUR)'!Z45," ")</f>
        <v>0</v>
      </c>
    </row>
    <row r="47" spans="2:51" ht="171.75" customHeight="1" x14ac:dyDescent="0.25">
      <c r="B47" s="488" t="str">
        <f>'ETR Capacities'!B46</f>
        <v>IT</v>
      </c>
      <c r="C47" s="14" t="str">
        <f>'ETR Capacities'!C46</f>
        <v>ETR-N-305</v>
      </c>
      <c r="D47" s="14" t="str">
        <f>_xlfn.XLOOKUP(C47,[4]ETR!$D$4:$D$78,[4]ETR!$E$4:$E$78)</f>
        <v>PEGASUS</v>
      </c>
      <c r="E47" s="14" t="str">
        <f>_xlfn.XLOOKUP(C47,'ETR Capacities'!$C$5:$C$79,'ETR Capacities'!$E$5:$E$79)</f>
        <v xml:space="preserve">Hydrogen and synthetic methane </v>
      </c>
      <c r="F47" s="302" t="str">
        <f>IF(_xlfn.XLOOKUP(C47,'ETR Capacities'!$C$5:$C$79,'ETR Capacities'!$F$5:$F$79)=0," ",_xlfn.XLOOKUP(C47,'ETR Capacities'!$C$5:$C$79,'ETR Capacities'!$F$5:$F$79))</f>
        <v xml:space="preserve"> </v>
      </c>
      <c r="G47" s="332">
        <f>IF(ISNUMBER('ETR CO2 Benefits (MEUR)'!G46)=TRUE,'ETR CO2 Benefits (MEUR)'!G46+'ETR Other Exter. Savings (MEUR)'!G46," ")</f>
        <v>0</v>
      </c>
      <c r="H47" s="335">
        <f>IF(ISNUMBER('ETR CO2 Benefits (MEUR)'!H46)=TRUE,'ETR CO2 Benefits (MEUR)'!H46+'ETR Other Exter. Savings (MEUR)'!H46," ")</f>
        <v>0</v>
      </c>
      <c r="I47" s="335">
        <f>IF(ISNUMBER('ETR CO2 Benefits (MEUR)'!I46)=TRUE,'ETR CO2 Benefits (MEUR)'!I46+'ETR Other Exter. Savings (MEUR)'!I46," ")</f>
        <v>0</v>
      </c>
      <c r="J47" s="335">
        <f>IF(ISNUMBER('ETR CO2 Benefits (MEUR)'!J46)=TRUE,'ETR CO2 Benefits (MEUR)'!J46+'ETR Other Exter. Savings (MEUR)'!J46," ")</f>
        <v>0</v>
      </c>
      <c r="K47" s="338">
        <f>IF(ISNUMBER('ETR CO2 Benefits (MEUR)'!K46)=TRUE,'ETR CO2 Benefits (MEUR)'!K46+'ETR Other Exter. Savings (MEUR)'!K46," ")</f>
        <v>0</v>
      </c>
      <c r="L47" s="326">
        <f>IF(ISNUMBER('ETR CO2 Benefits (MEUR)'!L46)=TRUE,'ETR CO2 Benefits (MEUR)'!L46+'ETR Other Exter. Savings (MEUR)'!L46," ")</f>
        <v>0</v>
      </c>
      <c r="M47" s="326">
        <f>IF(ISNUMBER('ETR CO2 Benefits (MEUR)'!M46)=TRUE,'ETR CO2 Benefits (MEUR)'!M46+'ETR Other Exter. Savings (MEUR)'!M46," ")</f>
        <v>0.61801121981424145</v>
      </c>
      <c r="N47" s="326">
        <f>IF(ISNUMBER('ETR CO2 Benefits (MEUR)'!N46)=TRUE,'ETR CO2 Benefits (MEUR)'!N46+'ETR Other Exter. Savings (MEUR)'!N46," ")</f>
        <v>0</v>
      </c>
      <c r="O47" s="326">
        <f>IF(ISNUMBER('ETR CO2 Benefits (MEUR)'!O46)=TRUE,'ETR CO2 Benefits (MEUR)'!O46+'ETR Other Exter. Savings (MEUR)'!O46," ")</f>
        <v>0</v>
      </c>
      <c r="P47" s="329">
        <f>IF(ISNUMBER('ETR CO2 Benefits (MEUR)'!P46)=TRUE,'ETR CO2 Benefits (MEUR)'!P46+'ETR Other Exter. Savings (MEUR)'!P46," ")</f>
        <v>0</v>
      </c>
      <c r="Q47" s="326">
        <f>IF(ISNUMBER('ETR CO2 Benefits (MEUR)'!Q46)=TRUE,'ETR CO2 Benefits (MEUR)'!Q46+'ETR Other Exter. Savings (MEUR)'!L46," ")</f>
        <v>0</v>
      </c>
      <c r="R47" s="326">
        <f>IF(ISNUMBER('ETR CO2 Benefits (MEUR)'!R46)=TRUE,'ETR CO2 Benefits (MEUR)'!R46+'ETR Other Exter. Savings (MEUR)'!M46," ")</f>
        <v>0.31447721981424148</v>
      </c>
      <c r="S47" s="326">
        <f>IF(ISNUMBER('ETR CO2 Benefits (MEUR)'!S46)=TRUE,'ETR CO2 Benefits (MEUR)'!S46+'ETR Other Exter. Savings (MEUR)'!N46," ")</f>
        <v>0</v>
      </c>
      <c r="T47" s="326">
        <f>IF(ISNUMBER('ETR CO2 Benefits (MEUR)'!T46)=TRUE,'ETR CO2 Benefits (MEUR)'!T46+'ETR Other Exter. Savings (MEUR)'!O46," ")</f>
        <v>0</v>
      </c>
      <c r="U47" s="329">
        <f>IF(ISNUMBER('ETR CO2 Benefits (MEUR)'!U46)=TRUE,'ETR CO2 Benefits (MEUR)'!U46+'ETR Other Exter. Savings (MEUR)'!P46," ")</f>
        <v>0</v>
      </c>
      <c r="V47" s="320">
        <f>IF(ISNUMBER('ETR CO2 Benefits (MEUR)'!V46)=TRUE,'ETR CO2 Benefits (MEUR)'!V46+'ETR Other Exter. Savings (MEUR)'!Q46," ")</f>
        <v>0</v>
      </c>
      <c r="W47" s="320">
        <f>IF(ISNUMBER('ETR CO2 Benefits (MEUR)'!W46)=TRUE,'ETR CO2 Benefits (MEUR)'!W46+'ETR Other Exter. Savings (MEUR)'!R46," ")</f>
        <v>0.35126921981424153</v>
      </c>
      <c r="X47" s="320">
        <f>IF(ISNUMBER('ETR CO2 Benefits (MEUR)'!X46)=TRUE,'ETR CO2 Benefits (MEUR)'!X46+'ETR Other Exter. Savings (MEUR)'!S46," ")</f>
        <v>0</v>
      </c>
      <c r="Y47" s="320">
        <f>IF(ISNUMBER('ETR CO2 Benefits (MEUR)'!Y46)=TRUE,'ETR CO2 Benefits (MEUR)'!Y46+'ETR Other Exter. Savings (MEUR)'!T46," ")</f>
        <v>0</v>
      </c>
      <c r="Z47" s="323">
        <f>IF(ISNUMBER('ETR CO2 Benefits (MEUR)'!Z46)=TRUE,'ETR CO2 Benefits (MEUR)'!Z46+'ETR Other Exter. Savings (MEUR)'!U46," ")</f>
        <v>0</v>
      </c>
      <c r="AA47" s="314">
        <f>IF(ISNUMBER('ETR CO2 Benefits (MEUR)'!AA46)=TRUE,'ETR CO2 Benefits (MEUR)'!AA46+'ETR Other Exter. Savings (MEUR)'!Q46," ")</f>
        <v>0</v>
      </c>
      <c r="AB47" s="314">
        <f>IF(ISNUMBER('ETR CO2 Benefits (MEUR)'!AB46)=TRUE,'ETR CO2 Benefits (MEUR)'!AB46+'ETR Other Exter. Savings (MEUR)'!R46," ")</f>
        <v>0.59041721981424145</v>
      </c>
      <c r="AC47" s="314">
        <f>IF(ISNUMBER('ETR CO2 Benefits (MEUR)'!AC46)=TRUE,'ETR CO2 Benefits (MEUR)'!AC46+'ETR Other Exter. Savings (MEUR)'!S46," ")</f>
        <v>0</v>
      </c>
      <c r="AD47" s="314">
        <f>IF(ISNUMBER('ETR CO2 Benefits (MEUR)'!AD46)=TRUE,'ETR CO2 Benefits (MEUR)'!AD46+'ETR Other Exter. Savings (MEUR)'!T46," ")</f>
        <v>0</v>
      </c>
      <c r="AE47" s="317">
        <f>IF(ISNUMBER('ETR CO2 Benefits (MEUR)'!AE46)=TRUE,'ETR CO2 Benefits (MEUR)'!AE46+'ETR Other Exter. Savings (MEUR)'!U46," ")</f>
        <v>0</v>
      </c>
      <c r="AF47" s="308">
        <f>IF(ISNUMBER('ETR CO2 Benefits (MEUR)'!AF46)=TRUE,'ETR CO2 Benefits (MEUR)'!AF46+'ETR Other Exter. Savings (MEUR)'!Q46," ")</f>
        <v>0</v>
      </c>
      <c r="AG47" s="308">
        <f>IF(ISNUMBER('ETR CO2 Benefits (MEUR)'!AG46)=TRUE,'ETR CO2 Benefits (MEUR)'!AG46+'ETR Other Exter. Savings (MEUR)'!R46," ")</f>
        <v>0.42485321981424151</v>
      </c>
      <c r="AH47" s="308">
        <f>IF(ISNUMBER('ETR CO2 Benefits (MEUR)'!AH46)=TRUE,'ETR CO2 Benefits (MEUR)'!AH46+'ETR Other Exter. Savings (MEUR)'!S46," ")</f>
        <v>0</v>
      </c>
      <c r="AI47" s="308">
        <f>IF(ISNUMBER('ETR CO2 Benefits (MEUR)'!AI46)=TRUE,'ETR CO2 Benefits (MEUR)'!AI46+'ETR Other Exter. Savings (MEUR)'!T46," ")</f>
        <v>0</v>
      </c>
      <c r="AJ47" s="311">
        <f>IF(ISNUMBER('ETR CO2 Benefits (MEUR)'!AJ46)=TRUE,'ETR CO2 Benefits (MEUR)'!AJ46+'ETR Other Exter. Savings (MEUR)'!U46," ")</f>
        <v>0</v>
      </c>
      <c r="AK47" s="320">
        <f>IF(ISNUMBER('ETR CO2 Benefits (MEUR)'!AK46)=TRUE,'ETR CO2 Benefits (MEUR)'!AK46+'ETR Other Exter. Savings (MEUR)'!V46," ")</f>
        <v>0</v>
      </c>
      <c r="AL47" s="320">
        <f>IF(ISNUMBER('ETR CO2 Benefits (MEUR)'!AL46)=TRUE,'ETR CO2 Benefits (MEUR)'!AL46+'ETR Other Exter. Savings (MEUR)'!W46," ")</f>
        <v>0.79277321981424143</v>
      </c>
      <c r="AM47" s="320">
        <f>IF(ISNUMBER('ETR CO2 Benefits (MEUR)'!AM46)=TRUE,'ETR CO2 Benefits (MEUR)'!AM46+'ETR Other Exter. Savings (MEUR)'!X46," ")</f>
        <v>0</v>
      </c>
      <c r="AN47" s="320">
        <f>IF(ISNUMBER('ETR CO2 Benefits (MEUR)'!AN46)=TRUE,'ETR CO2 Benefits (MEUR)'!AN46+'ETR Other Exter. Savings (MEUR)'!Y46," ")</f>
        <v>0</v>
      </c>
      <c r="AO47" s="323">
        <f>IF(ISNUMBER('ETR CO2 Benefits (MEUR)'!AO46)=TRUE,'ETR CO2 Benefits (MEUR)'!AO46+'ETR Other Exter. Savings (MEUR)'!Z46," ")</f>
        <v>0</v>
      </c>
      <c r="AP47" s="314">
        <f>IF(ISNUMBER('ETR CO2 Benefits (MEUR)'!AP46)=TRUE,'ETR CO2 Benefits (MEUR)'!AP46+'ETR Other Exter. Savings (MEUR)'!V46," ")</f>
        <v>0</v>
      </c>
      <c r="AQ47" s="314">
        <f>IF(ISNUMBER('ETR CO2 Benefits (MEUR)'!AQ46)=TRUE,'ETR CO2 Benefits (MEUR)'!AQ46+'ETR Other Exter. Savings (MEUR)'!W46," ")</f>
        <v>1.0227232198142415</v>
      </c>
      <c r="AR47" s="314">
        <f>IF(ISNUMBER('ETR CO2 Benefits (MEUR)'!AR46)=TRUE,'ETR CO2 Benefits (MEUR)'!AR46+'ETR Other Exter. Savings (MEUR)'!X46," ")</f>
        <v>0</v>
      </c>
      <c r="AS47" s="314">
        <f>IF(ISNUMBER('ETR CO2 Benefits (MEUR)'!AS46)=TRUE,'ETR CO2 Benefits (MEUR)'!AS46+'ETR Other Exter. Savings (MEUR)'!Y46," ")</f>
        <v>0</v>
      </c>
      <c r="AT47" s="317">
        <f>IF(ISNUMBER('ETR CO2 Benefits (MEUR)'!AT46)=TRUE,'ETR CO2 Benefits (MEUR)'!AT46+'ETR Other Exter. Savings (MEUR)'!Z46," ")</f>
        <v>0</v>
      </c>
      <c r="AU47" s="308">
        <f>IF(ISNUMBER('ETR CO2 Benefits (MEUR)'!AU46)=TRUE,'ETR CO2 Benefits (MEUR)'!AU46+'ETR Other Exter. Savings (MEUR)'!V46," ")</f>
        <v>0</v>
      </c>
      <c r="AV47" s="308">
        <f>IF(ISNUMBER('ETR CO2 Benefits (MEUR)'!AV46)=TRUE,'ETR CO2 Benefits (MEUR)'!AV46+'ETR Other Exter. Savings (MEUR)'!W46," ")</f>
        <v>0.83876321981424151</v>
      </c>
      <c r="AW47" s="308">
        <f>IF(ISNUMBER('ETR CO2 Benefits (MEUR)'!AW46)=TRUE,'ETR CO2 Benefits (MEUR)'!AW46+'ETR Other Exter. Savings (MEUR)'!X46," ")</f>
        <v>0</v>
      </c>
      <c r="AX47" s="308">
        <f>IF(ISNUMBER('ETR CO2 Benefits (MEUR)'!AX46)=TRUE,'ETR CO2 Benefits (MEUR)'!AX46+'ETR Other Exter. Savings (MEUR)'!Y46," ")</f>
        <v>0</v>
      </c>
      <c r="AY47" s="311">
        <f>IF(ISNUMBER('ETR CO2 Benefits (MEUR)'!AY46)=TRUE,'ETR CO2 Benefits (MEUR)'!AY46+'ETR Other Exter. Savings (MEUR)'!Z46," ")</f>
        <v>0</v>
      </c>
    </row>
    <row r="48" spans="2:51" ht="96" customHeight="1" x14ac:dyDescent="0.25">
      <c r="B48" s="485" t="str">
        <f>'ETR Capacities'!B47</f>
        <v>IT</v>
      </c>
      <c r="C48" s="10" t="str">
        <f>'ETR Capacities'!C47</f>
        <v>ETR-F-516</v>
      </c>
      <c r="D48" s="10" t="str">
        <f>_xlfn.XLOOKUP(C48,[4]ETR!$D$4:$D$78,[4]ETR!$E$4:$E$78)</f>
        <v>CNG and L-CNG stations</v>
      </c>
      <c r="E48" s="10" t="str">
        <f>_xlfn.XLOOKUP(C48,'ETR Capacities'!$C$5:$C$79,'ETR Capacities'!$E$5:$E$79)</f>
        <v>CNG/LNG for transport</v>
      </c>
      <c r="F48" s="23" t="str">
        <f>IF(_xlfn.XLOOKUP(C48,'ETR Capacities'!$C$5:$C$79,'ETR Capacities'!$F$5:$F$79)=0," ",_xlfn.XLOOKUP(C48,'ETR Capacities'!$C$5:$C$79,'ETR Capacities'!$F$5:$F$79))</f>
        <v xml:space="preserve"> </v>
      </c>
      <c r="G48" s="347">
        <f>IF(ISNUMBER('ETR CO2 Benefits (MEUR)'!G47)=TRUE,'ETR CO2 Benefits (MEUR)'!G47+'ETR Other Exter. Savings (MEUR)'!G47," ")</f>
        <v>0</v>
      </c>
      <c r="H48" s="348">
        <f>IF(ISNUMBER('ETR CO2 Benefits (MEUR)'!H47)=TRUE,'ETR CO2 Benefits (MEUR)'!H47+'ETR Other Exter. Savings (MEUR)'!H47," ")</f>
        <v>0</v>
      </c>
      <c r="I48" s="348">
        <f>IF(ISNUMBER('ETR CO2 Benefits (MEUR)'!I47)=TRUE,'ETR CO2 Benefits (MEUR)'!I47+'ETR Other Exter. Savings (MEUR)'!I47," ")</f>
        <v>0</v>
      </c>
      <c r="J48" s="348">
        <f>IF(ISNUMBER('ETR CO2 Benefits (MEUR)'!J47)=TRUE,'ETR CO2 Benefits (MEUR)'!J47+'ETR Other Exter. Savings (MEUR)'!J47," ")</f>
        <v>0</v>
      </c>
      <c r="K48" s="349">
        <f>IF(ISNUMBER('ETR CO2 Benefits (MEUR)'!K47)=TRUE,'ETR CO2 Benefits (MEUR)'!K47+'ETR Other Exter. Savings (MEUR)'!K47," ")</f>
        <v>0</v>
      </c>
      <c r="L48" s="346">
        <f>IF(ISNUMBER('ETR CO2 Benefits (MEUR)'!L47)=TRUE,'ETR CO2 Benefits (MEUR)'!L47+'ETR Other Exter. Savings (MEUR)'!L47," ")</f>
        <v>0</v>
      </c>
      <c r="M48" s="346">
        <f>IF(ISNUMBER('ETR CO2 Benefits (MEUR)'!M47)=TRUE,'ETR CO2 Benefits (MEUR)'!M47+'ETR Other Exter. Savings (MEUR)'!M47," ")</f>
        <v>0</v>
      </c>
      <c r="N48" s="346">
        <f>IF(ISNUMBER('ETR CO2 Benefits (MEUR)'!N47)=TRUE,'ETR CO2 Benefits (MEUR)'!N47+'ETR Other Exter. Savings (MEUR)'!N47," ")</f>
        <v>0</v>
      </c>
      <c r="O48" s="346">
        <f>IF(ISNUMBER('ETR CO2 Benefits (MEUR)'!O47)=TRUE,'ETR CO2 Benefits (MEUR)'!O47+'ETR Other Exter. Savings (MEUR)'!O47," ")</f>
        <v>0</v>
      </c>
      <c r="P48" s="345">
        <f>IF(ISNUMBER('ETR CO2 Benefits (MEUR)'!P47)=TRUE,'ETR CO2 Benefits (MEUR)'!P47+'ETR Other Exter. Savings (MEUR)'!P47," ")</f>
        <v>8.4602914081693967</v>
      </c>
      <c r="Q48" s="346">
        <f>IF(ISNUMBER('ETR CO2 Benefits (MEUR)'!Q47)=TRUE,'ETR CO2 Benefits (MEUR)'!Q47+'ETR Other Exter. Savings (MEUR)'!L47," ")</f>
        <v>0</v>
      </c>
      <c r="R48" s="346">
        <f>IF(ISNUMBER('ETR CO2 Benefits (MEUR)'!R47)=TRUE,'ETR CO2 Benefits (MEUR)'!R47+'ETR Other Exter. Savings (MEUR)'!M47," ")</f>
        <v>0</v>
      </c>
      <c r="S48" s="346">
        <f>IF(ISNUMBER('ETR CO2 Benefits (MEUR)'!S47)=TRUE,'ETR CO2 Benefits (MEUR)'!S47+'ETR Other Exter. Savings (MEUR)'!N47," ")</f>
        <v>0</v>
      </c>
      <c r="T48" s="346">
        <f>IF(ISNUMBER('ETR CO2 Benefits (MEUR)'!T47)=TRUE,'ETR CO2 Benefits (MEUR)'!T47+'ETR Other Exter. Savings (MEUR)'!O47," ")</f>
        <v>0</v>
      </c>
      <c r="U48" s="345">
        <f>IF(ISNUMBER('ETR CO2 Benefits (MEUR)'!U47)=TRUE,'ETR CO2 Benefits (MEUR)'!U47+'ETR Other Exter. Savings (MEUR)'!P47," ")</f>
        <v>6.360847908169398</v>
      </c>
      <c r="V48" s="342">
        <f>IF(ISNUMBER('ETR CO2 Benefits (MEUR)'!V47)=TRUE,'ETR CO2 Benefits (MEUR)'!V47+'ETR Other Exter. Savings (MEUR)'!Q47," ")</f>
        <v>0</v>
      </c>
      <c r="W48" s="342">
        <f>IF(ISNUMBER('ETR CO2 Benefits (MEUR)'!W47)=TRUE,'ETR CO2 Benefits (MEUR)'!W47+'ETR Other Exter. Savings (MEUR)'!R47," ")</f>
        <v>0</v>
      </c>
      <c r="X48" s="342">
        <f>IF(ISNUMBER('ETR CO2 Benefits (MEUR)'!X47)=TRUE,'ETR CO2 Benefits (MEUR)'!X47+'ETR Other Exter. Savings (MEUR)'!S47," ")</f>
        <v>0</v>
      </c>
      <c r="Y48" s="342">
        <f>IF(ISNUMBER('ETR CO2 Benefits (MEUR)'!Y47)=TRUE,'ETR CO2 Benefits (MEUR)'!Y47+'ETR Other Exter. Savings (MEUR)'!T47," ")</f>
        <v>0</v>
      </c>
      <c r="Z48" s="343">
        <f>IF(ISNUMBER('ETR CO2 Benefits (MEUR)'!Z47)=TRUE,'ETR CO2 Benefits (MEUR)'!Z47+'ETR Other Exter. Savings (MEUR)'!U47," ")</f>
        <v>6.6153259081693978</v>
      </c>
      <c r="AA48" s="344">
        <f>IF(ISNUMBER('ETR CO2 Benefits (MEUR)'!AA47)=TRUE,'ETR CO2 Benefits (MEUR)'!AA47+'ETR Other Exter. Savings (MEUR)'!Q47," ")</f>
        <v>0</v>
      </c>
      <c r="AB48" s="344">
        <f>IF(ISNUMBER('ETR CO2 Benefits (MEUR)'!AB47)=TRUE,'ETR CO2 Benefits (MEUR)'!AB47+'ETR Other Exter. Savings (MEUR)'!R47," ")</f>
        <v>0</v>
      </c>
      <c r="AC48" s="344">
        <f>IF(ISNUMBER('ETR CO2 Benefits (MEUR)'!AC47)=TRUE,'ETR CO2 Benefits (MEUR)'!AC47+'ETR Other Exter. Savings (MEUR)'!S47," ")</f>
        <v>0</v>
      </c>
      <c r="AD48" s="344">
        <f>IF(ISNUMBER('ETR CO2 Benefits (MEUR)'!AD47)=TRUE,'ETR CO2 Benefits (MEUR)'!AD47+'ETR Other Exter. Savings (MEUR)'!T47," ")</f>
        <v>0</v>
      </c>
      <c r="AE48" s="339">
        <f>IF(ISNUMBER('ETR CO2 Benefits (MEUR)'!AE47)=TRUE,'ETR CO2 Benefits (MEUR)'!AE47+'ETR Other Exter. Savings (MEUR)'!U47," ")</f>
        <v>8.2694329081693976</v>
      </c>
      <c r="AF48" s="340">
        <f>IF(ISNUMBER('ETR CO2 Benefits (MEUR)'!AF47)=TRUE,'ETR CO2 Benefits (MEUR)'!AF47+'ETR Other Exter. Savings (MEUR)'!Q47," ")</f>
        <v>0</v>
      </c>
      <c r="AG48" s="340">
        <f>IF(ISNUMBER('ETR CO2 Benefits (MEUR)'!AG47)=TRUE,'ETR CO2 Benefits (MEUR)'!AG47+'ETR Other Exter. Savings (MEUR)'!R47," ")</f>
        <v>0</v>
      </c>
      <c r="AH48" s="340">
        <f>IF(ISNUMBER('ETR CO2 Benefits (MEUR)'!AH47)=TRUE,'ETR CO2 Benefits (MEUR)'!AH47+'ETR Other Exter. Savings (MEUR)'!S47," ")</f>
        <v>0</v>
      </c>
      <c r="AI48" s="340">
        <f>IF(ISNUMBER('ETR CO2 Benefits (MEUR)'!AI47)=TRUE,'ETR CO2 Benefits (MEUR)'!AI47+'ETR Other Exter. Savings (MEUR)'!T47," ")</f>
        <v>0</v>
      </c>
      <c r="AJ48" s="341">
        <f>IF(ISNUMBER('ETR CO2 Benefits (MEUR)'!AJ47)=TRUE,'ETR CO2 Benefits (MEUR)'!AJ47+'ETR Other Exter. Savings (MEUR)'!U47," ")</f>
        <v>7.1242819081693973</v>
      </c>
      <c r="AK48" s="342">
        <f>IF(ISNUMBER('ETR CO2 Benefits (MEUR)'!AK47)=TRUE,'ETR CO2 Benefits (MEUR)'!AK47+'ETR Other Exter. Savings (MEUR)'!V47," ")</f>
        <v>0</v>
      </c>
      <c r="AL48" s="342">
        <f>IF(ISNUMBER('ETR CO2 Benefits (MEUR)'!AL47)=TRUE,'ETR CO2 Benefits (MEUR)'!AL47+'ETR Other Exter. Savings (MEUR)'!W47," ")</f>
        <v>0</v>
      </c>
      <c r="AM48" s="342">
        <f>IF(ISNUMBER('ETR CO2 Benefits (MEUR)'!AM47)=TRUE,'ETR CO2 Benefits (MEUR)'!AM47+'ETR Other Exter. Savings (MEUR)'!X47," ")</f>
        <v>0</v>
      </c>
      <c r="AN48" s="342">
        <f>IF(ISNUMBER('ETR CO2 Benefits (MEUR)'!AN47)=TRUE,'ETR CO2 Benefits (MEUR)'!AN47+'ETR Other Exter. Savings (MEUR)'!Y47," ")</f>
        <v>0</v>
      </c>
      <c r="AO48" s="343">
        <f>IF(ISNUMBER('ETR CO2 Benefits (MEUR)'!AO47)=TRUE,'ETR CO2 Benefits (MEUR)'!AO47+'ETR Other Exter. Savings (MEUR)'!Z47," ")</f>
        <v>9.6690619081693967</v>
      </c>
      <c r="AP48" s="344">
        <f>IF(ISNUMBER('ETR CO2 Benefits (MEUR)'!AP47)=TRUE,'ETR CO2 Benefits (MEUR)'!AP47+'ETR Other Exter. Savings (MEUR)'!V47," ")</f>
        <v>0</v>
      </c>
      <c r="AQ48" s="344">
        <f>IF(ISNUMBER('ETR CO2 Benefits (MEUR)'!AQ47)=TRUE,'ETR CO2 Benefits (MEUR)'!AQ47+'ETR Other Exter. Savings (MEUR)'!W47," ")</f>
        <v>0</v>
      </c>
      <c r="AR48" s="344">
        <f>IF(ISNUMBER('ETR CO2 Benefits (MEUR)'!AR47)=TRUE,'ETR CO2 Benefits (MEUR)'!AR47+'ETR Other Exter. Savings (MEUR)'!X47," ")</f>
        <v>0</v>
      </c>
      <c r="AS48" s="344">
        <f>IF(ISNUMBER('ETR CO2 Benefits (MEUR)'!AS47)=TRUE,'ETR CO2 Benefits (MEUR)'!AS47+'ETR Other Exter. Savings (MEUR)'!Y47," ")</f>
        <v>0</v>
      </c>
      <c r="AT48" s="339">
        <f>IF(ISNUMBER('ETR CO2 Benefits (MEUR)'!AT47)=TRUE,'ETR CO2 Benefits (MEUR)'!AT47+'ETR Other Exter. Savings (MEUR)'!Z47," ")</f>
        <v>11.259549408169397</v>
      </c>
      <c r="AU48" s="340">
        <f>IF(ISNUMBER('ETR CO2 Benefits (MEUR)'!AU47)=TRUE,'ETR CO2 Benefits (MEUR)'!AU47+'ETR Other Exter. Savings (MEUR)'!V47," ")</f>
        <v>0</v>
      </c>
      <c r="AV48" s="340">
        <f>IF(ISNUMBER('ETR CO2 Benefits (MEUR)'!AV47)=TRUE,'ETR CO2 Benefits (MEUR)'!AV47+'ETR Other Exter. Savings (MEUR)'!W47," ")</f>
        <v>0</v>
      </c>
      <c r="AW48" s="340">
        <f>IF(ISNUMBER('ETR CO2 Benefits (MEUR)'!AW47)=TRUE,'ETR CO2 Benefits (MEUR)'!AW47+'ETR Other Exter. Savings (MEUR)'!X47," ")</f>
        <v>0</v>
      </c>
      <c r="AX48" s="340">
        <f>IF(ISNUMBER('ETR CO2 Benefits (MEUR)'!AX47)=TRUE,'ETR CO2 Benefits (MEUR)'!AX47+'ETR Other Exter. Savings (MEUR)'!Y47," ")</f>
        <v>0</v>
      </c>
      <c r="AY48" s="341">
        <f>IF(ISNUMBER('ETR CO2 Benefits (MEUR)'!AY47)=TRUE,'ETR CO2 Benefits (MEUR)'!AY47+'ETR Other Exter. Savings (MEUR)'!Z47," ")</f>
        <v>9.9871594081693971</v>
      </c>
    </row>
    <row r="49" spans="2:51" ht="90" customHeight="1" x14ac:dyDescent="0.25">
      <c r="B49" s="485" t="str">
        <f>'ETR Capacities'!B48</f>
        <v>IT</v>
      </c>
      <c r="C49" s="10" t="str">
        <f>'ETR Capacities'!C48</f>
        <v>ETR-F-523</v>
      </c>
      <c r="D49" s="10" t="str">
        <f>_xlfn.XLOOKUP(C49,[4]ETR!$D$4:$D$78,[4]ETR!$E$4:$E$78)</f>
        <v>Biomethane plants development</v>
      </c>
      <c r="E49" s="10" t="str">
        <f>_xlfn.XLOOKUP(C49,'ETR Capacities'!$C$5:$C$79,'ETR Capacities'!$E$5:$E$79)</f>
        <v>Biomethane developments</v>
      </c>
      <c r="F49" s="669">
        <f>IF(_xlfn.XLOOKUP(C49,'ETR Capacities'!$C$5:$C$79,'ETR Capacities'!$F$5:$F$79)=0," ",_xlfn.XLOOKUP(C49,'ETR Capacities'!$C$5:$C$79,'ETR Capacities'!$F$5:$F$79))</f>
        <v>127</v>
      </c>
      <c r="G49" s="347">
        <f>IF(ISNUMBER('ETR CO2 Benefits (MEUR)'!G48)=TRUE,'ETR CO2 Benefits (MEUR)'!G48+'ETR Other Exter. Savings (MEUR)'!G48," ")</f>
        <v>0</v>
      </c>
      <c r="H49" s="348">
        <f>IF(ISNUMBER('ETR CO2 Benefits (MEUR)'!H48)=TRUE,'ETR CO2 Benefits (MEUR)'!H48+'ETR Other Exter. Savings (MEUR)'!H48," ")</f>
        <v>0</v>
      </c>
      <c r="I49" s="348">
        <f>IF(ISNUMBER('ETR CO2 Benefits (MEUR)'!I48)=TRUE,'ETR CO2 Benefits (MEUR)'!I48+'ETR Other Exter. Savings (MEUR)'!I48," ")</f>
        <v>0</v>
      </c>
      <c r="J49" s="348">
        <f>IF(ISNUMBER('ETR CO2 Benefits (MEUR)'!J48)=TRUE,'ETR CO2 Benefits (MEUR)'!J48+'ETR Other Exter. Savings (MEUR)'!J48," ")</f>
        <v>0</v>
      </c>
      <c r="K49" s="349">
        <f>IF(ISNUMBER('ETR CO2 Benefits (MEUR)'!K48)=TRUE,'ETR CO2 Benefits (MEUR)'!K48+'ETR Other Exter. Savings (MEUR)'!K48," ")</f>
        <v>0</v>
      </c>
      <c r="L49" s="346">
        <f>IF(ISNUMBER('ETR CO2 Benefits (MEUR)'!L48)=TRUE,'ETR CO2 Benefits (MEUR)'!L48+'ETR Other Exter. Savings (MEUR)'!L48," ")</f>
        <v>0</v>
      </c>
      <c r="M49" s="346">
        <f>IF(ISNUMBER('ETR CO2 Benefits (MEUR)'!M48)=TRUE,'ETR CO2 Benefits (MEUR)'!M48+'ETR Other Exter. Savings (MEUR)'!M48," ")</f>
        <v>0</v>
      </c>
      <c r="N49" s="346">
        <f>IF(ISNUMBER('ETR CO2 Benefits (MEUR)'!N48)=TRUE,'ETR CO2 Benefits (MEUR)'!N48+'ETR Other Exter. Savings (MEUR)'!N48," ")</f>
        <v>3.00468</v>
      </c>
      <c r="O49" s="346">
        <f>IF(ISNUMBER('ETR CO2 Benefits (MEUR)'!O48)=TRUE,'ETR CO2 Benefits (MEUR)'!O48+'ETR Other Exter. Savings (MEUR)'!O48," ")</f>
        <v>0</v>
      </c>
      <c r="P49" s="345">
        <f>IF(ISNUMBER('ETR CO2 Benefits (MEUR)'!P48)=TRUE,'ETR CO2 Benefits (MEUR)'!P48+'ETR Other Exter. Savings (MEUR)'!P48," ")</f>
        <v>0</v>
      </c>
      <c r="Q49" s="346">
        <f>IF(ISNUMBER('ETR CO2 Benefits (MEUR)'!Q48)=TRUE,'ETR CO2 Benefits (MEUR)'!Q48+'ETR Other Exter. Savings (MEUR)'!L48," ")</f>
        <v>0</v>
      </c>
      <c r="R49" s="346">
        <f>IF(ISNUMBER('ETR CO2 Benefits (MEUR)'!R48)=TRUE,'ETR CO2 Benefits (MEUR)'!R48+'ETR Other Exter. Savings (MEUR)'!M48," ")</f>
        <v>0</v>
      </c>
      <c r="S49" s="346">
        <f>IF(ISNUMBER('ETR CO2 Benefits (MEUR)'!S48)=TRUE,'ETR CO2 Benefits (MEUR)'!S48+'ETR Other Exter. Savings (MEUR)'!N48," ")</f>
        <v>1.234065</v>
      </c>
      <c r="T49" s="346">
        <f>IF(ISNUMBER('ETR CO2 Benefits (MEUR)'!T48)=TRUE,'ETR CO2 Benefits (MEUR)'!T48+'ETR Other Exter. Savings (MEUR)'!O48," ")</f>
        <v>0</v>
      </c>
      <c r="U49" s="345">
        <f>IF(ISNUMBER('ETR CO2 Benefits (MEUR)'!U48)=TRUE,'ETR CO2 Benefits (MEUR)'!U48+'ETR Other Exter. Savings (MEUR)'!P48," ")</f>
        <v>0</v>
      </c>
      <c r="V49" s="342">
        <f>IF(ISNUMBER('ETR CO2 Benefits (MEUR)'!V48)=TRUE,'ETR CO2 Benefits (MEUR)'!V48+'ETR Other Exter. Savings (MEUR)'!Q48," ")</f>
        <v>0</v>
      </c>
      <c r="W49" s="342">
        <f>IF(ISNUMBER('ETR CO2 Benefits (MEUR)'!W48)=TRUE,'ETR CO2 Benefits (MEUR)'!W48+'ETR Other Exter. Savings (MEUR)'!R48," ")</f>
        <v>0</v>
      </c>
      <c r="X49" s="342">
        <f>IF(ISNUMBER('ETR CO2 Benefits (MEUR)'!X48)=TRUE,'ETR CO2 Benefits (MEUR)'!X48+'ETR Other Exter. Savings (MEUR)'!S48," ")</f>
        <v>1.448685</v>
      </c>
      <c r="Y49" s="342">
        <f>IF(ISNUMBER('ETR CO2 Benefits (MEUR)'!Y48)=TRUE,'ETR CO2 Benefits (MEUR)'!Y48+'ETR Other Exter. Savings (MEUR)'!T48," ")</f>
        <v>0</v>
      </c>
      <c r="Z49" s="343">
        <f>IF(ISNUMBER('ETR CO2 Benefits (MEUR)'!Z48)=TRUE,'ETR CO2 Benefits (MEUR)'!Z48+'ETR Other Exter. Savings (MEUR)'!U48," ")</f>
        <v>0</v>
      </c>
      <c r="AA49" s="344">
        <f>IF(ISNUMBER('ETR CO2 Benefits (MEUR)'!AA48)=TRUE,'ETR CO2 Benefits (MEUR)'!AA48+'ETR Other Exter. Savings (MEUR)'!Q48," ")</f>
        <v>0</v>
      </c>
      <c r="AB49" s="344">
        <f>IF(ISNUMBER('ETR CO2 Benefits (MEUR)'!AB48)=TRUE,'ETR CO2 Benefits (MEUR)'!AB48+'ETR Other Exter. Savings (MEUR)'!R48," ")</f>
        <v>0</v>
      </c>
      <c r="AC49" s="344">
        <f>IF(ISNUMBER('ETR CO2 Benefits (MEUR)'!AC48)=TRUE,'ETR CO2 Benefits (MEUR)'!AC48+'ETR Other Exter. Savings (MEUR)'!S48," ")</f>
        <v>2.843715</v>
      </c>
      <c r="AD49" s="344">
        <f>IF(ISNUMBER('ETR CO2 Benefits (MEUR)'!AD48)=TRUE,'ETR CO2 Benefits (MEUR)'!AD48+'ETR Other Exter. Savings (MEUR)'!T48," ")</f>
        <v>0</v>
      </c>
      <c r="AE49" s="339">
        <f>IF(ISNUMBER('ETR CO2 Benefits (MEUR)'!AE48)=TRUE,'ETR CO2 Benefits (MEUR)'!AE48+'ETR Other Exter. Savings (MEUR)'!U48," ")</f>
        <v>0</v>
      </c>
      <c r="AF49" s="340">
        <f>IF(ISNUMBER('ETR CO2 Benefits (MEUR)'!AF48)=TRUE,'ETR CO2 Benefits (MEUR)'!AF48+'ETR Other Exter. Savings (MEUR)'!Q48," ")</f>
        <v>0</v>
      </c>
      <c r="AG49" s="340">
        <f>IF(ISNUMBER('ETR CO2 Benefits (MEUR)'!AG48)=TRUE,'ETR CO2 Benefits (MEUR)'!AG48+'ETR Other Exter. Savings (MEUR)'!R48," ")</f>
        <v>0</v>
      </c>
      <c r="AH49" s="340">
        <f>IF(ISNUMBER('ETR CO2 Benefits (MEUR)'!AH48)=TRUE,'ETR CO2 Benefits (MEUR)'!AH48+'ETR Other Exter. Savings (MEUR)'!S48," ")</f>
        <v>1.8779250000000001</v>
      </c>
      <c r="AI49" s="340">
        <f>IF(ISNUMBER('ETR CO2 Benefits (MEUR)'!AI48)=TRUE,'ETR CO2 Benefits (MEUR)'!AI48+'ETR Other Exter. Savings (MEUR)'!T48," ")</f>
        <v>0</v>
      </c>
      <c r="AJ49" s="341">
        <f>IF(ISNUMBER('ETR CO2 Benefits (MEUR)'!AJ48)=TRUE,'ETR CO2 Benefits (MEUR)'!AJ48+'ETR Other Exter. Savings (MEUR)'!U48," ")</f>
        <v>0</v>
      </c>
      <c r="AK49" s="342">
        <f>IF(ISNUMBER('ETR CO2 Benefits (MEUR)'!AK48)=TRUE,'ETR CO2 Benefits (MEUR)'!AK48+'ETR Other Exter. Savings (MEUR)'!V48," ")</f>
        <v>0</v>
      </c>
      <c r="AL49" s="342">
        <f>IF(ISNUMBER('ETR CO2 Benefits (MEUR)'!AL48)=TRUE,'ETR CO2 Benefits (MEUR)'!AL48+'ETR Other Exter. Savings (MEUR)'!W48," ")</f>
        <v>0</v>
      </c>
      <c r="AM49" s="342">
        <f>IF(ISNUMBER('ETR CO2 Benefits (MEUR)'!AM48)=TRUE,'ETR CO2 Benefits (MEUR)'!AM48+'ETR Other Exter. Savings (MEUR)'!X48," ")</f>
        <v>4.0241249999999997</v>
      </c>
      <c r="AN49" s="342">
        <f>IF(ISNUMBER('ETR CO2 Benefits (MEUR)'!AN48)=TRUE,'ETR CO2 Benefits (MEUR)'!AN48+'ETR Other Exter. Savings (MEUR)'!Y48," ")</f>
        <v>0</v>
      </c>
      <c r="AO49" s="343">
        <f>IF(ISNUMBER('ETR CO2 Benefits (MEUR)'!AO48)=TRUE,'ETR CO2 Benefits (MEUR)'!AO48+'ETR Other Exter. Savings (MEUR)'!Z48," ")</f>
        <v>0</v>
      </c>
      <c r="AP49" s="344">
        <f>IF(ISNUMBER('ETR CO2 Benefits (MEUR)'!AP48)=TRUE,'ETR CO2 Benefits (MEUR)'!AP48+'ETR Other Exter. Savings (MEUR)'!V48," ")</f>
        <v>0</v>
      </c>
      <c r="AQ49" s="344">
        <f>IF(ISNUMBER('ETR CO2 Benefits (MEUR)'!AQ48)=TRUE,'ETR CO2 Benefits (MEUR)'!AQ48+'ETR Other Exter. Savings (MEUR)'!W48," ")</f>
        <v>0</v>
      </c>
      <c r="AR49" s="344">
        <f>IF(ISNUMBER('ETR CO2 Benefits (MEUR)'!AR48)=TRUE,'ETR CO2 Benefits (MEUR)'!AR48+'ETR Other Exter. Savings (MEUR)'!X48," ")</f>
        <v>5.3654999999999999</v>
      </c>
      <c r="AS49" s="344">
        <f>IF(ISNUMBER('ETR CO2 Benefits (MEUR)'!AS48)=TRUE,'ETR CO2 Benefits (MEUR)'!AS48+'ETR Other Exter. Savings (MEUR)'!Y48," ")</f>
        <v>0</v>
      </c>
      <c r="AT49" s="339">
        <f>IF(ISNUMBER('ETR CO2 Benefits (MEUR)'!AT48)=TRUE,'ETR CO2 Benefits (MEUR)'!AT48+'ETR Other Exter. Savings (MEUR)'!Z48," ")</f>
        <v>0</v>
      </c>
      <c r="AU49" s="340">
        <f>IF(ISNUMBER('ETR CO2 Benefits (MEUR)'!AU48)=TRUE,'ETR CO2 Benefits (MEUR)'!AU48+'ETR Other Exter. Savings (MEUR)'!V48," ")</f>
        <v>0</v>
      </c>
      <c r="AV49" s="340">
        <f>IF(ISNUMBER('ETR CO2 Benefits (MEUR)'!AV48)=TRUE,'ETR CO2 Benefits (MEUR)'!AV48+'ETR Other Exter. Savings (MEUR)'!W48," ")</f>
        <v>0</v>
      </c>
      <c r="AW49" s="340">
        <f>IF(ISNUMBER('ETR CO2 Benefits (MEUR)'!AW48)=TRUE,'ETR CO2 Benefits (MEUR)'!AW48+'ETR Other Exter. Savings (MEUR)'!X48," ")</f>
        <v>4.2923999999999998</v>
      </c>
      <c r="AX49" s="340">
        <f>IF(ISNUMBER('ETR CO2 Benefits (MEUR)'!AX48)=TRUE,'ETR CO2 Benefits (MEUR)'!AX48+'ETR Other Exter. Savings (MEUR)'!Y48," ")</f>
        <v>0</v>
      </c>
      <c r="AY49" s="341">
        <f>IF(ISNUMBER('ETR CO2 Benefits (MEUR)'!AY48)=TRUE,'ETR CO2 Benefits (MEUR)'!AY48+'ETR Other Exter. Savings (MEUR)'!Z48," ")</f>
        <v>0</v>
      </c>
    </row>
    <row r="50" spans="2:51" ht="66" customHeight="1" x14ac:dyDescent="0.25">
      <c r="B50" s="485" t="str">
        <f>'ETR Capacities'!B49</f>
        <v>IT</v>
      </c>
      <c r="C50" s="10" t="str">
        <f>'ETR Capacities'!C49</f>
        <v>ETR-N-617</v>
      </c>
      <c r="D50" s="10" t="str">
        <f>_xlfn.XLOOKUP(C50,[4]ETR!$D$4:$D$78,[4]ETR!$E$4:$E$78)</f>
        <v>Project to facilitate biomethane production plants inteconnection</v>
      </c>
      <c r="E50" s="10" t="str">
        <f>_xlfn.XLOOKUP(C50,'ETR Capacities'!$C$5:$C$79,'ETR Capacities'!$E$5:$E$79)</f>
        <v>Biomethane developments</v>
      </c>
      <c r="F50" s="670"/>
      <c r="G50" s="386">
        <f>IF(ISNUMBER('ETR CO2 Benefits (MEUR)'!G49)=TRUE,'ETR CO2 Benefits (MEUR)'!G49+'ETR Other Exter. Savings (MEUR)'!G49," ")</f>
        <v>0</v>
      </c>
      <c r="H50" s="105">
        <f>IF(ISNUMBER('ETR CO2 Benefits (MEUR)'!H49)=TRUE,'ETR CO2 Benefits (MEUR)'!H49+'ETR Other Exter. Savings (MEUR)'!H49," ")</f>
        <v>0</v>
      </c>
      <c r="I50" s="105">
        <f>IF(ISNUMBER('ETR CO2 Benefits (MEUR)'!I49)=TRUE,'ETR CO2 Benefits (MEUR)'!I49+'ETR Other Exter. Savings (MEUR)'!I49," ")</f>
        <v>0</v>
      </c>
      <c r="J50" s="105">
        <f>IF(ISNUMBER('ETR CO2 Benefits (MEUR)'!J49)=TRUE,'ETR CO2 Benefits (MEUR)'!J49+'ETR Other Exter. Savings (MEUR)'!J49," ")</f>
        <v>0</v>
      </c>
      <c r="K50" s="106">
        <f>IF(ISNUMBER('ETR CO2 Benefits (MEUR)'!K49)=TRUE,'ETR CO2 Benefits (MEUR)'!K49+'ETR Other Exter. Savings (MEUR)'!K49," ")</f>
        <v>0</v>
      </c>
      <c r="L50" s="209">
        <f>IF(ISNUMBER('ETR CO2 Benefits (MEUR)'!L49)=TRUE,'ETR CO2 Benefits (MEUR)'!L49+'ETR Other Exter. Savings (MEUR)'!L49," ")</f>
        <v>0</v>
      </c>
      <c r="M50" s="209">
        <f>IF(ISNUMBER('ETR CO2 Benefits (MEUR)'!M49)=TRUE,'ETR CO2 Benefits (MEUR)'!M49+'ETR Other Exter. Savings (MEUR)'!M49," ")</f>
        <v>0</v>
      </c>
      <c r="N50" s="209">
        <f>IF(ISNUMBER('ETR CO2 Benefits (MEUR)'!N49)=TRUE,'ETR CO2 Benefits (MEUR)'!N49+'ETR Other Exter. Savings (MEUR)'!N49," ")</f>
        <v>0</v>
      </c>
      <c r="O50" s="209">
        <f>IF(ISNUMBER('ETR CO2 Benefits (MEUR)'!O49)=TRUE,'ETR CO2 Benefits (MEUR)'!O49+'ETR Other Exter. Savings (MEUR)'!O49," ")</f>
        <v>0</v>
      </c>
      <c r="P50" s="210">
        <f>IF(ISNUMBER('ETR CO2 Benefits (MEUR)'!P49)=TRUE,'ETR CO2 Benefits (MEUR)'!P49+'ETR Other Exter. Savings (MEUR)'!P49," ")</f>
        <v>0</v>
      </c>
      <c r="Q50" s="209">
        <f>IF(ISNUMBER('ETR CO2 Benefits (MEUR)'!Q49)=TRUE,'ETR CO2 Benefits (MEUR)'!Q49+'ETR Other Exter. Savings (MEUR)'!L49," ")</f>
        <v>0</v>
      </c>
      <c r="R50" s="209">
        <f>IF(ISNUMBER('ETR CO2 Benefits (MEUR)'!R49)=TRUE,'ETR CO2 Benefits (MEUR)'!R49+'ETR Other Exter. Savings (MEUR)'!M49," ")</f>
        <v>0</v>
      </c>
      <c r="S50" s="209">
        <f>IF(ISNUMBER('ETR CO2 Benefits (MEUR)'!S49)=TRUE,'ETR CO2 Benefits (MEUR)'!S49+'ETR Other Exter. Savings (MEUR)'!N49," ")</f>
        <v>0</v>
      </c>
      <c r="T50" s="209">
        <f>IF(ISNUMBER('ETR CO2 Benefits (MEUR)'!T49)=TRUE,'ETR CO2 Benefits (MEUR)'!T49+'ETR Other Exter. Savings (MEUR)'!O49," ")</f>
        <v>0</v>
      </c>
      <c r="U50" s="210">
        <f>IF(ISNUMBER('ETR CO2 Benefits (MEUR)'!U49)=TRUE,'ETR CO2 Benefits (MEUR)'!U49+'ETR Other Exter. Savings (MEUR)'!P49," ")</f>
        <v>0</v>
      </c>
      <c r="V50" s="227">
        <f>IF(ISNUMBER('ETR CO2 Benefits (MEUR)'!V49)=TRUE,'ETR CO2 Benefits (MEUR)'!V49+'ETR Other Exter. Savings (MEUR)'!Q49," ")</f>
        <v>0</v>
      </c>
      <c r="W50" s="227">
        <f>IF(ISNUMBER('ETR CO2 Benefits (MEUR)'!W49)=TRUE,'ETR CO2 Benefits (MEUR)'!W49+'ETR Other Exter. Savings (MEUR)'!R49," ")</f>
        <v>0</v>
      </c>
      <c r="X50" s="227">
        <f>IF(ISNUMBER('ETR CO2 Benefits (MEUR)'!X49)=TRUE,'ETR CO2 Benefits (MEUR)'!X49+'ETR Other Exter. Savings (MEUR)'!S49," ")</f>
        <v>0</v>
      </c>
      <c r="Y50" s="227">
        <f>IF(ISNUMBER('ETR CO2 Benefits (MEUR)'!Y49)=TRUE,'ETR CO2 Benefits (MEUR)'!Y49+'ETR Other Exter. Savings (MEUR)'!T49," ")</f>
        <v>0</v>
      </c>
      <c r="Z50" s="228">
        <f>IF(ISNUMBER('ETR CO2 Benefits (MEUR)'!Z49)=TRUE,'ETR CO2 Benefits (MEUR)'!Z49+'ETR Other Exter. Savings (MEUR)'!U49," ")</f>
        <v>0</v>
      </c>
      <c r="AA50" s="37">
        <f>IF(ISNUMBER('ETR CO2 Benefits (MEUR)'!AA49)=TRUE,'ETR CO2 Benefits (MEUR)'!AA49+'ETR Other Exter. Savings (MEUR)'!Q49," ")</f>
        <v>0</v>
      </c>
      <c r="AB50" s="37">
        <f>IF(ISNUMBER('ETR CO2 Benefits (MEUR)'!AB49)=TRUE,'ETR CO2 Benefits (MEUR)'!AB49+'ETR Other Exter. Savings (MEUR)'!R49," ")</f>
        <v>0</v>
      </c>
      <c r="AC50" s="37">
        <f>IF(ISNUMBER('ETR CO2 Benefits (MEUR)'!AC49)=TRUE,'ETR CO2 Benefits (MEUR)'!AC49+'ETR Other Exter. Savings (MEUR)'!S49," ")</f>
        <v>0</v>
      </c>
      <c r="AD50" s="37">
        <f>IF(ISNUMBER('ETR CO2 Benefits (MEUR)'!AD49)=TRUE,'ETR CO2 Benefits (MEUR)'!AD49+'ETR Other Exter. Savings (MEUR)'!T49," ")</f>
        <v>0</v>
      </c>
      <c r="AE50" s="242">
        <f>IF(ISNUMBER('ETR CO2 Benefits (MEUR)'!AE49)=TRUE,'ETR CO2 Benefits (MEUR)'!AE49+'ETR Other Exter. Savings (MEUR)'!U49," ")</f>
        <v>0</v>
      </c>
      <c r="AF50" s="40">
        <f>IF(ISNUMBER('ETR CO2 Benefits (MEUR)'!AF49)=TRUE,'ETR CO2 Benefits (MEUR)'!AF49+'ETR Other Exter. Savings (MEUR)'!Q49," ")</f>
        <v>0</v>
      </c>
      <c r="AG50" s="40">
        <f>IF(ISNUMBER('ETR CO2 Benefits (MEUR)'!AG49)=TRUE,'ETR CO2 Benefits (MEUR)'!AG49+'ETR Other Exter. Savings (MEUR)'!R49," ")</f>
        <v>0</v>
      </c>
      <c r="AH50" s="40">
        <f>IF(ISNUMBER('ETR CO2 Benefits (MEUR)'!AH49)=TRUE,'ETR CO2 Benefits (MEUR)'!AH49+'ETR Other Exter. Savings (MEUR)'!S49," ")</f>
        <v>0</v>
      </c>
      <c r="AI50" s="40">
        <f>IF(ISNUMBER('ETR CO2 Benefits (MEUR)'!AI49)=TRUE,'ETR CO2 Benefits (MEUR)'!AI49+'ETR Other Exter. Savings (MEUR)'!T49," ")</f>
        <v>0</v>
      </c>
      <c r="AJ50" s="248">
        <f>IF(ISNUMBER('ETR CO2 Benefits (MEUR)'!AJ49)=TRUE,'ETR CO2 Benefits (MEUR)'!AJ49+'ETR Other Exter. Savings (MEUR)'!U49," ")</f>
        <v>0</v>
      </c>
      <c r="AK50" s="227">
        <f>IF(ISNUMBER('ETR CO2 Benefits (MEUR)'!AK49)=TRUE,'ETR CO2 Benefits (MEUR)'!AK49+'ETR Other Exter. Savings (MEUR)'!V49," ")</f>
        <v>0</v>
      </c>
      <c r="AL50" s="227">
        <f>IF(ISNUMBER('ETR CO2 Benefits (MEUR)'!AL49)=TRUE,'ETR CO2 Benefits (MEUR)'!AL49+'ETR Other Exter. Savings (MEUR)'!W49," ")</f>
        <v>0</v>
      </c>
      <c r="AM50" s="227">
        <f>IF(ISNUMBER('ETR CO2 Benefits (MEUR)'!AM49)=TRUE,'ETR CO2 Benefits (MEUR)'!AM49+'ETR Other Exter. Savings (MEUR)'!X49," ")</f>
        <v>0</v>
      </c>
      <c r="AN50" s="227">
        <f>IF(ISNUMBER('ETR CO2 Benefits (MEUR)'!AN49)=TRUE,'ETR CO2 Benefits (MEUR)'!AN49+'ETR Other Exter. Savings (MEUR)'!Y49," ")</f>
        <v>0</v>
      </c>
      <c r="AO50" s="228">
        <f>IF(ISNUMBER('ETR CO2 Benefits (MEUR)'!AO49)=TRUE,'ETR CO2 Benefits (MEUR)'!AO49+'ETR Other Exter. Savings (MEUR)'!Z49," ")</f>
        <v>0</v>
      </c>
      <c r="AP50" s="37">
        <f>IF(ISNUMBER('ETR CO2 Benefits (MEUR)'!AP49)=TRUE,'ETR CO2 Benefits (MEUR)'!AP49+'ETR Other Exter. Savings (MEUR)'!V49," ")</f>
        <v>0</v>
      </c>
      <c r="AQ50" s="37">
        <f>IF(ISNUMBER('ETR CO2 Benefits (MEUR)'!AQ49)=TRUE,'ETR CO2 Benefits (MEUR)'!AQ49+'ETR Other Exter. Savings (MEUR)'!W49," ")</f>
        <v>0</v>
      </c>
      <c r="AR50" s="37">
        <f>IF(ISNUMBER('ETR CO2 Benefits (MEUR)'!AR49)=TRUE,'ETR CO2 Benefits (MEUR)'!AR49+'ETR Other Exter. Savings (MEUR)'!X49," ")</f>
        <v>0</v>
      </c>
      <c r="AS50" s="37">
        <f>IF(ISNUMBER('ETR CO2 Benefits (MEUR)'!AS49)=TRUE,'ETR CO2 Benefits (MEUR)'!AS49+'ETR Other Exter. Savings (MEUR)'!Y49," ")</f>
        <v>0</v>
      </c>
      <c r="AT50" s="242">
        <f>IF(ISNUMBER('ETR CO2 Benefits (MEUR)'!AT49)=TRUE,'ETR CO2 Benefits (MEUR)'!AT49+'ETR Other Exter. Savings (MEUR)'!Z49," ")</f>
        <v>0</v>
      </c>
      <c r="AU50" s="40">
        <f>IF(ISNUMBER('ETR CO2 Benefits (MEUR)'!AU49)=TRUE,'ETR CO2 Benefits (MEUR)'!AU49+'ETR Other Exter. Savings (MEUR)'!V49," ")</f>
        <v>0</v>
      </c>
      <c r="AV50" s="40">
        <f>IF(ISNUMBER('ETR CO2 Benefits (MEUR)'!AV49)=TRUE,'ETR CO2 Benefits (MEUR)'!AV49+'ETR Other Exter. Savings (MEUR)'!W49," ")</f>
        <v>0</v>
      </c>
      <c r="AW50" s="40">
        <f>IF(ISNUMBER('ETR CO2 Benefits (MEUR)'!AW49)=TRUE,'ETR CO2 Benefits (MEUR)'!AW49+'ETR Other Exter. Savings (MEUR)'!X49," ")</f>
        <v>0</v>
      </c>
      <c r="AX50" s="40">
        <f>IF(ISNUMBER('ETR CO2 Benefits (MEUR)'!AX49)=TRUE,'ETR CO2 Benefits (MEUR)'!AX49+'ETR Other Exter. Savings (MEUR)'!Y49," ")</f>
        <v>0</v>
      </c>
      <c r="AY50" s="248">
        <f>IF(ISNUMBER('ETR CO2 Benefits (MEUR)'!AY49)=TRUE,'ETR CO2 Benefits (MEUR)'!AY49+'ETR Other Exter. Savings (MEUR)'!Z49," ")</f>
        <v>0</v>
      </c>
    </row>
    <row r="51" spans="2:51" ht="77.25" customHeight="1" x14ac:dyDescent="0.25">
      <c r="B51" s="485" t="str">
        <f>'ETR Capacities'!B50</f>
        <v>IT</v>
      </c>
      <c r="C51" s="10" t="str">
        <f>'ETR Capacities'!C50</f>
        <v>ETR-N-528</v>
      </c>
      <c r="D51" s="10" t="str">
        <f>_xlfn.XLOOKUP(C51,[4]ETR!$D$4:$D$78,[4]ETR!$E$4:$E$78)</f>
        <v>Microliquefaction plants</v>
      </c>
      <c r="E51" s="10" t="str">
        <f>_xlfn.XLOOKUP(C51,'ETR Capacities'!$C$5:$C$79,'ETR Capacities'!$E$5:$E$79)</f>
        <v>Micro liquefaction</v>
      </c>
      <c r="F51" s="13" t="str">
        <f>IF(_xlfn.XLOOKUP(C51,'ETR Capacities'!$C$5:$C$79,'ETR Capacities'!$F$5:$F$79)=0," ",_xlfn.XLOOKUP(C51,'ETR Capacities'!$C$5:$C$79,'ETR Capacities'!$F$5:$F$79))</f>
        <v xml:space="preserve"> </v>
      </c>
      <c r="G51" s="386" t="str">
        <f>IF(ISNUMBER('ETR CO2 Benefits (MEUR)'!G50)=TRUE,'ETR CO2 Benefits (MEUR)'!G50+'ETR Other Exter. Savings (MEUR)'!G50," ")</f>
        <v xml:space="preserve"> </v>
      </c>
      <c r="H51" s="105" t="str">
        <f>IF(ISNUMBER('ETR CO2 Benefits (MEUR)'!H50)=TRUE,'ETR CO2 Benefits (MEUR)'!H50+'ETR Other Exter. Savings (MEUR)'!H50," ")</f>
        <v xml:space="preserve"> </v>
      </c>
      <c r="I51" s="105" t="str">
        <f>IF(ISNUMBER('ETR CO2 Benefits (MEUR)'!I50)=TRUE,'ETR CO2 Benefits (MEUR)'!I50+'ETR Other Exter. Savings (MEUR)'!I50," ")</f>
        <v xml:space="preserve"> </v>
      </c>
      <c r="J51" s="105" t="str">
        <f>IF(ISNUMBER('ETR CO2 Benefits (MEUR)'!J50)=TRUE,'ETR CO2 Benefits (MEUR)'!J50+'ETR Other Exter. Savings (MEUR)'!J50," ")</f>
        <v xml:space="preserve"> </v>
      </c>
      <c r="K51" s="106" t="str">
        <f>IF(ISNUMBER('ETR CO2 Benefits (MEUR)'!K50)=TRUE,'ETR CO2 Benefits (MEUR)'!K50+'ETR Other Exter. Savings (MEUR)'!K50," ")</f>
        <v xml:space="preserve"> </v>
      </c>
      <c r="L51" s="209" t="str">
        <f>IF(ISNUMBER('ETR CO2 Benefits (MEUR)'!L50)=TRUE,'ETR CO2 Benefits (MEUR)'!L50+'ETR Other Exter. Savings (MEUR)'!L50," ")</f>
        <v xml:space="preserve"> </v>
      </c>
      <c r="M51" s="209" t="str">
        <f>IF(ISNUMBER('ETR CO2 Benefits (MEUR)'!M50)=TRUE,'ETR CO2 Benefits (MEUR)'!M50+'ETR Other Exter. Savings (MEUR)'!M50," ")</f>
        <v xml:space="preserve"> </v>
      </c>
      <c r="N51" s="209" t="str">
        <f>IF(ISNUMBER('ETR CO2 Benefits (MEUR)'!N50)=TRUE,'ETR CO2 Benefits (MEUR)'!N50+'ETR Other Exter. Savings (MEUR)'!N50," ")</f>
        <v xml:space="preserve"> </v>
      </c>
      <c r="O51" s="209" t="str">
        <f>IF(ISNUMBER('ETR CO2 Benefits (MEUR)'!O50)=TRUE,'ETR CO2 Benefits (MEUR)'!O50+'ETR Other Exter. Savings (MEUR)'!O50," ")</f>
        <v xml:space="preserve"> </v>
      </c>
      <c r="P51" s="210" t="str">
        <f>IF(ISNUMBER('ETR CO2 Benefits (MEUR)'!P50)=TRUE,'ETR CO2 Benefits (MEUR)'!P50+'ETR Other Exter. Savings (MEUR)'!P50," ")</f>
        <v xml:space="preserve"> </v>
      </c>
      <c r="Q51" s="209" t="str">
        <f>IF(ISNUMBER('ETR CO2 Benefits (MEUR)'!Q50)=TRUE,'ETR CO2 Benefits (MEUR)'!Q50+'ETR Other Exter. Savings (MEUR)'!L50," ")</f>
        <v xml:space="preserve"> </v>
      </c>
      <c r="R51" s="209" t="str">
        <f>IF(ISNUMBER('ETR CO2 Benefits (MEUR)'!R50)=TRUE,'ETR CO2 Benefits (MEUR)'!R50+'ETR Other Exter. Savings (MEUR)'!M50," ")</f>
        <v xml:space="preserve"> </v>
      </c>
      <c r="S51" s="209" t="str">
        <f>IF(ISNUMBER('ETR CO2 Benefits (MEUR)'!S50)=TRUE,'ETR CO2 Benefits (MEUR)'!S50+'ETR Other Exter. Savings (MEUR)'!N50," ")</f>
        <v xml:space="preserve"> </v>
      </c>
      <c r="T51" s="209" t="str">
        <f>IF(ISNUMBER('ETR CO2 Benefits (MEUR)'!T50)=TRUE,'ETR CO2 Benefits (MEUR)'!T50+'ETR Other Exter. Savings (MEUR)'!O50," ")</f>
        <v xml:space="preserve"> </v>
      </c>
      <c r="U51" s="210" t="str">
        <f>IF(ISNUMBER('ETR CO2 Benefits (MEUR)'!U50)=TRUE,'ETR CO2 Benefits (MEUR)'!U50+'ETR Other Exter. Savings (MEUR)'!P50," ")</f>
        <v xml:space="preserve"> </v>
      </c>
      <c r="V51" s="227" t="str">
        <f>IF(ISNUMBER('ETR CO2 Benefits (MEUR)'!V50)=TRUE,'ETR CO2 Benefits (MEUR)'!V50+'ETR Other Exter. Savings (MEUR)'!Q50," ")</f>
        <v xml:space="preserve"> </v>
      </c>
      <c r="W51" s="227" t="str">
        <f>IF(ISNUMBER('ETR CO2 Benefits (MEUR)'!W50)=TRUE,'ETR CO2 Benefits (MEUR)'!W50+'ETR Other Exter. Savings (MEUR)'!R50," ")</f>
        <v xml:space="preserve"> </v>
      </c>
      <c r="X51" s="227" t="str">
        <f>IF(ISNUMBER('ETR CO2 Benefits (MEUR)'!X50)=TRUE,'ETR CO2 Benefits (MEUR)'!X50+'ETR Other Exter. Savings (MEUR)'!S50," ")</f>
        <v xml:space="preserve"> </v>
      </c>
      <c r="Y51" s="227" t="str">
        <f>IF(ISNUMBER('ETR CO2 Benefits (MEUR)'!Y50)=TRUE,'ETR CO2 Benefits (MEUR)'!Y50+'ETR Other Exter. Savings (MEUR)'!T50," ")</f>
        <v xml:space="preserve"> </v>
      </c>
      <c r="Z51" s="228" t="str">
        <f>IF(ISNUMBER('ETR CO2 Benefits (MEUR)'!Z50)=TRUE,'ETR CO2 Benefits (MEUR)'!Z50+'ETR Other Exter. Savings (MEUR)'!U50," ")</f>
        <v xml:space="preserve"> </v>
      </c>
      <c r="AA51" s="37" t="str">
        <f>IF(ISNUMBER('ETR CO2 Benefits (MEUR)'!AA50)=TRUE,'ETR CO2 Benefits (MEUR)'!AA50+'ETR Other Exter. Savings (MEUR)'!Q50," ")</f>
        <v xml:space="preserve"> </v>
      </c>
      <c r="AB51" s="37" t="str">
        <f>IF(ISNUMBER('ETR CO2 Benefits (MEUR)'!AB50)=TRUE,'ETR CO2 Benefits (MEUR)'!AB50+'ETR Other Exter. Savings (MEUR)'!R50," ")</f>
        <v xml:space="preserve"> </v>
      </c>
      <c r="AC51" s="37" t="str">
        <f>IF(ISNUMBER('ETR CO2 Benefits (MEUR)'!AC50)=TRUE,'ETR CO2 Benefits (MEUR)'!AC50+'ETR Other Exter. Savings (MEUR)'!S50," ")</f>
        <v xml:space="preserve"> </v>
      </c>
      <c r="AD51" s="37" t="str">
        <f>IF(ISNUMBER('ETR CO2 Benefits (MEUR)'!AD50)=TRUE,'ETR CO2 Benefits (MEUR)'!AD50+'ETR Other Exter. Savings (MEUR)'!T50," ")</f>
        <v xml:space="preserve"> </v>
      </c>
      <c r="AE51" s="242" t="str">
        <f>IF(ISNUMBER('ETR CO2 Benefits (MEUR)'!AE50)=TRUE,'ETR CO2 Benefits (MEUR)'!AE50+'ETR Other Exter. Savings (MEUR)'!U50," ")</f>
        <v xml:space="preserve"> </v>
      </c>
      <c r="AF51" s="40" t="str">
        <f>IF(ISNUMBER('ETR CO2 Benefits (MEUR)'!AF50)=TRUE,'ETR CO2 Benefits (MEUR)'!AF50+'ETR Other Exter. Savings (MEUR)'!Q50," ")</f>
        <v xml:space="preserve"> </v>
      </c>
      <c r="AG51" s="40" t="str">
        <f>IF(ISNUMBER('ETR CO2 Benefits (MEUR)'!AG50)=TRUE,'ETR CO2 Benefits (MEUR)'!AG50+'ETR Other Exter. Savings (MEUR)'!R50," ")</f>
        <v xml:space="preserve"> </v>
      </c>
      <c r="AH51" s="40" t="str">
        <f>IF(ISNUMBER('ETR CO2 Benefits (MEUR)'!AH50)=TRUE,'ETR CO2 Benefits (MEUR)'!AH50+'ETR Other Exter. Savings (MEUR)'!S50," ")</f>
        <v xml:space="preserve"> </v>
      </c>
      <c r="AI51" s="40" t="str">
        <f>IF(ISNUMBER('ETR CO2 Benefits (MEUR)'!AI50)=TRUE,'ETR CO2 Benefits (MEUR)'!AI50+'ETR Other Exter. Savings (MEUR)'!T50," ")</f>
        <v xml:space="preserve"> </v>
      </c>
      <c r="AJ51" s="248" t="str">
        <f>IF(ISNUMBER('ETR CO2 Benefits (MEUR)'!AJ50)=TRUE,'ETR CO2 Benefits (MEUR)'!AJ50+'ETR Other Exter. Savings (MEUR)'!U50," ")</f>
        <v xml:space="preserve"> </v>
      </c>
      <c r="AK51" s="227" t="str">
        <f>IF(ISNUMBER('ETR CO2 Benefits (MEUR)'!AK50)=TRUE,'ETR CO2 Benefits (MEUR)'!AK50+'ETR Other Exter. Savings (MEUR)'!V50," ")</f>
        <v xml:space="preserve"> </v>
      </c>
      <c r="AL51" s="227" t="str">
        <f>IF(ISNUMBER('ETR CO2 Benefits (MEUR)'!AL50)=TRUE,'ETR CO2 Benefits (MEUR)'!AL50+'ETR Other Exter. Savings (MEUR)'!W50," ")</f>
        <v xml:space="preserve"> </v>
      </c>
      <c r="AM51" s="227" t="str">
        <f>IF(ISNUMBER('ETR CO2 Benefits (MEUR)'!AM50)=TRUE,'ETR CO2 Benefits (MEUR)'!AM50+'ETR Other Exter. Savings (MEUR)'!X50," ")</f>
        <v xml:space="preserve"> </v>
      </c>
      <c r="AN51" s="227" t="str">
        <f>IF(ISNUMBER('ETR CO2 Benefits (MEUR)'!AN50)=TRUE,'ETR CO2 Benefits (MEUR)'!AN50+'ETR Other Exter. Savings (MEUR)'!Y50," ")</f>
        <v xml:space="preserve"> </v>
      </c>
      <c r="AO51" s="228" t="str">
        <f>IF(ISNUMBER('ETR CO2 Benefits (MEUR)'!AO50)=TRUE,'ETR CO2 Benefits (MEUR)'!AO50+'ETR Other Exter. Savings (MEUR)'!Z50," ")</f>
        <v xml:space="preserve"> </v>
      </c>
      <c r="AP51" s="37" t="str">
        <f>IF(ISNUMBER('ETR CO2 Benefits (MEUR)'!AP50)=TRUE,'ETR CO2 Benefits (MEUR)'!AP50+'ETR Other Exter. Savings (MEUR)'!V50," ")</f>
        <v xml:space="preserve"> </v>
      </c>
      <c r="AQ51" s="37" t="str">
        <f>IF(ISNUMBER('ETR CO2 Benefits (MEUR)'!AQ50)=TRUE,'ETR CO2 Benefits (MEUR)'!AQ50+'ETR Other Exter. Savings (MEUR)'!W50," ")</f>
        <v xml:space="preserve"> </v>
      </c>
      <c r="AR51" s="37" t="str">
        <f>IF(ISNUMBER('ETR CO2 Benefits (MEUR)'!AR50)=TRUE,'ETR CO2 Benefits (MEUR)'!AR50+'ETR Other Exter. Savings (MEUR)'!X50," ")</f>
        <v xml:space="preserve"> </v>
      </c>
      <c r="AS51" s="37" t="str">
        <f>IF(ISNUMBER('ETR CO2 Benefits (MEUR)'!AS50)=TRUE,'ETR CO2 Benefits (MEUR)'!AS50+'ETR Other Exter. Savings (MEUR)'!Y50," ")</f>
        <v xml:space="preserve"> </v>
      </c>
      <c r="AT51" s="242" t="str">
        <f>IF(ISNUMBER('ETR CO2 Benefits (MEUR)'!AT50)=TRUE,'ETR CO2 Benefits (MEUR)'!AT50+'ETR Other Exter. Savings (MEUR)'!Z50," ")</f>
        <v xml:space="preserve"> </v>
      </c>
      <c r="AU51" s="40" t="str">
        <f>IF(ISNUMBER('ETR CO2 Benefits (MEUR)'!AU50)=TRUE,'ETR CO2 Benefits (MEUR)'!AU50+'ETR Other Exter. Savings (MEUR)'!V50," ")</f>
        <v xml:space="preserve"> </v>
      </c>
      <c r="AV51" s="40" t="str">
        <f>IF(ISNUMBER('ETR CO2 Benefits (MEUR)'!AV50)=TRUE,'ETR CO2 Benefits (MEUR)'!AV50+'ETR Other Exter. Savings (MEUR)'!W50," ")</f>
        <v xml:space="preserve"> </v>
      </c>
      <c r="AW51" s="40" t="str">
        <f>IF(ISNUMBER('ETR CO2 Benefits (MEUR)'!AW50)=TRUE,'ETR CO2 Benefits (MEUR)'!AW50+'ETR Other Exter. Savings (MEUR)'!X50," ")</f>
        <v xml:space="preserve"> </v>
      </c>
      <c r="AX51" s="40" t="str">
        <f>IF(ISNUMBER('ETR CO2 Benefits (MEUR)'!AX50)=TRUE,'ETR CO2 Benefits (MEUR)'!AX50+'ETR Other Exter. Savings (MEUR)'!Y50," ")</f>
        <v xml:space="preserve"> </v>
      </c>
      <c r="AY51" s="248" t="str">
        <f>IF(ISNUMBER('ETR CO2 Benefits (MEUR)'!AY50)=TRUE,'ETR CO2 Benefits (MEUR)'!AY50+'ETR Other Exter. Savings (MEUR)'!Z50," ")</f>
        <v xml:space="preserve"> </v>
      </c>
    </row>
    <row r="52" spans="2:51" ht="156" customHeight="1" x14ac:dyDescent="0.25">
      <c r="B52" s="485" t="str">
        <f>'ETR Capacities'!B51</f>
        <v>IT</v>
      </c>
      <c r="C52" s="10" t="str">
        <f>'ETR Capacities'!C51</f>
        <v>ETR-N-595</v>
      </c>
      <c r="D52" s="10" t="str">
        <f>_xlfn.XLOOKUP(C52,[4]ETR!$D$4:$D$78,[4]ETR!$E$4:$E$78)</f>
        <v>Transport of hydrogen into natural gas network for industrial customers</v>
      </c>
      <c r="E52" s="10" t="str">
        <f>_xlfn.XLOOKUP(C52,'ETR Capacities'!$C$5:$C$79,'ETR Capacities'!$E$5:$E$79)</f>
        <v xml:space="preserve">Hydrogen and synthetic methane </v>
      </c>
      <c r="F52" s="13" t="str">
        <f>IF(_xlfn.XLOOKUP(C52,'ETR Capacities'!$C$5:$C$79,'ETR Capacities'!$F$5:$F$79)=0," ",_xlfn.XLOOKUP(C52,'ETR Capacities'!$C$5:$C$79,'ETR Capacities'!$F$5:$F$79))</f>
        <v xml:space="preserve"> </v>
      </c>
      <c r="G52" s="386">
        <f>IF(ISNUMBER('ETR CO2 Benefits (MEUR)'!G51)=TRUE,'ETR CO2 Benefits (MEUR)'!G51+'ETR Other Exter. Savings (MEUR)'!G51," ")</f>
        <v>0</v>
      </c>
      <c r="H52" s="105">
        <f>IF(ISNUMBER('ETR CO2 Benefits (MEUR)'!H51)=TRUE,'ETR CO2 Benefits (MEUR)'!H51+'ETR Other Exter. Savings (MEUR)'!H51," ")</f>
        <v>0</v>
      </c>
      <c r="I52" s="105">
        <f>IF(ISNUMBER('ETR CO2 Benefits (MEUR)'!I51)=TRUE,'ETR CO2 Benefits (MEUR)'!I51+'ETR Other Exter. Savings (MEUR)'!I51," ")</f>
        <v>0</v>
      </c>
      <c r="J52" s="105">
        <f>IF(ISNUMBER('ETR CO2 Benefits (MEUR)'!J51)=TRUE,'ETR CO2 Benefits (MEUR)'!J51+'ETR Other Exter. Savings (MEUR)'!J51," ")</f>
        <v>0</v>
      </c>
      <c r="K52" s="106">
        <f>IF(ISNUMBER('ETR CO2 Benefits (MEUR)'!K51)=TRUE,'ETR CO2 Benefits (MEUR)'!K51+'ETR Other Exter. Savings (MEUR)'!K51," ")</f>
        <v>0</v>
      </c>
      <c r="L52" s="209">
        <f>IF(ISNUMBER('ETR CO2 Benefits (MEUR)'!L51)=TRUE,'ETR CO2 Benefits (MEUR)'!L51+'ETR Other Exter. Savings (MEUR)'!L51," ")</f>
        <v>0.98881795170278641</v>
      </c>
      <c r="M52" s="209">
        <f>IF(ISNUMBER('ETR CO2 Benefits (MEUR)'!M51)=TRUE,'ETR CO2 Benefits (MEUR)'!M51+'ETR Other Exter. Savings (MEUR)'!M51," ")</f>
        <v>0</v>
      </c>
      <c r="N52" s="209">
        <f>IF(ISNUMBER('ETR CO2 Benefits (MEUR)'!N51)=TRUE,'ETR CO2 Benefits (MEUR)'!N51+'ETR Other Exter. Savings (MEUR)'!N51," ")</f>
        <v>0</v>
      </c>
      <c r="O52" s="209">
        <f>IF(ISNUMBER('ETR CO2 Benefits (MEUR)'!O51)=TRUE,'ETR CO2 Benefits (MEUR)'!O51+'ETR Other Exter. Savings (MEUR)'!O51," ")</f>
        <v>0</v>
      </c>
      <c r="P52" s="210">
        <f>IF(ISNUMBER('ETR CO2 Benefits (MEUR)'!P51)=TRUE,'ETR CO2 Benefits (MEUR)'!P51+'ETR Other Exter. Savings (MEUR)'!P51," ")</f>
        <v>0</v>
      </c>
      <c r="Q52" s="209">
        <f>IF(ISNUMBER('ETR CO2 Benefits (MEUR)'!Q51)=TRUE,'ETR CO2 Benefits (MEUR)'!Q51+'ETR Other Exter. Savings (MEUR)'!L51," ")</f>
        <v>0.50316355170278637</v>
      </c>
      <c r="R52" s="209">
        <f>IF(ISNUMBER('ETR CO2 Benefits (MEUR)'!R51)=TRUE,'ETR CO2 Benefits (MEUR)'!R51+'ETR Other Exter. Savings (MEUR)'!M51," ")</f>
        <v>0</v>
      </c>
      <c r="S52" s="209">
        <f>IF(ISNUMBER('ETR CO2 Benefits (MEUR)'!S51)=TRUE,'ETR CO2 Benefits (MEUR)'!S51+'ETR Other Exter. Savings (MEUR)'!N51," ")</f>
        <v>0</v>
      </c>
      <c r="T52" s="209">
        <f>IF(ISNUMBER('ETR CO2 Benefits (MEUR)'!T51)=TRUE,'ETR CO2 Benefits (MEUR)'!T51+'ETR Other Exter. Savings (MEUR)'!O51," ")</f>
        <v>0</v>
      </c>
      <c r="U52" s="210">
        <f>IF(ISNUMBER('ETR CO2 Benefits (MEUR)'!U51)=TRUE,'ETR CO2 Benefits (MEUR)'!U51+'ETR Other Exter. Savings (MEUR)'!P51," ")</f>
        <v>0</v>
      </c>
      <c r="V52" s="227">
        <f>IF(ISNUMBER('ETR CO2 Benefits (MEUR)'!V51)=TRUE,'ETR CO2 Benefits (MEUR)'!V51+'ETR Other Exter. Savings (MEUR)'!Q51," ")</f>
        <v>0.56203075170278649</v>
      </c>
      <c r="W52" s="227">
        <f>IF(ISNUMBER('ETR CO2 Benefits (MEUR)'!W51)=TRUE,'ETR CO2 Benefits (MEUR)'!W51+'ETR Other Exter. Savings (MEUR)'!R51," ")</f>
        <v>0</v>
      </c>
      <c r="X52" s="227">
        <f>IF(ISNUMBER('ETR CO2 Benefits (MEUR)'!X51)=TRUE,'ETR CO2 Benefits (MEUR)'!X51+'ETR Other Exter. Savings (MEUR)'!S51," ")</f>
        <v>0</v>
      </c>
      <c r="Y52" s="227">
        <f>IF(ISNUMBER('ETR CO2 Benefits (MEUR)'!Y51)=TRUE,'ETR CO2 Benefits (MEUR)'!Y51+'ETR Other Exter. Savings (MEUR)'!T51," ")</f>
        <v>0</v>
      </c>
      <c r="Z52" s="228">
        <f>IF(ISNUMBER('ETR CO2 Benefits (MEUR)'!Z51)=TRUE,'ETR CO2 Benefits (MEUR)'!Z51+'ETR Other Exter. Savings (MEUR)'!U51," ")</f>
        <v>0</v>
      </c>
      <c r="AA52" s="37">
        <f>IF(ISNUMBER('ETR CO2 Benefits (MEUR)'!AA51)=TRUE,'ETR CO2 Benefits (MEUR)'!AA51+'ETR Other Exter. Savings (MEUR)'!Q51," ")</f>
        <v>0.94466755170278638</v>
      </c>
      <c r="AB52" s="37">
        <f>IF(ISNUMBER('ETR CO2 Benefits (MEUR)'!AB51)=TRUE,'ETR CO2 Benefits (MEUR)'!AB51+'ETR Other Exter. Savings (MEUR)'!R51," ")</f>
        <v>0</v>
      </c>
      <c r="AC52" s="37">
        <f>IF(ISNUMBER('ETR CO2 Benefits (MEUR)'!AC51)=TRUE,'ETR CO2 Benefits (MEUR)'!AC51+'ETR Other Exter. Savings (MEUR)'!S51," ")</f>
        <v>0</v>
      </c>
      <c r="AD52" s="37">
        <f>IF(ISNUMBER('ETR CO2 Benefits (MEUR)'!AD51)=TRUE,'ETR CO2 Benefits (MEUR)'!AD51+'ETR Other Exter. Savings (MEUR)'!T51," ")</f>
        <v>0</v>
      </c>
      <c r="AE52" s="242">
        <f>IF(ISNUMBER('ETR CO2 Benefits (MEUR)'!AE51)=TRUE,'ETR CO2 Benefits (MEUR)'!AE51+'ETR Other Exter. Savings (MEUR)'!U51," ")</f>
        <v>0</v>
      </c>
      <c r="AF52" s="40">
        <f>IF(ISNUMBER('ETR CO2 Benefits (MEUR)'!AF51)=TRUE,'ETR CO2 Benefits (MEUR)'!AF51+'ETR Other Exter. Savings (MEUR)'!Q51," ")</f>
        <v>0.67976515170278651</v>
      </c>
      <c r="AG52" s="40">
        <f>IF(ISNUMBER('ETR CO2 Benefits (MEUR)'!AG51)=TRUE,'ETR CO2 Benefits (MEUR)'!AG51+'ETR Other Exter. Savings (MEUR)'!R51," ")</f>
        <v>0</v>
      </c>
      <c r="AH52" s="40">
        <f>IF(ISNUMBER('ETR CO2 Benefits (MEUR)'!AH51)=TRUE,'ETR CO2 Benefits (MEUR)'!AH51+'ETR Other Exter. Savings (MEUR)'!S51," ")</f>
        <v>0</v>
      </c>
      <c r="AI52" s="40">
        <f>IF(ISNUMBER('ETR CO2 Benefits (MEUR)'!AI51)=TRUE,'ETR CO2 Benefits (MEUR)'!AI51+'ETR Other Exter. Savings (MEUR)'!T51," ")</f>
        <v>0</v>
      </c>
      <c r="AJ52" s="248">
        <f>IF(ISNUMBER('ETR CO2 Benefits (MEUR)'!AJ51)=TRUE,'ETR CO2 Benefits (MEUR)'!AJ51+'ETR Other Exter. Savings (MEUR)'!U51," ")</f>
        <v>0</v>
      </c>
      <c r="AK52" s="227">
        <f>IF(ISNUMBER('ETR CO2 Benefits (MEUR)'!AK51)=TRUE,'ETR CO2 Benefits (MEUR)'!AK51+'ETR Other Exter. Savings (MEUR)'!V51," ")</f>
        <v>1.2684371517027864</v>
      </c>
      <c r="AL52" s="227">
        <f>IF(ISNUMBER('ETR CO2 Benefits (MEUR)'!AL51)=TRUE,'ETR CO2 Benefits (MEUR)'!AL51+'ETR Other Exter. Savings (MEUR)'!W51," ")</f>
        <v>0</v>
      </c>
      <c r="AM52" s="227">
        <f>IF(ISNUMBER('ETR CO2 Benefits (MEUR)'!AM51)=TRUE,'ETR CO2 Benefits (MEUR)'!AM51+'ETR Other Exter. Savings (MEUR)'!X51," ")</f>
        <v>0</v>
      </c>
      <c r="AN52" s="227">
        <f>IF(ISNUMBER('ETR CO2 Benefits (MEUR)'!AN51)=TRUE,'ETR CO2 Benefits (MEUR)'!AN51+'ETR Other Exter. Savings (MEUR)'!Y51," ")</f>
        <v>0</v>
      </c>
      <c r="AO52" s="228">
        <f>IF(ISNUMBER('ETR CO2 Benefits (MEUR)'!AO51)=TRUE,'ETR CO2 Benefits (MEUR)'!AO51+'ETR Other Exter. Savings (MEUR)'!Z51," ")</f>
        <v>0</v>
      </c>
      <c r="AP52" s="37">
        <f>IF(ISNUMBER('ETR CO2 Benefits (MEUR)'!AP51)=TRUE,'ETR CO2 Benefits (MEUR)'!AP51+'ETR Other Exter. Savings (MEUR)'!V51," ")</f>
        <v>1.6363571517027866</v>
      </c>
      <c r="AQ52" s="37">
        <f>IF(ISNUMBER('ETR CO2 Benefits (MEUR)'!AQ51)=TRUE,'ETR CO2 Benefits (MEUR)'!AQ51+'ETR Other Exter. Savings (MEUR)'!W51," ")</f>
        <v>0</v>
      </c>
      <c r="AR52" s="37">
        <f>IF(ISNUMBER('ETR CO2 Benefits (MEUR)'!AR51)=TRUE,'ETR CO2 Benefits (MEUR)'!AR51+'ETR Other Exter. Savings (MEUR)'!X51," ")</f>
        <v>0</v>
      </c>
      <c r="AS52" s="37">
        <f>IF(ISNUMBER('ETR CO2 Benefits (MEUR)'!AS51)=TRUE,'ETR CO2 Benefits (MEUR)'!AS51+'ETR Other Exter. Savings (MEUR)'!Y51," ")</f>
        <v>0</v>
      </c>
      <c r="AT52" s="242">
        <f>IF(ISNUMBER('ETR CO2 Benefits (MEUR)'!AT51)=TRUE,'ETR CO2 Benefits (MEUR)'!AT51+'ETR Other Exter. Savings (MEUR)'!Z51," ")</f>
        <v>0</v>
      </c>
      <c r="AU52" s="40">
        <f>IF(ISNUMBER('ETR CO2 Benefits (MEUR)'!AU51)=TRUE,'ETR CO2 Benefits (MEUR)'!AU51+'ETR Other Exter. Savings (MEUR)'!V51," ")</f>
        <v>1.3420211517027862</v>
      </c>
      <c r="AV52" s="40">
        <f>IF(ISNUMBER('ETR CO2 Benefits (MEUR)'!AV51)=TRUE,'ETR CO2 Benefits (MEUR)'!AV51+'ETR Other Exter. Savings (MEUR)'!W51," ")</f>
        <v>0</v>
      </c>
      <c r="AW52" s="40">
        <f>IF(ISNUMBER('ETR CO2 Benefits (MEUR)'!AW51)=TRUE,'ETR CO2 Benefits (MEUR)'!AW51+'ETR Other Exter. Savings (MEUR)'!X51," ")</f>
        <v>0</v>
      </c>
      <c r="AX52" s="40">
        <f>IF(ISNUMBER('ETR CO2 Benefits (MEUR)'!AX51)=TRUE,'ETR CO2 Benefits (MEUR)'!AX51+'ETR Other Exter. Savings (MEUR)'!Y51," ")</f>
        <v>0</v>
      </c>
      <c r="AY52" s="248">
        <f>IF(ISNUMBER('ETR CO2 Benefits (MEUR)'!AY51)=TRUE,'ETR CO2 Benefits (MEUR)'!AY51+'ETR Other Exter. Savings (MEUR)'!Z51," ")</f>
        <v>0</v>
      </c>
    </row>
    <row r="53" spans="2:51" ht="80.25" customHeight="1" x14ac:dyDescent="0.25">
      <c r="B53" s="485" t="str">
        <f>'ETR Capacities'!B52</f>
        <v>IT</v>
      </c>
      <c r="C53" s="10" t="str">
        <f>'ETR Capacities'!C52</f>
        <v>ETR-F-599</v>
      </c>
      <c r="D53" s="10" t="str">
        <f>_xlfn.XLOOKUP(C53,[4]ETR!$D$4:$D$78,[4]ETR!$E$4:$E$78)</f>
        <v>Sector coupling: hybrid compressor station</v>
      </c>
      <c r="E53" s="10" t="str">
        <f>_xlfn.XLOOKUP(C53,'ETR Capacities'!$C$5:$C$79,'ETR Capacities'!$E$5:$E$79)</f>
        <v>Hybrid compressor stations</v>
      </c>
      <c r="F53" s="13" t="str">
        <f>IF(_xlfn.XLOOKUP(C53,'ETR Capacities'!$C$5:$C$79,'ETR Capacities'!$F$5:$F$79)=0," ",_xlfn.XLOOKUP(C53,'ETR Capacities'!$C$5:$C$79,'ETR Capacities'!$F$5:$F$79))</f>
        <v xml:space="preserve"> </v>
      </c>
      <c r="G53" s="386" t="str">
        <f>IF(ISNUMBER('ETR CO2 Benefits (MEUR)'!G52)=TRUE,'ETR CO2 Benefits (MEUR)'!G52+'ETR Other Exter. Savings (MEUR)'!G52," ")</f>
        <v xml:space="preserve"> </v>
      </c>
      <c r="H53" s="105" t="str">
        <f>IF(ISNUMBER('ETR CO2 Benefits (MEUR)'!H52)=TRUE,'ETR CO2 Benefits (MEUR)'!H52+'ETR Other Exter. Savings (MEUR)'!H52," ")</f>
        <v xml:space="preserve"> </v>
      </c>
      <c r="I53" s="105" t="str">
        <f>IF(ISNUMBER('ETR CO2 Benefits (MEUR)'!I52)=TRUE,'ETR CO2 Benefits (MEUR)'!I52+'ETR Other Exter. Savings (MEUR)'!I52," ")</f>
        <v xml:space="preserve"> </v>
      </c>
      <c r="J53" s="105" t="str">
        <f>IF(ISNUMBER('ETR CO2 Benefits (MEUR)'!J52)=TRUE,'ETR CO2 Benefits (MEUR)'!J52+'ETR Other Exter. Savings (MEUR)'!J52," ")</f>
        <v xml:space="preserve"> </v>
      </c>
      <c r="K53" s="106" t="str">
        <f>IF(ISNUMBER('ETR CO2 Benefits (MEUR)'!K52)=TRUE,'ETR CO2 Benefits (MEUR)'!K52+'ETR Other Exter. Savings (MEUR)'!K52," ")</f>
        <v xml:space="preserve"> </v>
      </c>
      <c r="L53" s="209" t="str">
        <f>IF(ISNUMBER('ETR CO2 Benefits (MEUR)'!L52)=TRUE,'ETR CO2 Benefits (MEUR)'!L52+'ETR Other Exter. Savings (MEUR)'!L52," ")</f>
        <v xml:space="preserve"> </v>
      </c>
      <c r="M53" s="209" t="str">
        <f>IF(ISNUMBER('ETR CO2 Benefits (MEUR)'!M52)=TRUE,'ETR CO2 Benefits (MEUR)'!M52+'ETR Other Exter. Savings (MEUR)'!M52," ")</f>
        <v xml:space="preserve"> </v>
      </c>
      <c r="N53" s="209" t="str">
        <f>IF(ISNUMBER('ETR CO2 Benefits (MEUR)'!N52)=TRUE,'ETR CO2 Benefits (MEUR)'!N52+'ETR Other Exter. Savings (MEUR)'!N52," ")</f>
        <v xml:space="preserve"> </v>
      </c>
      <c r="O53" s="209" t="str">
        <f>IF(ISNUMBER('ETR CO2 Benefits (MEUR)'!O52)=TRUE,'ETR CO2 Benefits (MEUR)'!O52+'ETR Other Exter. Savings (MEUR)'!O52," ")</f>
        <v xml:space="preserve"> </v>
      </c>
      <c r="P53" s="210" t="str">
        <f>IF(ISNUMBER('ETR CO2 Benefits (MEUR)'!P52)=TRUE,'ETR CO2 Benefits (MEUR)'!P52+'ETR Other Exter. Savings (MEUR)'!P52," ")</f>
        <v xml:space="preserve"> </v>
      </c>
      <c r="Q53" s="209" t="str">
        <f>IF(ISNUMBER('ETR CO2 Benefits (MEUR)'!Q52)=TRUE,'ETR CO2 Benefits (MEUR)'!Q52+'ETR Other Exter. Savings (MEUR)'!L52," ")</f>
        <v xml:space="preserve"> </v>
      </c>
      <c r="R53" s="209" t="str">
        <f>IF(ISNUMBER('ETR CO2 Benefits (MEUR)'!R52)=TRUE,'ETR CO2 Benefits (MEUR)'!R52+'ETR Other Exter. Savings (MEUR)'!M52," ")</f>
        <v xml:space="preserve"> </v>
      </c>
      <c r="S53" s="209" t="str">
        <f>IF(ISNUMBER('ETR CO2 Benefits (MEUR)'!S52)=TRUE,'ETR CO2 Benefits (MEUR)'!S52+'ETR Other Exter. Savings (MEUR)'!N52," ")</f>
        <v xml:space="preserve"> </v>
      </c>
      <c r="T53" s="209" t="str">
        <f>IF(ISNUMBER('ETR CO2 Benefits (MEUR)'!T52)=TRUE,'ETR CO2 Benefits (MEUR)'!T52+'ETR Other Exter. Savings (MEUR)'!O52," ")</f>
        <v xml:space="preserve"> </v>
      </c>
      <c r="U53" s="210" t="str">
        <f>IF(ISNUMBER('ETR CO2 Benefits (MEUR)'!U52)=TRUE,'ETR CO2 Benefits (MEUR)'!U52+'ETR Other Exter. Savings (MEUR)'!P52," ")</f>
        <v xml:space="preserve"> </v>
      </c>
      <c r="V53" s="227" t="str">
        <f>IF(ISNUMBER('ETR CO2 Benefits (MEUR)'!V52)=TRUE,'ETR CO2 Benefits (MEUR)'!V52+'ETR Other Exter. Savings (MEUR)'!Q52," ")</f>
        <v xml:space="preserve"> </v>
      </c>
      <c r="W53" s="227" t="str">
        <f>IF(ISNUMBER('ETR CO2 Benefits (MEUR)'!W52)=TRUE,'ETR CO2 Benefits (MEUR)'!W52+'ETR Other Exter. Savings (MEUR)'!R52," ")</f>
        <v xml:space="preserve"> </v>
      </c>
      <c r="X53" s="227" t="str">
        <f>IF(ISNUMBER('ETR CO2 Benefits (MEUR)'!X52)=TRUE,'ETR CO2 Benefits (MEUR)'!X52+'ETR Other Exter. Savings (MEUR)'!S52," ")</f>
        <v xml:space="preserve"> </v>
      </c>
      <c r="Y53" s="227" t="str">
        <f>IF(ISNUMBER('ETR CO2 Benefits (MEUR)'!Y52)=TRUE,'ETR CO2 Benefits (MEUR)'!Y52+'ETR Other Exter. Savings (MEUR)'!T52," ")</f>
        <v xml:space="preserve"> </v>
      </c>
      <c r="Z53" s="228" t="str">
        <f>IF(ISNUMBER('ETR CO2 Benefits (MEUR)'!Z52)=TRUE,'ETR CO2 Benefits (MEUR)'!Z52+'ETR Other Exter. Savings (MEUR)'!U52," ")</f>
        <v xml:space="preserve"> </v>
      </c>
      <c r="AA53" s="37" t="str">
        <f>IF(ISNUMBER('ETR CO2 Benefits (MEUR)'!AA52)=TRUE,'ETR CO2 Benefits (MEUR)'!AA52+'ETR Other Exter. Savings (MEUR)'!Q52," ")</f>
        <v xml:space="preserve"> </v>
      </c>
      <c r="AB53" s="37" t="str">
        <f>IF(ISNUMBER('ETR CO2 Benefits (MEUR)'!AB52)=TRUE,'ETR CO2 Benefits (MEUR)'!AB52+'ETR Other Exter. Savings (MEUR)'!R52," ")</f>
        <v xml:space="preserve"> </v>
      </c>
      <c r="AC53" s="37" t="str">
        <f>IF(ISNUMBER('ETR CO2 Benefits (MEUR)'!AC52)=TRUE,'ETR CO2 Benefits (MEUR)'!AC52+'ETR Other Exter. Savings (MEUR)'!S52," ")</f>
        <v xml:space="preserve"> </v>
      </c>
      <c r="AD53" s="37" t="str">
        <f>IF(ISNUMBER('ETR CO2 Benefits (MEUR)'!AD52)=TRUE,'ETR CO2 Benefits (MEUR)'!AD52+'ETR Other Exter. Savings (MEUR)'!T52," ")</f>
        <v xml:space="preserve"> </v>
      </c>
      <c r="AE53" s="242" t="str">
        <f>IF(ISNUMBER('ETR CO2 Benefits (MEUR)'!AE52)=TRUE,'ETR CO2 Benefits (MEUR)'!AE52+'ETR Other Exter. Savings (MEUR)'!U52," ")</f>
        <v xml:space="preserve"> </v>
      </c>
      <c r="AF53" s="40" t="str">
        <f>IF(ISNUMBER('ETR CO2 Benefits (MEUR)'!AF52)=TRUE,'ETR CO2 Benefits (MEUR)'!AF52+'ETR Other Exter. Savings (MEUR)'!Q52," ")</f>
        <v xml:space="preserve"> </v>
      </c>
      <c r="AG53" s="40" t="str">
        <f>IF(ISNUMBER('ETR CO2 Benefits (MEUR)'!AG52)=TRUE,'ETR CO2 Benefits (MEUR)'!AG52+'ETR Other Exter. Savings (MEUR)'!R52," ")</f>
        <v xml:space="preserve"> </v>
      </c>
      <c r="AH53" s="40" t="str">
        <f>IF(ISNUMBER('ETR CO2 Benefits (MEUR)'!AH52)=TRUE,'ETR CO2 Benefits (MEUR)'!AH52+'ETR Other Exter. Savings (MEUR)'!S52," ")</f>
        <v xml:space="preserve"> </v>
      </c>
      <c r="AI53" s="40" t="str">
        <f>IF(ISNUMBER('ETR CO2 Benefits (MEUR)'!AI52)=TRUE,'ETR CO2 Benefits (MEUR)'!AI52+'ETR Other Exter. Savings (MEUR)'!T52," ")</f>
        <v xml:space="preserve"> </v>
      </c>
      <c r="AJ53" s="248" t="str">
        <f>IF(ISNUMBER('ETR CO2 Benefits (MEUR)'!AJ52)=TRUE,'ETR CO2 Benefits (MEUR)'!AJ52+'ETR Other Exter. Savings (MEUR)'!U52," ")</f>
        <v xml:space="preserve"> </v>
      </c>
      <c r="AK53" s="227" t="str">
        <f>IF(ISNUMBER('ETR CO2 Benefits (MEUR)'!AK52)=TRUE,'ETR CO2 Benefits (MEUR)'!AK52+'ETR Other Exter. Savings (MEUR)'!V52," ")</f>
        <v xml:space="preserve"> </v>
      </c>
      <c r="AL53" s="227" t="str">
        <f>IF(ISNUMBER('ETR CO2 Benefits (MEUR)'!AL52)=TRUE,'ETR CO2 Benefits (MEUR)'!AL52+'ETR Other Exter. Savings (MEUR)'!W52," ")</f>
        <v xml:space="preserve"> </v>
      </c>
      <c r="AM53" s="227" t="str">
        <f>IF(ISNUMBER('ETR CO2 Benefits (MEUR)'!AM52)=TRUE,'ETR CO2 Benefits (MEUR)'!AM52+'ETR Other Exter. Savings (MEUR)'!X52," ")</f>
        <v xml:space="preserve"> </v>
      </c>
      <c r="AN53" s="227" t="str">
        <f>IF(ISNUMBER('ETR CO2 Benefits (MEUR)'!AN52)=TRUE,'ETR CO2 Benefits (MEUR)'!AN52+'ETR Other Exter. Savings (MEUR)'!Y52," ")</f>
        <v xml:space="preserve"> </v>
      </c>
      <c r="AO53" s="228" t="str">
        <f>IF(ISNUMBER('ETR CO2 Benefits (MEUR)'!AO52)=TRUE,'ETR CO2 Benefits (MEUR)'!AO52+'ETR Other Exter. Savings (MEUR)'!Z52," ")</f>
        <v xml:space="preserve"> </v>
      </c>
      <c r="AP53" s="37" t="str">
        <f>IF(ISNUMBER('ETR CO2 Benefits (MEUR)'!AP52)=TRUE,'ETR CO2 Benefits (MEUR)'!AP52+'ETR Other Exter. Savings (MEUR)'!V52," ")</f>
        <v xml:space="preserve"> </v>
      </c>
      <c r="AQ53" s="37" t="str">
        <f>IF(ISNUMBER('ETR CO2 Benefits (MEUR)'!AQ52)=TRUE,'ETR CO2 Benefits (MEUR)'!AQ52+'ETR Other Exter. Savings (MEUR)'!W52," ")</f>
        <v xml:space="preserve"> </v>
      </c>
      <c r="AR53" s="37" t="str">
        <f>IF(ISNUMBER('ETR CO2 Benefits (MEUR)'!AR52)=TRUE,'ETR CO2 Benefits (MEUR)'!AR52+'ETR Other Exter. Savings (MEUR)'!X52," ")</f>
        <v xml:space="preserve"> </v>
      </c>
      <c r="AS53" s="37" t="str">
        <f>IF(ISNUMBER('ETR CO2 Benefits (MEUR)'!AS52)=TRUE,'ETR CO2 Benefits (MEUR)'!AS52+'ETR Other Exter. Savings (MEUR)'!Y52," ")</f>
        <v xml:space="preserve"> </v>
      </c>
      <c r="AT53" s="242" t="str">
        <f>IF(ISNUMBER('ETR CO2 Benefits (MEUR)'!AT52)=TRUE,'ETR CO2 Benefits (MEUR)'!AT52+'ETR Other Exter. Savings (MEUR)'!Z52," ")</f>
        <v xml:space="preserve"> </v>
      </c>
      <c r="AU53" s="40" t="str">
        <f>IF(ISNUMBER('ETR CO2 Benefits (MEUR)'!AU52)=TRUE,'ETR CO2 Benefits (MEUR)'!AU52+'ETR Other Exter. Savings (MEUR)'!V52," ")</f>
        <v xml:space="preserve"> </v>
      </c>
      <c r="AV53" s="40" t="str">
        <f>IF(ISNUMBER('ETR CO2 Benefits (MEUR)'!AV52)=TRUE,'ETR CO2 Benefits (MEUR)'!AV52+'ETR Other Exter. Savings (MEUR)'!W52," ")</f>
        <v xml:space="preserve"> </v>
      </c>
      <c r="AW53" s="40" t="str">
        <f>IF(ISNUMBER('ETR CO2 Benefits (MEUR)'!AW52)=TRUE,'ETR CO2 Benefits (MEUR)'!AW52+'ETR Other Exter. Savings (MEUR)'!X52," ")</f>
        <v xml:space="preserve"> </v>
      </c>
      <c r="AX53" s="40" t="str">
        <f>IF(ISNUMBER('ETR CO2 Benefits (MEUR)'!AX52)=TRUE,'ETR CO2 Benefits (MEUR)'!AX52+'ETR Other Exter. Savings (MEUR)'!Y52," ")</f>
        <v xml:space="preserve"> </v>
      </c>
      <c r="AY53" s="248" t="str">
        <f>IF(ISNUMBER('ETR CO2 Benefits (MEUR)'!AY52)=TRUE,'ETR CO2 Benefits (MEUR)'!AY52+'ETR Other Exter. Savings (MEUR)'!Z52," ")</f>
        <v xml:space="preserve"> </v>
      </c>
    </row>
    <row r="54" spans="2:51" ht="162.75" customHeight="1" x14ac:dyDescent="0.25">
      <c r="B54" s="485" t="str">
        <f>'ETR Capacities'!B53</f>
        <v>IT</v>
      </c>
      <c r="C54" s="11" t="str">
        <f>'ETR Capacities'!C53</f>
        <v>ETR-N-591</v>
      </c>
      <c r="D54" s="11" t="str">
        <f>_xlfn.XLOOKUP(C54,[4]ETR!$D$4:$D$78,[4]ETR!$E$4:$E$78)</f>
        <v>Power to gas plant in the south of Italy</v>
      </c>
      <c r="E54" s="11" t="str">
        <f>_xlfn.XLOOKUP(C54,'ETR Capacities'!$C$5:$C$79,'ETR Capacities'!$E$5:$E$79)</f>
        <v xml:space="preserve">Hydrogen and synthetic methane </v>
      </c>
      <c r="F54" s="304" t="str">
        <f>IF(_xlfn.XLOOKUP(C54,'ETR Capacities'!$C$5:$C$79,'ETR Capacities'!$F$5:$F$79)=0," ",_xlfn.XLOOKUP(C54,'ETR Capacities'!$C$5:$C$79,'ETR Capacities'!$F$5:$F$79))</f>
        <v xml:space="preserve"> </v>
      </c>
      <c r="G54" s="331">
        <f>IF(ISNUMBER('ETR CO2 Benefits (MEUR)'!G53)=TRUE,'ETR CO2 Benefits (MEUR)'!G53+'ETR Other Exter. Savings (MEUR)'!G53," ")</f>
        <v>0</v>
      </c>
      <c r="H54" s="334">
        <f>IF(ISNUMBER('ETR CO2 Benefits (MEUR)'!H53)=TRUE,'ETR CO2 Benefits (MEUR)'!H53+'ETR Other Exter. Savings (MEUR)'!H53," ")</f>
        <v>0</v>
      </c>
      <c r="I54" s="334">
        <f>IF(ISNUMBER('ETR CO2 Benefits (MEUR)'!I53)=TRUE,'ETR CO2 Benefits (MEUR)'!I53+'ETR Other Exter. Savings (MEUR)'!I53," ")</f>
        <v>0</v>
      </c>
      <c r="J54" s="334">
        <f>IF(ISNUMBER('ETR CO2 Benefits (MEUR)'!J53)=TRUE,'ETR CO2 Benefits (MEUR)'!J53+'ETR Other Exter. Savings (MEUR)'!J53," ")</f>
        <v>0</v>
      </c>
      <c r="K54" s="337">
        <f>IF(ISNUMBER('ETR CO2 Benefits (MEUR)'!K53)=TRUE,'ETR CO2 Benefits (MEUR)'!K53+'ETR Other Exter. Savings (MEUR)'!K53," ")</f>
        <v>0</v>
      </c>
      <c r="L54" s="325">
        <f>IF(ISNUMBER('ETR CO2 Benefits (MEUR)'!L53)=TRUE,'ETR CO2 Benefits (MEUR)'!L53+'ETR Other Exter. Savings (MEUR)'!L53," ")</f>
        <v>0.43260785386996914</v>
      </c>
      <c r="M54" s="325">
        <f>IF(ISNUMBER('ETR CO2 Benefits (MEUR)'!M53)=TRUE,'ETR CO2 Benefits (MEUR)'!M53+'ETR Other Exter. Savings (MEUR)'!M53," ")</f>
        <v>0</v>
      </c>
      <c r="N54" s="325">
        <f>IF(ISNUMBER('ETR CO2 Benefits (MEUR)'!N53)=TRUE,'ETR CO2 Benefits (MEUR)'!N53+'ETR Other Exter. Savings (MEUR)'!N53," ")</f>
        <v>0</v>
      </c>
      <c r="O54" s="325">
        <f>IF(ISNUMBER('ETR CO2 Benefits (MEUR)'!O53)=TRUE,'ETR CO2 Benefits (MEUR)'!O53+'ETR Other Exter. Savings (MEUR)'!O53," ")</f>
        <v>0</v>
      </c>
      <c r="P54" s="328">
        <f>IF(ISNUMBER('ETR CO2 Benefits (MEUR)'!P53)=TRUE,'ETR CO2 Benefits (MEUR)'!P53+'ETR Other Exter. Savings (MEUR)'!P53," ")</f>
        <v>0</v>
      </c>
      <c r="Q54" s="325">
        <f>IF(ISNUMBER('ETR CO2 Benefits (MEUR)'!Q53)=TRUE,'ETR CO2 Benefits (MEUR)'!Q53+'ETR Other Exter. Savings (MEUR)'!L53," ")</f>
        <v>0.22013405386996907</v>
      </c>
      <c r="R54" s="325">
        <f>IF(ISNUMBER('ETR CO2 Benefits (MEUR)'!R53)=TRUE,'ETR CO2 Benefits (MEUR)'!R53+'ETR Other Exter. Savings (MEUR)'!M53," ")</f>
        <v>0</v>
      </c>
      <c r="S54" s="325">
        <f>IF(ISNUMBER('ETR CO2 Benefits (MEUR)'!S53)=TRUE,'ETR CO2 Benefits (MEUR)'!S53+'ETR Other Exter. Savings (MEUR)'!N53," ")</f>
        <v>0</v>
      </c>
      <c r="T54" s="325">
        <f>IF(ISNUMBER('ETR CO2 Benefits (MEUR)'!T53)=TRUE,'ETR CO2 Benefits (MEUR)'!T53+'ETR Other Exter. Savings (MEUR)'!O53," ")</f>
        <v>0</v>
      </c>
      <c r="U54" s="328">
        <f>IF(ISNUMBER('ETR CO2 Benefits (MEUR)'!U53)=TRUE,'ETR CO2 Benefits (MEUR)'!U53+'ETR Other Exter. Savings (MEUR)'!P53," ")</f>
        <v>0</v>
      </c>
      <c r="V54" s="319">
        <f>IF(ISNUMBER('ETR CO2 Benefits (MEUR)'!V53)=TRUE,'ETR CO2 Benefits (MEUR)'!V53+'ETR Other Exter. Savings (MEUR)'!Q53," ")</f>
        <v>0.24588845386996908</v>
      </c>
      <c r="W54" s="319">
        <f>IF(ISNUMBER('ETR CO2 Benefits (MEUR)'!W53)=TRUE,'ETR CO2 Benefits (MEUR)'!W53+'ETR Other Exter. Savings (MEUR)'!R53," ")</f>
        <v>0</v>
      </c>
      <c r="X54" s="319">
        <f>IF(ISNUMBER('ETR CO2 Benefits (MEUR)'!X53)=TRUE,'ETR CO2 Benefits (MEUR)'!X53+'ETR Other Exter. Savings (MEUR)'!S53," ")</f>
        <v>0</v>
      </c>
      <c r="Y54" s="319">
        <f>IF(ISNUMBER('ETR CO2 Benefits (MEUR)'!Y53)=TRUE,'ETR CO2 Benefits (MEUR)'!Y53+'ETR Other Exter. Savings (MEUR)'!T53," ")</f>
        <v>0</v>
      </c>
      <c r="Z54" s="322">
        <f>IF(ISNUMBER('ETR CO2 Benefits (MEUR)'!Z53)=TRUE,'ETR CO2 Benefits (MEUR)'!Z53+'ETR Other Exter. Savings (MEUR)'!U53," ")</f>
        <v>0</v>
      </c>
      <c r="AA54" s="313">
        <f>IF(ISNUMBER('ETR CO2 Benefits (MEUR)'!AA53)=TRUE,'ETR CO2 Benefits (MEUR)'!AA53+'ETR Other Exter. Savings (MEUR)'!Q53," ")</f>
        <v>0.41329205386996909</v>
      </c>
      <c r="AB54" s="313">
        <f>IF(ISNUMBER('ETR CO2 Benefits (MEUR)'!AB53)=TRUE,'ETR CO2 Benefits (MEUR)'!AB53+'ETR Other Exter. Savings (MEUR)'!R53," ")</f>
        <v>0</v>
      </c>
      <c r="AC54" s="313">
        <f>IF(ISNUMBER('ETR CO2 Benefits (MEUR)'!AC53)=TRUE,'ETR CO2 Benefits (MEUR)'!AC53+'ETR Other Exter. Savings (MEUR)'!S53," ")</f>
        <v>0</v>
      </c>
      <c r="AD54" s="313">
        <f>IF(ISNUMBER('ETR CO2 Benefits (MEUR)'!AD53)=TRUE,'ETR CO2 Benefits (MEUR)'!AD53+'ETR Other Exter. Savings (MEUR)'!T53," ")</f>
        <v>0</v>
      </c>
      <c r="AE54" s="316">
        <f>IF(ISNUMBER('ETR CO2 Benefits (MEUR)'!AE53)=TRUE,'ETR CO2 Benefits (MEUR)'!AE53+'ETR Other Exter. Savings (MEUR)'!U53," ")</f>
        <v>0</v>
      </c>
      <c r="AF54" s="307">
        <f>IF(ISNUMBER('ETR CO2 Benefits (MEUR)'!AF53)=TRUE,'ETR CO2 Benefits (MEUR)'!AF53+'ETR Other Exter. Savings (MEUR)'!Q53," ")</f>
        <v>0.29739725386996907</v>
      </c>
      <c r="AG54" s="307">
        <f>IF(ISNUMBER('ETR CO2 Benefits (MEUR)'!AG53)=TRUE,'ETR CO2 Benefits (MEUR)'!AG53+'ETR Other Exter. Savings (MEUR)'!R53," ")</f>
        <v>0</v>
      </c>
      <c r="AH54" s="307">
        <f>IF(ISNUMBER('ETR CO2 Benefits (MEUR)'!AH53)=TRUE,'ETR CO2 Benefits (MEUR)'!AH53+'ETR Other Exter. Savings (MEUR)'!S53," ")</f>
        <v>0</v>
      </c>
      <c r="AI54" s="307">
        <f>IF(ISNUMBER('ETR CO2 Benefits (MEUR)'!AI53)=TRUE,'ETR CO2 Benefits (MEUR)'!AI53+'ETR Other Exter. Savings (MEUR)'!T53," ")</f>
        <v>0</v>
      </c>
      <c r="AJ54" s="310">
        <f>IF(ISNUMBER('ETR CO2 Benefits (MEUR)'!AJ53)=TRUE,'ETR CO2 Benefits (MEUR)'!AJ53+'ETR Other Exter. Savings (MEUR)'!U53," ")</f>
        <v>0</v>
      </c>
      <c r="AK54" s="319">
        <f>IF(ISNUMBER('ETR CO2 Benefits (MEUR)'!AK53)=TRUE,'ETR CO2 Benefits (MEUR)'!AK53+'ETR Other Exter. Savings (MEUR)'!V53," ")</f>
        <v>0.55494125386996918</v>
      </c>
      <c r="AL54" s="319">
        <f>IF(ISNUMBER('ETR CO2 Benefits (MEUR)'!AL53)=TRUE,'ETR CO2 Benefits (MEUR)'!AL53+'ETR Other Exter. Savings (MEUR)'!W53," ")</f>
        <v>0</v>
      </c>
      <c r="AM54" s="319">
        <f>IF(ISNUMBER('ETR CO2 Benefits (MEUR)'!AM53)=TRUE,'ETR CO2 Benefits (MEUR)'!AM53+'ETR Other Exter. Savings (MEUR)'!X53," ")</f>
        <v>0</v>
      </c>
      <c r="AN54" s="319">
        <f>IF(ISNUMBER('ETR CO2 Benefits (MEUR)'!AN53)=TRUE,'ETR CO2 Benefits (MEUR)'!AN53+'ETR Other Exter. Savings (MEUR)'!Y53," ")</f>
        <v>0</v>
      </c>
      <c r="AO54" s="322">
        <f>IF(ISNUMBER('ETR CO2 Benefits (MEUR)'!AO53)=TRUE,'ETR CO2 Benefits (MEUR)'!AO53+'ETR Other Exter. Savings (MEUR)'!Z53," ")</f>
        <v>0</v>
      </c>
      <c r="AP54" s="313">
        <f>IF(ISNUMBER('ETR CO2 Benefits (MEUR)'!AP53)=TRUE,'ETR CO2 Benefits (MEUR)'!AP53+'ETR Other Exter. Savings (MEUR)'!V53," ")</f>
        <v>0.7159062538699692</v>
      </c>
      <c r="AQ54" s="313">
        <f>IF(ISNUMBER('ETR CO2 Benefits (MEUR)'!AQ53)=TRUE,'ETR CO2 Benefits (MEUR)'!AQ53+'ETR Other Exter. Savings (MEUR)'!W53," ")</f>
        <v>0</v>
      </c>
      <c r="AR54" s="313">
        <f>IF(ISNUMBER('ETR CO2 Benefits (MEUR)'!AR53)=TRUE,'ETR CO2 Benefits (MEUR)'!AR53+'ETR Other Exter. Savings (MEUR)'!X53," ")</f>
        <v>0</v>
      </c>
      <c r="AS54" s="313">
        <f>IF(ISNUMBER('ETR CO2 Benefits (MEUR)'!AS53)=TRUE,'ETR CO2 Benefits (MEUR)'!AS53+'ETR Other Exter. Savings (MEUR)'!Y53," ")</f>
        <v>0</v>
      </c>
      <c r="AT54" s="316">
        <f>IF(ISNUMBER('ETR CO2 Benefits (MEUR)'!AT53)=TRUE,'ETR CO2 Benefits (MEUR)'!AT53+'ETR Other Exter. Savings (MEUR)'!Z53," ")</f>
        <v>0</v>
      </c>
      <c r="AU54" s="307">
        <f>IF(ISNUMBER('ETR CO2 Benefits (MEUR)'!AU53)=TRUE,'ETR CO2 Benefits (MEUR)'!AU53+'ETR Other Exter. Savings (MEUR)'!V53," ")</f>
        <v>0.58713425386996909</v>
      </c>
      <c r="AV54" s="307">
        <f>IF(ISNUMBER('ETR CO2 Benefits (MEUR)'!AV53)=TRUE,'ETR CO2 Benefits (MEUR)'!AV53+'ETR Other Exter. Savings (MEUR)'!W53," ")</f>
        <v>0</v>
      </c>
      <c r="AW54" s="307">
        <f>IF(ISNUMBER('ETR CO2 Benefits (MEUR)'!AW53)=TRUE,'ETR CO2 Benefits (MEUR)'!AW53+'ETR Other Exter. Savings (MEUR)'!X53," ")</f>
        <v>0</v>
      </c>
      <c r="AX54" s="307">
        <f>IF(ISNUMBER('ETR CO2 Benefits (MEUR)'!AX53)=TRUE,'ETR CO2 Benefits (MEUR)'!AX53+'ETR Other Exter. Savings (MEUR)'!Y53," ")</f>
        <v>0</v>
      </c>
      <c r="AY54" s="310">
        <f>IF(ISNUMBER('ETR CO2 Benefits (MEUR)'!AY53)=TRUE,'ETR CO2 Benefits (MEUR)'!AY53+'ETR Other Exter. Savings (MEUR)'!Z53," ")</f>
        <v>0</v>
      </c>
    </row>
    <row r="55" spans="2:51" ht="165.75" customHeight="1" thickBot="1" x14ac:dyDescent="0.3">
      <c r="B55" s="486" t="str">
        <f>'ETR Capacities'!B54</f>
        <v>IT</v>
      </c>
      <c r="C55" s="24" t="str">
        <f>'ETR Capacities'!C54</f>
        <v>ETR-N-958</v>
      </c>
      <c r="D55" s="24" t="str">
        <f>_xlfn.XLOOKUP(C55,[4]ETR!$D$4:$D$78,[4]ETR!$E$4:$E$78)</f>
        <v>Green Crane - Italy</v>
      </c>
      <c r="E55" s="24" t="str">
        <f>_xlfn.XLOOKUP(C55,'ETR Capacities'!$C$5:$C$79,'ETR Capacities'!$E$5:$E$79)</f>
        <v xml:space="preserve">Hydrogen and synthetic methane </v>
      </c>
      <c r="F55" s="31" t="str">
        <f>IF(_xlfn.XLOOKUP(C55,'ETR Capacities'!$C$5:$C$79,'ETR Capacities'!$F$5:$F$79)=0," ",_xlfn.XLOOKUP(C55,'ETR Capacities'!$C$5:$C$79,'ETR Capacities'!$F$5:$F$79))</f>
        <v xml:space="preserve"> </v>
      </c>
      <c r="G55" s="389">
        <f>IF(ISNUMBER('ETR CO2 Benefits (MEUR)'!G54)=TRUE,'ETR CO2 Benefits (MEUR)'!G54+'ETR Other Exter. Savings (MEUR)'!G54," ")</f>
        <v>0</v>
      </c>
      <c r="H55" s="111">
        <f>IF(ISNUMBER('ETR CO2 Benefits (MEUR)'!H54)=TRUE,'ETR CO2 Benefits (MEUR)'!H54+'ETR Other Exter. Savings (MEUR)'!H54," ")</f>
        <v>0</v>
      </c>
      <c r="I55" s="111">
        <f>IF(ISNUMBER('ETR CO2 Benefits (MEUR)'!I54)=TRUE,'ETR CO2 Benefits (MEUR)'!I54+'ETR Other Exter. Savings (MEUR)'!I54," ")</f>
        <v>0</v>
      </c>
      <c r="J55" s="111">
        <f>IF(ISNUMBER('ETR CO2 Benefits (MEUR)'!J54)=TRUE,'ETR CO2 Benefits (MEUR)'!J54+'ETR Other Exter. Savings (MEUR)'!J54," ")</f>
        <v>0</v>
      </c>
      <c r="K55" s="112">
        <f>IF(ISNUMBER('ETR CO2 Benefits (MEUR)'!K54)=TRUE,'ETR CO2 Benefits (MEUR)'!K54+'ETR Other Exter. Savings (MEUR)'!K54," ")</f>
        <v>0</v>
      </c>
      <c r="L55" s="216">
        <f>IF(ISNUMBER('ETR CO2 Benefits (MEUR)'!L54)=TRUE,'ETR CO2 Benefits (MEUR)'!L54+'ETR Other Exter. Savings (MEUR)'!L54," ")</f>
        <v>5.150093498452013</v>
      </c>
      <c r="M55" s="216">
        <f>IF(ISNUMBER('ETR CO2 Benefits (MEUR)'!M54)=TRUE,'ETR CO2 Benefits (MEUR)'!M54+'ETR Other Exter. Savings (MEUR)'!M54," ")</f>
        <v>0</v>
      </c>
      <c r="N55" s="216">
        <f>IF(ISNUMBER('ETR CO2 Benefits (MEUR)'!N54)=TRUE,'ETR CO2 Benefits (MEUR)'!N54+'ETR Other Exter. Savings (MEUR)'!N54," ")</f>
        <v>0</v>
      </c>
      <c r="O55" s="216">
        <f>IF(ISNUMBER('ETR CO2 Benefits (MEUR)'!O54)=TRUE,'ETR CO2 Benefits (MEUR)'!O54+'ETR Other Exter. Savings (MEUR)'!O54," ")</f>
        <v>0</v>
      </c>
      <c r="P55" s="217">
        <f>IF(ISNUMBER('ETR CO2 Benefits (MEUR)'!P54)=TRUE,'ETR CO2 Benefits (MEUR)'!P54+'ETR Other Exter. Savings (MEUR)'!P54," ")</f>
        <v>0</v>
      </c>
      <c r="Q55" s="216">
        <f>IF(ISNUMBER('ETR CO2 Benefits (MEUR)'!Q54)=TRUE,'ETR CO2 Benefits (MEUR)'!Q54+'ETR Other Exter. Savings (MEUR)'!L54," ")</f>
        <v>2.6206434984520128</v>
      </c>
      <c r="R55" s="216">
        <f>IF(ISNUMBER('ETR CO2 Benefits (MEUR)'!R54)=TRUE,'ETR CO2 Benefits (MEUR)'!R54+'ETR Other Exter. Savings (MEUR)'!M54," ")</f>
        <v>0</v>
      </c>
      <c r="S55" s="216">
        <f>IF(ISNUMBER('ETR CO2 Benefits (MEUR)'!S54)=TRUE,'ETR CO2 Benefits (MEUR)'!S54+'ETR Other Exter. Savings (MEUR)'!N54," ")</f>
        <v>0</v>
      </c>
      <c r="T55" s="216">
        <f>IF(ISNUMBER('ETR CO2 Benefits (MEUR)'!T54)=TRUE,'ETR CO2 Benefits (MEUR)'!T54+'ETR Other Exter. Savings (MEUR)'!O54," ")</f>
        <v>0</v>
      </c>
      <c r="U55" s="217">
        <f>IF(ISNUMBER('ETR CO2 Benefits (MEUR)'!U54)=TRUE,'ETR CO2 Benefits (MEUR)'!U54+'ETR Other Exter. Savings (MEUR)'!P54," ")</f>
        <v>0</v>
      </c>
      <c r="V55" s="234">
        <f>IF(ISNUMBER('ETR CO2 Benefits (MEUR)'!V54)=TRUE,'ETR CO2 Benefits (MEUR)'!V54+'ETR Other Exter. Savings (MEUR)'!Q54," ")</f>
        <v>2.9272434984520128</v>
      </c>
      <c r="W55" s="234">
        <f>IF(ISNUMBER('ETR CO2 Benefits (MEUR)'!W54)=TRUE,'ETR CO2 Benefits (MEUR)'!W54+'ETR Other Exter. Savings (MEUR)'!R54," ")</f>
        <v>0</v>
      </c>
      <c r="X55" s="234">
        <f>IF(ISNUMBER('ETR CO2 Benefits (MEUR)'!X54)=TRUE,'ETR CO2 Benefits (MEUR)'!X54+'ETR Other Exter. Savings (MEUR)'!S54," ")</f>
        <v>0</v>
      </c>
      <c r="Y55" s="234">
        <f>IF(ISNUMBER('ETR CO2 Benefits (MEUR)'!Y54)=TRUE,'ETR CO2 Benefits (MEUR)'!Y54+'ETR Other Exter. Savings (MEUR)'!T54," ")</f>
        <v>0</v>
      </c>
      <c r="Z55" s="235">
        <f>IF(ISNUMBER('ETR CO2 Benefits (MEUR)'!Z54)=TRUE,'ETR CO2 Benefits (MEUR)'!Z54+'ETR Other Exter. Savings (MEUR)'!U54," ")</f>
        <v>0</v>
      </c>
      <c r="AA55" s="45">
        <f>IF(ISNUMBER('ETR CO2 Benefits (MEUR)'!AA54)=TRUE,'ETR CO2 Benefits (MEUR)'!AA54+'ETR Other Exter. Savings (MEUR)'!Q54," ")</f>
        <v>4.9201434984520134</v>
      </c>
      <c r="AB55" s="45">
        <f>IF(ISNUMBER('ETR CO2 Benefits (MEUR)'!AB54)=TRUE,'ETR CO2 Benefits (MEUR)'!AB54+'ETR Other Exter. Savings (MEUR)'!R54," ")</f>
        <v>0</v>
      </c>
      <c r="AC55" s="45">
        <f>IF(ISNUMBER('ETR CO2 Benefits (MEUR)'!AC54)=TRUE,'ETR CO2 Benefits (MEUR)'!AC54+'ETR Other Exter. Savings (MEUR)'!S54," ")</f>
        <v>0</v>
      </c>
      <c r="AD55" s="45">
        <f>IF(ISNUMBER('ETR CO2 Benefits (MEUR)'!AD54)=TRUE,'ETR CO2 Benefits (MEUR)'!AD54+'ETR Other Exter. Savings (MEUR)'!T54," ")</f>
        <v>0</v>
      </c>
      <c r="AE55" s="68">
        <f>IF(ISNUMBER('ETR CO2 Benefits (MEUR)'!AE54)=TRUE,'ETR CO2 Benefits (MEUR)'!AE54+'ETR Other Exter. Savings (MEUR)'!U54," ")</f>
        <v>0</v>
      </c>
      <c r="AF55" s="49">
        <f>IF(ISNUMBER('ETR CO2 Benefits (MEUR)'!AF54)=TRUE,'ETR CO2 Benefits (MEUR)'!AF54+'ETR Other Exter. Savings (MEUR)'!Q54," ")</f>
        <v>3.5404434984520128</v>
      </c>
      <c r="AG55" s="49">
        <f>IF(ISNUMBER('ETR CO2 Benefits (MEUR)'!AG54)=TRUE,'ETR CO2 Benefits (MEUR)'!AG54+'ETR Other Exter. Savings (MEUR)'!R54," ")</f>
        <v>0</v>
      </c>
      <c r="AH55" s="49">
        <f>IF(ISNUMBER('ETR CO2 Benefits (MEUR)'!AH54)=TRUE,'ETR CO2 Benefits (MEUR)'!AH54+'ETR Other Exter. Savings (MEUR)'!S54," ")</f>
        <v>0</v>
      </c>
      <c r="AI55" s="49">
        <f>IF(ISNUMBER('ETR CO2 Benefits (MEUR)'!AI54)=TRUE,'ETR CO2 Benefits (MEUR)'!AI54+'ETR Other Exter. Savings (MEUR)'!T54," ")</f>
        <v>0</v>
      </c>
      <c r="AJ55" s="46">
        <f>IF(ISNUMBER('ETR CO2 Benefits (MEUR)'!AJ54)=TRUE,'ETR CO2 Benefits (MEUR)'!AJ54+'ETR Other Exter. Savings (MEUR)'!U54," ")</f>
        <v>0</v>
      </c>
      <c r="AK55" s="234">
        <f>IF(ISNUMBER('ETR CO2 Benefits (MEUR)'!AK54)=TRUE,'ETR CO2 Benefits (MEUR)'!AK54+'ETR Other Exter. Savings (MEUR)'!V54," ")</f>
        <v>6.6064434984520135</v>
      </c>
      <c r="AL55" s="234">
        <f>IF(ISNUMBER('ETR CO2 Benefits (MEUR)'!AL54)=TRUE,'ETR CO2 Benefits (MEUR)'!AL54+'ETR Other Exter. Savings (MEUR)'!W54," ")</f>
        <v>0</v>
      </c>
      <c r="AM55" s="234">
        <f>IF(ISNUMBER('ETR CO2 Benefits (MEUR)'!AM54)=TRUE,'ETR CO2 Benefits (MEUR)'!AM54+'ETR Other Exter. Savings (MEUR)'!X54," ")</f>
        <v>0</v>
      </c>
      <c r="AN55" s="234">
        <f>IF(ISNUMBER('ETR CO2 Benefits (MEUR)'!AN54)=TRUE,'ETR CO2 Benefits (MEUR)'!AN54+'ETR Other Exter. Savings (MEUR)'!Y54," ")</f>
        <v>0</v>
      </c>
      <c r="AO55" s="235">
        <f>IF(ISNUMBER('ETR CO2 Benefits (MEUR)'!AO54)=TRUE,'ETR CO2 Benefits (MEUR)'!AO54+'ETR Other Exter. Savings (MEUR)'!Z54," ")</f>
        <v>0</v>
      </c>
      <c r="AP55" s="45">
        <f>IF(ISNUMBER('ETR CO2 Benefits (MEUR)'!AP54)=TRUE,'ETR CO2 Benefits (MEUR)'!AP54+'ETR Other Exter. Savings (MEUR)'!V54," ")</f>
        <v>8.5226934984520142</v>
      </c>
      <c r="AQ55" s="45">
        <f>IF(ISNUMBER('ETR CO2 Benefits (MEUR)'!AQ54)=TRUE,'ETR CO2 Benefits (MEUR)'!AQ54+'ETR Other Exter. Savings (MEUR)'!W54," ")</f>
        <v>0</v>
      </c>
      <c r="AR55" s="45">
        <f>IF(ISNUMBER('ETR CO2 Benefits (MEUR)'!AR54)=TRUE,'ETR CO2 Benefits (MEUR)'!AR54+'ETR Other Exter. Savings (MEUR)'!X54," ")</f>
        <v>0</v>
      </c>
      <c r="AS55" s="45">
        <f>IF(ISNUMBER('ETR CO2 Benefits (MEUR)'!AS54)=TRUE,'ETR CO2 Benefits (MEUR)'!AS54+'ETR Other Exter. Savings (MEUR)'!Y54," ")</f>
        <v>0</v>
      </c>
      <c r="AT55" s="68">
        <f>IF(ISNUMBER('ETR CO2 Benefits (MEUR)'!AT54)=TRUE,'ETR CO2 Benefits (MEUR)'!AT54+'ETR Other Exter. Savings (MEUR)'!Z54," ")</f>
        <v>0</v>
      </c>
      <c r="AU55" s="49">
        <f>IF(ISNUMBER('ETR CO2 Benefits (MEUR)'!AU54)=TRUE,'ETR CO2 Benefits (MEUR)'!AU54+'ETR Other Exter. Savings (MEUR)'!V54," ")</f>
        <v>6.9896934984520129</v>
      </c>
      <c r="AV55" s="49">
        <f>IF(ISNUMBER('ETR CO2 Benefits (MEUR)'!AV54)=TRUE,'ETR CO2 Benefits (MEUR)'!AV54+'ETR Other Exter. Savings (MEUR)'!W54," ")</f>
        <v>0</v>
      </c>
      <c r="AW55" s="49">
        <f>IF(ISNUMBER('ETR CO2 Benefits (MEUR)'!AW54)=TRUE,'ETR CO2 Benefits (MEUR)'!AW54+'ETR Other Exter. Savings (MEUR)'!X54," ")</f>
        <v>0</v>
      </c>
      <c r="AX55" s="49">
        <f>IF(ISNUMBER('ETR CO2 Benefits (MEUR)'!AX54)=TRUE,'ETR CO2 Benefits (MEUR)'!AX54+'ETR Other Exter. Savings (MEUR)'!Y54," ")</f>
        <v>0</v>
      </c>
      <c r="AY55" s="46">
        <f>IF(ISNUMBER('ETR CO2 Benefits (MEUR)'!AY54)=TRUE,'ETR CO2 Benefits (MEUR)'!AY54+'ETR Other Exter. Savings (MEUR)'!Z54," ")</f>
        <v>0</v>
      </c>
    </row>
    <row r="56" spans="2:51" ht="197.25" customHeight="1" thickBot="1" x14ac:dyDescent="0.3">
      <c r="B56" s="489" t="str">
        <f>'ETR Capacities'!B55</f>
        <v>LT</v>
      </c>
      <c r="C56" s="16" t="str">
        <f>'ETR Capacities'!C55</f>
        <v>ETR-N-900</v>
      </c>
      <c r="D56" s="16" t="str">
        <f>_xlfn.XLOOKUP(C56,[4]ETR!$D$4:$D$78,[4]ETR!$E$4:$E$78)</f>
        <v>Hydrogen injection into the gas network in Lithuania</v>
      </c>
      <c r="E56" s="16" t="str">
        <f>_xlfn.XLOOKUP(C56,'ETR Capacities'!$C$5:$C$79,'ETR Capacities'!$E$5:$E$79)</f>
        <v xml:space="preserve">Hydrogen and synthetic methane </v>
      </c>
      <c r="F56" s="21" t="str">
        <f>IF(_xlfn.XLOOKUP(C56,'ETR Capacities'!$C$5:$C$79,'ETR Capacities'!$F$5:$F$79)=0," ",_xlfn.XLOOKUP(C56,'ETR Capacities'!$C$5:$C$79,'ETR Capacities'!$F$5:$F$79))</f>
        <v xml:space="preserve"> </v>
      </c>
      <c r="G56" s="384">
        <f>IF(ISNUMBER('ETR CO2 Benefits (MEUR)'!G55)=TRUE,'ETR CO2 Benefits (MEUR)'!G55+'ETR Other Exter. Savings (MEUR)'!G55," ")</f>
        <v>0</v>
      </c>
      <c r="H56" s="101">
        <f>IF(ISNUMBER('ETR CO2 Benefits (MEUR)'!H55)=TRUE,'ETR CO2 Benefits (MEUR)'!H55+'ETR Other Exter. Savings (MEUR)'!H55," ")</f>
        <v>0</v>
      </c>
      <c r="I56" s="101">
        <f>IF(ISNUMBER('ETR CO2 Benefits (MEUR)'!I55)=TRUE,'ETR CO2 Benefits (MEUR)'!I55+'ETR Other Exter. Savings (MEUR)'!I55," ")</f>
        <v>0</v>
      </c>
      <c r="J56" s="101">
        <f>IF(ISNUMBER('ETR CO2 Benefits (MEUR)'!J55)=TRUE,'ETR CO2 Benefits (MEUR)'!J55+'ETR Other Exter. Savings (MEUR)'!J55," ")</f>
        <v>0</v>
      </c>
      <c r="K56" s="102">
        <f>IF(ISNUMBER('ETR CO2 Benefits (MEUR)'!K55)=TRUE,'ETR CO2 Benefits (MEUR)'!K55+'ETR Other Exter. Savings (MEUR)'!K55," ")</f>
        <v>0</v>
      </c>
      <c r="L56" s="204">
        <f>IF(ISNUMBER('ETR CO2 Benefits (MEUR)'!L55)=TRUE,'ETR CO2 Benefits (MEUR)'!L55+'ETR Other Exter. Savings (MEUR)'!L55," ")</f>
        <v>4.5744557275541803E-2</v>
      </c>
      <c r="M56" s="204">
        <f>IF(ISNUMBER('ETR CO2 Benefits (MEUR)'!M55)=TRUE,'ETR CO2 Benefits (MEUR)'!M55+'ETR Other Exter. Savings (MEUR)'!M55," ")</f>
        <v>0</v>
      </c>
      <c r="N56" s="204">
        <f>IF(ISNUMBER('ETR CO2 Benefits (MEUR)'!N55)=TRUE,'ETR CO2 Benefits (MEUR)'!N55+'ETR Other Exter. Savings (MEUR)'!N55," ")</f>
        <v>0</v>
      </c>
      <c r="O56" s="204">
        <f>IF(ISNUMBER('ETR CO2 Benefits (MEUR)'!O55)=TRUE,'ETR CO2 Benefits (MEUR)'!O55+'ETR Other Exter. Savings (MEUR)'!O55," ")</f>
        <v>0</v>
      </c>
      <c r="P56" s="205">
        <f>IF(ISNUMBER('ETR CO2 Benefits (MEUR)'!P55)=TRUE,'ETR CO2 Benefits (MEUR)'!P55+'ETR Other Exter. Savings (MEUR)'!P55," ")</f>
        <v>0</v>
      </c>
      <c r="Q56" s="204">
        <f>IF(ISNUMBER('ETR CO2 Benefits (MEUR)'!Q55)=TRUE,'ETR CO2 Benefits (MEUR)'!Q55+'ETR Other Exter. Savings (MEUR)'!L55," ")</f>
        <v>2.0450057275541798E-2</v>
      </c>
      <c r="R56" s="204">
        <f>IF(ISNUMBER('ETR CO2 Benefits (MEUR)'!R55)=TRUE,'ETR CO2 Benefits (MEUR)'!R55+'ETR Other Exter. Savings (MEUR)'!M55," ")</f>
        <v>0</v>
      </c>
      <c r="S56" s="204">
        <f>IF(ISNUMBER('ETR CO2 Benefits (MEUR)'!S55)=TRUE,'ETR CO2 Benefits (MEUR)'!S55+'ETR Other Exter. Savings (MEUR)'!N55," ")</f>
        <v>0</v>
      </c>
      <c r="T56" s="204">
        <f>IF(ISNUMBER('ETR CO2 Benefits (MEUR)'!T55)=TRUE,'ETR CO2 Benefits (MEUR)'!T55+'ETR Other Exter. Savings (MEUR)'!O55," ")</f>
        <v>0</v>
      </c>
      <c r="U56" s="205">
        <f>IF(ISNUMBER('ETR CO2 Benefits (MEUR)'!U55)=TRUE,'ETR CO2 Benefits (MEUR)'!U55+'ETR Other Exter. Savings (MEUR)'!P55," ")</f>
        <v>0</v>
      </c>
      <c r="V56" s="222">
        <f>IF(ISNUMBER('ETR CO2 Benefits (MEUR)'!V55)=TRUE,'ETR CO2 Benefits (MEUR)'!V55+'ETR Other Exter. Savings (MEUR)'!Q55," ")</f>
        <v>2.3516057275541798E-2</v>
      </c>
      <c r="W56" s="222">
        <f>IF(ISNUMBER('ETR CO2 Benefits (MEUR)'!W55)=TRUE,'ETR CO2 Benefits (MEUR)'!W55+'ETR Other Exter. Savings (MEUR)'!R55," ")</f>
        <v>0</v>
      </c>
      <c r="X56" s="222">
        <f>IF(ISNUMBER('ETR CO2 Benefits (MEUR)'!X55)=TRUE,'ETR CO2 Benefits (MEUR)'!X55+'ETR Other Exter. Savings (MEUR)'!S55," ")</f>
        <v>0</v>
      </c>
      <c r="Y56" s="222">
        <f>IF(ISNUMBER('ETR CO2 Benefits (MEUR)'!Y55)=TRUE,'ETR CO2 Benefits (MEUR)'!Y55+'ETR Other Exter. Savings (MEUR)'!T55," ")</f>
        <v>0</v>
      </c>
      <c r="Z56" s="223">
        <f>IF(ISNUMBER('ETR CO2 Benefits (MEUR)'!Z55)=TRUE,'ETR CO2 Benefits (MEUR)'!Z55+'ETR Other Exter. Savings (MEUR)'!U55," ")</f>
        <v>0</v>
      </c>
      <c r="AA56" s="47">
        <f>IF(ISNUMBER('ETR CO2 Benefits (MEUR)'!AA55)=TRUE,'ETR CO2 Benefits (MEUR)'!AA55+'ETR Other Exter. Savings (MEUR)'!Q55," ")</f>
        <v>4.3445057275541807E-2</v>
      </c>
      <c r="AB56" s="47">
        <f>IF(ISNUMBER('ETR CO2 Benefits (MEUR)'!AB55)=TRUE,'ETR CO2 Benefits (MEUR)'!AB55+'ETR Other Exter. Savings (MEUR)'!R55," ")</f>
        <v>0</v>
      </c>
      <c r="AC56" s="47">
        <f>IF(ISNUMBER('ETR CO2 Benefits (MEUR)'!AC55)=TRUE,'ETR CO2 Benefits (MEUR)'!AC55+'ETR Other Exter. Savings (MEUR)'!S55," ")</f>
        <v>0</v>
      </c>
      <c r="AD56" s="47">
        <f>IF(ISNUMBER('ETR CO2 Benefits (MEUR)'!AD55)=TRUE,'ETR CO2 Benefits (MEUR)'!AD55+'ETR Other Exter. Savings (MEUR)'!T55," ")</f>
        <v>0</v>
      </c>
      <c r="AE56" s="240">
        <f>IF(ISNUMBER('ETR CO2 Benefits (MEUR)'!AE55)=TRUE,'ETR CO2 Benefits (MEUR)'!AE55+'ETR Other Exter. Savings (MEUR)'!U55," ")</f>
        <v>0</v>
      </c>
      <c r="AF56" s="48">
        <f>IF(ISNUMBER('ETR CO2 Benefits (MEUR)'!AF55)=TRUE,'ETR CO2 Benefits (MEUR)'!AF55+'ETR Other Exter. Savings (MEUR)'!Q55," ")</f>
        <v>2.96480572755418E-2</v>
      </c>
      <c r="AG56" s="48">
        <f>IF(ISNUMBER('ETR CO2 Benefits (MEUR)'!AG55)=TRUE,'ETR CO2 Benefits (MEUR)'!AG55+'ETR Other Exter. Savings (MEUR)'!R55," ")</f>
        <v>0</v>
      </c>
      <c r="AH56" s="48">
        <f>IF(ISNUMBER('ETR CO2 Benefits (MEUR)'!AH55)=TRUE,'ETR CO2 Benefits (MEUR)'!AH55+'ETR Other Exter. Savings (MEUR)'!S55," ")</f>
        <v>0</v>
      </c>
      <c r="AI56" s="48">
        <f>IF(ISNUMBER('ETR CO2 Benefits (MEUR)'!AI55)=TRUE,'ETR CO2 Benefits (MEUR)'!AI55+'ETR Other Exter. Savings (MEUR)'!T55," ")</f>
        <v>0</v>
      </c>
      <c r="AJ56" s="246">
        <f>IF(ISNUMBER('ETR CO2 Benefits (MEUR)'!AJ55)=TRUE,'ETR CO2 Benefits (MEUR)'!AJ55+'ETR Other Exter. Savings (MEUR)'!U55," ")</f>
        <v>0</v>
      </c>
      <c r="AK56" s="222">
        <f>IF(ISNUMBER('ETR CO2 Benefits (MEUR)'!AK55)=TRUE,'ETR CO2 Benefits (MEUR)'!AK55+'ETR Other Exter. Savings (MEUR)'!V55," ")</f>
        <v>6.0308057275541803E-2</v>
      </c>
      <c r="AL56" s="222">
        <f>IF(ISNUMBER('ETR CO2 Benefits (MEUR)'!AL55)=TRUE,'ETR CO2 Benefits (MEUR)'!AL55+'ETR Other Exter. Savings (MEUR)'!W55," ")</f>
        <v>0</v>
      </c>
      <c r="AM56" s="222">
        <f>IF(ISNUMBER('ETR CO2 Benefits (MEUR)'!AM55)=TRUE,'ETR CO2 Benefits (MEUR)'!AM55+'ETR Other Exter. Savings (MEUR)'!X55," ")</f>
        <v>0</v>
      </c>
      <c r="AN56" s="222">
        <f>IF(ISNUMBER('ETR CO2 Benefits (MEUR)'!AN55)=TRUE,'ETR CO2 Benefits (MEUR)'!AN55+'ETR Other Exter. Savings (MEUR)'!Y55," ")</f>
        <v>0</v>
      </c>
      <c r="AO56" s="223">
        <f>IF(ISNUMBER('ETR CO2 Benefits (MEUR)'!AO55)=TRUE,'ETR CO2 Benefits (MEUR)'!AO55+'ETR Other Exter. Savings (MEUR)'!Z55," ")</f>
        <v>0</v>
      </c>
      <c r="AP56" s="47">
        <f>IF(ISNUMBER('ETR CO2 Benefits (MEUR)'!AP55)=TRUE,'ETR CO2 Benefits (MEUR)'!AP55+'ETR Other Exter. Savings (MEUR)'!V55," ")</f>
        <v>7.9470557275541809E-2</v>
      </c>
      <c r="AQ56" s="47">
        <f>IF(ISNUMBER('ETR CO2 Benefits (MEUR)'!AQ55)=TRUE,'ETR CO2 Benefits (MEUR)'!AQ55+'ETR Other Exter. Savings (MEUR)'!W55," ")</f>
        <v>0</v>
      </c>
      <c r="AR56" s="47">
        <f>IF(ISNUMBER('ETR CO2 Benefits (MEUR)'!AR55)=TRUE,'ETR CO2 Benefits (MEUR)'!AR55+'ETR Other Exter. Savings (MEUR)'!X55," ")</f>
        <v>0</v>
      </c>
      <c r="AS56" s="47">
        <f>IF(ISNUMBER('ETR CO2 Benefits (MEUR)'!AS55)=TRUE,'ETR CO2 Benefits (MEUR)'!AS55+'ETR Other Exter. Savings (MEUR)'!Y55," ")</f>
        <v>0</v>
      </c>
      <c r="AT56" s="240">
        <f>IF(ISNUMBER('ETR CO2 Benefits (MEUR)'!AT55)=TRUE,'ETR CO2 Benefits (MEUR)'!AT55+'ETR Other Exter. Savings (MEUR)'!Z55," ")</f>
        <v>0</v>
      </c>
      <c r="AU56" s="48">
        <f>IF(ISNUMBER('ETR CO2 Benefits (MEUR)'!AU55)=TRUE,'ETR CO2 Benefits (MEUR)'!AU55+'ETR Other Exter. Savings (MEUR)'!V55," ")</f>
        <v>6.4140557275541799E-2</v>
      </c>
      <c r="AV56" s="48">
        <f>IF(ISNUMBER('ETR CO2 Benefits (MEUR)'!AV55)=TRUE,'ETR CO2 Benefits (MEUR)'!AV55+'ETR Other Exter. Savings (MEUR)'!W55," ")</f>
        <v>0</v>
      </c>
      <c r="AW56" s="48">
        <f>IF(ISNUMBER('ETR CO2 Benefits (MEUR)'!AW55)=TRUE,'ETR CO2 Benefits (MEUR)'!AW55+'ETR Other Exter. Savings (MEUR)'!X55," ")</f>
        <v>0</v>
      </c>
      <c r="AX56" s="48">
        <f>IF(ISNUMBER('ETR CO2 Benefits (MEUR)'!AX55)=TRUE,'ETR CO2 Benefits (MEUR)'!AX55+'ETR Other Exter. Savings (MEUR)'!Y55," ")</f>
        <v>0</v>
      </c>
      <c r="AY56" s="246">
        <f>IF(ISNUMBER('ETR CO2 Benefits (MEUR)'!AY55)=TRUE,'ETR CO2 Benefits (MEUR)'!AY55+'ETR Other Exter. Savings (MEUR)'!Z55," ")</f>
        <v>0</v>
      </c>
    </row>
    <row r="57" spans="2:51" ht="137.25" customHeight="1" x14ac:dyDescent="0.25">
      <c r="B57" s="484" t="str">
        <f>'ETR Capacities'!B56</f>
        <v>LV</v>
      </c>
      <c r="C57" s="11" t="str">
        <f>'ETR Capacities'!C56</f>
        <v>ETR-N-80</v>
      </c>
      <c r="D57" s="11" t="str">
        <f>_xlfn.XLOOKUP(C57,[4]ETR!$D$4:$D$78,[4]ETR!$E$4:$E$78)</f>
        <v>Power to Gas Production with infrastructure building/enhacement in Latvia</v>
      </c>
      <c r="E57" s="11" t="str">
        <f>_xlfn.XLOOKUP(C57,'ETR Capacities'!$C$5:$C$79,'ETR Capacities'!$E$5:$E$79)</f>
        <v xml:space="preserve">Hydrogen and synthetic methane </v>
      </c>
      <c r="F57" s="304" t="str">
        <f>IF(_xlfn.XLOOKUP(C57,'ETR Capacities'!$C$5:$C$79,'ETR Capacities'!$F$5:$F$79)=0," ",_xlfn.XLOOKUP(C57,'ETR Capacities'!$C$5:$C$79,'ETR Capacities'!$F$5:$F$79))</f>
        <v xml:space="preserve"> </v>
      </c>
      <c r="G57" s="331">
        <f>IF(ISNUMBER('ETR CO2 Benefits (MEUR)'!G56)=TRUE,'ETR CO2 Benefits (MEUR)'!G56+'ETR Other Exter. Savings (MEUR)'!G56," ")</f>
        <v>0</v>
      </c>
      <c r="H57" s="334">
        <f>IF(ISNUMBER('ETR CO2 Benefits (MEUR)'!H56)=TRUE,'ETR CO2 Benefits (MEUR)'!H56+'ETR Other Exter. Savings (MEUR)'!H56," ")</f>
        <v>0</v>
      </c>
      <c r="I57" s="334">
        <f>IF(ISNUMBER('ETR CO2 Benefits (MEUR)'!I56)=TRUE,'ETR CO2 Benefits (MEUR)'!I56+'ETR Other Exter. Savings (MEUR)'!I56," ")</f>
        <v>0</v>
      </c>
      <c r="J57" s="334">
        <f>IF(ISNUMBER('ETR CO2 Benefits (MEUR)'!J56)=TRUE,'ETR CO2 Benefits (MEUR)'!J56+'ETR Other Exter. Savings (MEUR)'!J56," ")</f>
        <v>0</v>
      </c>
      <c r="K57" s="337">
        <f>IF(ISNUMBER('ETR CO2 Benefits (MEUR)'!K56)=TRUE,'ETR CO2 Benefits (MEUR)'!K56+'ETR Other Exter. Savings (MEUR)'!K56," ")</f>
        <v>0</v>
      </c>
      <c r="L57" s="325">
        <f>IF(ISNUMBER('ETR CO2 Benefits (MEUR)'!L56)=TRUE,'ETR CO2 Benefits (MEUR)'!L56+'ETR Other Exter. Savings (MEUR)'!L56," ")</f>
        <v>9.0133077399380817</v>
      </c>
      <c r="M57" s="325">
        <f>IF(ISNUMBER('ETR CO2 Benefits (MEUR)'!M56)=TRUE,'ETR CO2 Benefits (MEUR)'!M56+'ETR Other Exter. Savings (MEUR)'!M56," ")</f>
        <v>0</v>
      </c>
      <c r="N57" s="325">
        <f>IF(ISNUMBER('ETR CO2 Benefits (MEUR)'!N56)=TRUE,'ETR CO2 Benefits (MEUR)'!N56+'ETR Other Exter. Savings (MEUR)'!N56," ")</f>
        <v>0</v>
      </c>
      <c r="O57" s="325">
        <f>IF(ISNUMBER('ETR CO2 Benefits (MEUR)'!O56)=TRUE,'ETR CO2 Benefits (MEUR)'!O56+'ETR Other Exter. Savings (MEUR)'!O56," ")</f>
        <v>0</v>
      </c>
      <c r="P57" s="328">
        <f>IF(ISNUMBER('ETR CO2 Benefits (MEUR)'!P56)=TRUE,'ETR CO2 Benefits (MEUR)'!P56+'ETR Other Exter. Savings (MEUR)'!P56," ")</f>
        <v>0</v>
      </c>
      <c r="Q57" s="325">
        <f>IF(ISNUMBER('ETR CO2 Benefits (MEUR)'!Q56)=TRUE,'ETR CO2 Benefits (MEUR)'!Q56+'ETR Other Exter. Savings (MEUR)'!L56," ")</f>
        <v>3.9544077399380808</v>
      </c>
      <c r="R57" s="325">
        <f>IF(ISNUMBER('ETR CO2 Benefits (MEUR)'!R56)=TRUE,'ETR CO2 Benefits (MEUR)'!R56+'ETR Other Exter. Savings (MEUR)'!M56," ")</f>
        <v>0</v>
      </c>
      <c r="S57" s="325">
        <f>IF(ISNUMBER('ETR CO2 Benefits (MEUR)'!S56)=TRUE,'ETR CO2 Benefits (MEUR)'!S56+'ETR Other Exter. Savings (MEUR)'!N56," ")</f>
        <v>0</v>
      </c>
      <c r="T57" s="325">
        <f>IF(ISNUMBER('ETR CO2 Benefits (MEUR)'!T56)=TRUE,'ETR CO2 Benefits (MEUR)'!T56+'ETR Other Exter. Savings (MEUR)'!O56," ")</f>
        <v>0</v>
      </c>
      <c r="U57" s="328">
        <f>IF(ISNUMBER('ETR CO2 Benefits (MEUR)'!U56)=TRUE,'ETR CO2 Benefits (MEUR)'!U56+'ETR Other Exter. Savings (MEUR)'!P56," ")</f>
        <v>0</v>
      </c>
      <c r="V57" s="319">
        <f>IF(ISNUMBER('ETR CO2 Benefits (MEUR)'!V56)=TRUE,'ETR CO2 Benefits (MEUR)'!V56+'ETR Other Exter. Savings (MEUR)'!Q56," ")</f>
        <v>4.5676077399380812</v>
      </c>
      <c r="W57" s="319">
        <f>IF(ISNUMBER('ETR CO2 Benefits (MEUR)'!W56)=TRUE,'ETR CO2 Benefits (MEUR)'!W56+'ETR Other Exter. Savings (MEUR)'!R56," ")</f>
        <v>0</v>
      </c>
      <c r="X57" s="319">
        <f>IF(ISNUMBER('ETR CO2 Benefits (MEUR)'!X56)=TRUE,'ETR CO2 Benefits (MEUR)'!X56+'ETR Other Exter. Savings (MEUR)'!S56," ")</f>
        <v>0</v>
      </c>
      <c r="Y57" s="319">
        <f>IF(ISNUMBER('ETR CO2 Benefits (MEUR)'!Y56)=TRUE,'ETR CO2 Benefits (MEUR)'!Y56+'ETR Other Exter. Savings (MEUR)'!T56," ")</f>
        <v>0</v>
      </c>
      <c r="Z57" s="322">
        <f>IF(ISNUMBER('ETR CO2 Benefits (MEUR)'!Z56)=TRUE,'ETR CO2 Benefits (MEUR)'!Z56+'ETR Other Exter. Savings (MEUR)'!U56," ")</f>
        <v>0</v>
      </c>
      <c r="AA57" s="313">
        <f>IF(ISNUMBER('ETR CO2 Benefits (MEUR)'!AA56)=TRUE,'ETR CO2 Benefits (MEUR)'!AA56+'ETR Other Exter. Savings (MEUR)'!Q56," ")</f>
        <v>8.5534077399380823</v>
      </c>
      <c r="AB57" s="313">
        <f>IF(ISNUMBER('ETR CO2 Benefits (MEUR)'!AB56)=TRUE,'ETR CO2 Benefits (MEUR)'!AB56+'ETR Other Exter. Savings (MEUR)'!R56," ")</f>
        <v>0</v>
      </c>
      <c r="AC57" s="313">
        <f>IF(ISNUMBER('ETR CO2 Benefits (MEUR)'!AC56)=TRUE,'ETR CO2 Benefits (MEUR)'!AC56+'ETR Other Exter. Savings (MEUR)'!S56," ")</f>
        <v>0</v>
      </c>
      <c r="AD57" s="313">
        <f>IF(ISNUMBER('ETR CO2 Benefits (MEUR)'!AD56)=TRUE,'ETR CO2 Benefits (MEUR)'!AD56+'ETR Other Exter. Savings (MEUR)'!T56," ")</f>
        <v>0</v>
      </c>
      <c r="AE57" s="316">
        <f>IF(ISNUMBER('ETR CO2 Benefits (MEUR)'!AE56)=TRUE,'ETR CO2 Benefits (MEUR)'!AE56+'ETR Other Exter. Savings (MEUR)'!U56," ")</f>
        <v>0</v>
      </c>
      <c r="AF57" s="307">
        <f>IF(ISNUMBER('ETR CO2 Benefits (MEUR)'!AF56)=TRUE,'ETR CO2 Benefits (MEUR)'!AF56+'ETR Other Exter. Savings (MEUR)'!Q56," ")</f>
        <v>5.7940077399380812</v>
      </c>
      <c r="AG57" s="307">
        <f>IF(ISNUMBER('ETR CO2 Benefits (MEUR)'!AG56)=TRUE,'ETR CO2 Benefits (MEUR)'!AG56+'ETR Other Exter. Savings (MEUR)'!R56," ")</f>
        <v>0</v>
      </c>
      <c r="AH57" s="307">
        <f>IF(ISNUMBER('ETR CO2 Benefits (MEUR)'!AH56)=TRUE,'ETR CO2 Benefits (MEUR)'!AH56+'ETR Other Exter. Savings (MEUR)'!S56," ")</f>
        <v>0</v>
      </c>
      <c r="AI57" s="307">
        <f>IF(ISNUMBER('ETR CO2 Benefits (MEUR)'!AI56)=TRUE,'ETR CO2 Benefits (MEUR)'!AI56+'ETR Other Exter. Savings (MEUR)'!T56," ")</f>
        <v>0</v>
      </c>
      <c r="AJ57" s="310">
        <f>IF(ISNUMBER('ETR CO2 Benefits (MEUR)'!AJ56)=TRUE,'ETR CO2 Benefits (MEUR)'!AJ56+'ETR Other Exter. Savings (MEUR)'!U56," ")</f>
        <v>0</v>
      </c>
      <c r="AK57" s="319">
        <f>IF(ISNUMBER('ETR CO2 Benefits (MEUR)'!AK56)=TRUE,'ETR CO2 Benefits (MEUR)'!AK56+'ETR Other Exter. Savings (MEUR)'!V56," ")</f>
        <v>11.926007739938083</v>
      </c>
      <c r="AL57" s="319">
        <f>IF(ISNUMBER('ETR CO2 Benefits (MEUR)'!AL56)=TRUE,'ETR CO2 Benefits (MEUR)'!AL56+'ETR Other Exter. Savings (MEUR)'!W56," ")</f>
        <v>0</v>
      </c>
      <c r="AM57" s="319">
        <f>IF(ISNUMBER('ETR CO2 Benefits (MEUR)'!AM56)=TRUE,'ETR CO2 Benefits (MEUR)'!AM56+'ETR Other Exter. Savings (MEUR)'!X56," ")</f>
        <v>0</v>
      </c>
      <c r="AN57" s="319">
        <f>IF(ISNUMBER('ETR CO2 Benefits (MEUR)'!AN56)=TRUE,'ETR CO2 Benefits (MEUR)'!AN56+'ETR Other Exter. Savings (MEUR)'!Y56," ")</f>
        <v>0</v>
      </c>
      <c r="AO57" s="322">
        <f>IF(ISNUMBER('ETR CO2 Benefits (MEUR)'!AO56)=TRUE,'ETR CO2 Benefits (MEUR)'!AO56+'ETR Other Exter. Savings (MEUR)'!Z56," ")</f>
        <v>0</v>
      </c>
      <c r="AP57" s="313">
        <f>IF(ISNUMBER('ETR CO2 Benefits (MEUR)'!AP56)=TRUE,'ETR CO2 Benefits (MEUR)'!AP56+'ETR Other Exter. Savings (MEUR)'!V56," ")</f>
        <v>15.758507739938084</v>
      </c>
      <c r="AQ57" s="313">
        <f>IF(ISNUMBER('ETR CO2 Benefits (MEUR)'!AQ56)=TRUE,'ETR CO2 Benefits (MEUR)'!AQ56+'ETR Other Exter. Savings (MEUR)'!W56," ")</f>
        <v>0</v>
      </c>
      <c r="AR57" s="313">
        <f>IF(ISNUMBER('ETR CO2 Benefits (MEUR)'!AR56)=TRUE,'ETR CO2 Benefits (MEUR)'!AR56+'ETR Other Exter. Savings (MEUR)'!X56," ")</f>
        <v>0</v>
      </c>
      <c r="AS57" s="313">
        <f>IF(ISNUMBER('ETR CO2 Benefits (MEUR)'!AS56)=TRUE,'ETR CO2 Benefits (MEUR)'!AS56+'ETR Other Exter. Savings (MEUR)'!Y56," ")</f>
        <v>0</v>
      </c>
      <c r="AT57" s="316">
        <f>IF(ISNUMBER('ETR CO2 Benefits (MEUR)'!AT56)=TRUE,'ETR CO2 Benefits (MEUR)'!AT56+'ETR Other Exter. Savings (MEUR)'!Z56," ")</f>
        <v>0</v>
      </c>
      <c r="AU57" s="307">
        <f>IF(ISNUMBER('ETR CO2 Benefits (MEUR)'!AU56)=TRUE,'ETR CO2 Benefits (MEUR)'!AU56+'ETR Other Exter. Savings (MEUR)'!V56," ")</f>
        <v>12.692507739938081</v>
      </c>
      <c r="AV57" s="307">
        <f>IF(ISNUMBER('ETR CO2 Benefits (MEUR)'!AV56)=TRUE,'ETR CO2 Benefits (MEUR)'!AV56+'ETR Other Exter. Savings (MEUR)'!W56," ")</f>
        <v>0</v>
      </c>
      <c r="AW57" s="307">
        <f>IF(ISNUMBER('ETR CO2 Benefits (MEUR)'!AW56)=TRUE,'ETR CO2 Benefits (MEUR)'!AW56+'ETR Other Exter. Savings (MEUR)'!X56," ")</f>
        <v>0</v>
      </c>
      <c r="AX57" s="307">
        <f>IF(ISNUMBER('ETR CO2 Benefits (MEUR)'!AX56)=TRUE,'ETR CO2 Benefits (MEUR)'!AX56+'ETR Other Exter. Savings (MEUR)'!Y56," ")</f>
        <v>0</v>
      </c>
      <c r="AY57" s="310">
        <f>IF(ISNUMBER('ETR CO2 Benefits (MEUR)'!AY56)=TRUE,'ETR CO2 Benefits (MEUR)'!AY56+'ETR Other Exter. Savings (MEUR)'!Z56," ")</f>
        <v>0</v>
      </c>
    </row>
    <row r="58" spans="2:51" ht="129" customHeight="1" thickBot="1" x14ac:dyDescent="0.3">
      <c r="B58" s="486" t="str">
        <f>'ETR Capacities'!B57</f>
        <v>LV</v>
      </c>
      <c r="C58" s="24" t="str">
        <f>'ETR Capacities'!C57</f>
        <v>ETR-N-125</v>
      </c>
      <c r="D58" s="24" t="str">
        <f>_xlfn.XLOOKUP(C58,[4]ETR!$D$4:$D$78,[4]ETR!$E$4:$E$78)</f>
        <v>Biomethane production with infrastructure building/enhancement in Latvia</v>
      </c>
      <c r="E58" s="24" t="str">
        <f>_xlfn.XLOOKUP(C58,'ETR Capacities'!$C$5:$C$79,'ETR Capacities'!$E$5:$E$79)</f>
        <v>Biomethane developments</v>
      </c>
      <c r="F58" s="24" t="str">
        <f>IF(_xlfn.XLOOKUP(C58,'ETR Capacities'!$C$5:$C$79,'ETR Capacities'!$F$5:$F$79)=0," ",_xlfn.XLOOKUP(C58,'ETR Capacities'!$C$5:$C$79,'ETR Capacities'!$F$5:$F$79))</f>
        <v xml:space="preserve"> </v>
      </c>
      <c r="G58" s="389">
        <f>IF(ISNUMBER('ETR CO2 Benefits (MEUR)'!G57)=TRUE,'ETR CO2 Benefits (MEUR)'!G57+'ETR Other Exter. Savings (MEUR)'!G57," ")</f>
        <v>0</v>
      </c>
      <c r="H58" s="111">
        <f>IF(ISNUMBER('ETR CO2 Benefits (MEUR)'!H57)=TRUE,'ETR CO2 Benefits (MEUR)'!H57+'ETR Other Exter. Savings (MEUR)'!H57," ")</f>
        <v>0</v>
      </c>
      <c r="I58" s="111">
        <f>IF(ISNUMBER('ETR CO2 Benefits (MEUR)'!I57)=TRUE,'ETR CO2 Benefits (MEUR)'!I57+'ETR Other Exter. Savings (MEUR)'!I57," ")</f>
        <v>0</v>
      </c>
      <c r="J58" s="111">
        <f>IF(ISNUMBER('ETR CO2 Benefits (MEUR)'!J57)=TRUE,'ETR CO2 Benefits (MEUR)'!J57+'ETR Other Exter. Savings (MEUR)'!J57," ")</f>
        <v>0</v>
      </c>
      <c r="K58" s="112">
        <f>IF(ISNUMBER('ETR CO2 Benefits (MEUR)'!K57)=TRUE,'ETR CO2 Benefits (MEUR)'!K57+'ETR Other Exter. Savings (MEUR)'!K57," ")</f>
        <v>0</v>
      </c>
      <c r="L58" s="216">
        <f>IF(ISNUMBER('ETR CO2 Benefits (MEUR)'!L57)=TRUE,'ETR CO2 Benefits (MEUR)'!L57+'ETR Other Exter. Savings (MEUR)'!L57," ")</f>
        <v>0</v>
      </c>
      <c r="M58" s="216">
        <f>IF(ISNUMBER('ETR CO2 Benefits (MEUR)'!M57)=TRUE,'ETR CO2 Benefits (MEUR)'!M57+'ETR Other Exter. Savings (MEUR)'!M57," ")</f>
        <v>0</v>
      </c>
      <c r="N58" s="216">
        <f>IF(ISNUMBER('ETR CO2 Benefits (MEUR)'!N57)=TRUE,'ETR CO2 Benefits (MEUR)'!N57+'ETR Other Exter. Savings (MEUR)'!N57," ")</f>
        <v>0</v>
      </c>
      <c r="O58" s="216">
        <f>IF(ISNUMBER('ETR CO2 Benefits (MEUR)'!O57)=TRUE,'ETR CO2 Benefits (MEUR)'!O57+'ETR Other Exter. Savings (MEUR)'!O57," ")</f>
        <v>0</v>
      </c>
      <c r="P58" s="217">
        <f>IF(ISNUMBER('ETR CO2 Benefits (MEUR)'!P57)=TRUE,'ETR CO2 Benefits (MEUR)'!P57+'ETR Other Exter. Savings (MEUR)'!P57," ")</f>
        <v>0</v>
      </c>
      <c r="Q58" s="216">
        <f>IF(ISNUMBER('ETR CO2 Benefits (MEUR)'!Q57)=TRUE,'ETR CO2 Benefits (MEUR)'!Q57+'ETR Other Exter. Savings (MEUR)'!L57," ")</f>
        <v>0</v>
      </c>
      <c r="R58" s="216">
        <f>IF(ISNUMBER('ETR CO2 Benefits (MEUR)'!R57)=TRUE,'ETR CO2 Benefits (MEUR)'!R57+'ETR Other Exter. Savings (MEUR)'!M57," ")</f>
        <v>0</v>
      </c>
      <c r="S58" s="216">
        <f>IF(ISNUMBER('ETR CO2 Benefits (MEUR)'!S57)=TRUE,'ETR CO2 Benefits (MEUR)'!S57+'ETR Other Exter. Savings (MEUR)'!N57," ")</f>
        <v>0</v>
      </c>
      <c r="T58" s="216">
        <f>IF(ISNUMBER('ETR CO2 Benefits (MEUR)'!T57)=TRUE,'ETR CO2 Benefits (MEUR)'!T57+'ETR Other Exter. Savings (MEUR)'!O57," ")</f>
        <v>0</v>
      </c>
      <c r="U58" s="217">
        <f>IF(ISNUMBER('ETR CO2 Benefits (MEUR)'!U57)=TRUE,'ETR CO2 Benefits (MEUR)'!U57+'ETR Other Exter. Savings (MEUR)'!P57," ")</f>
        <v>0</v>
      </c>
      <c r="V58" s="234">
        <f>IF(ISNUMBER('ETR CO2 Benefits (MEUR)'!V57)=TRUE,'ETR CO2 Benefits (MEUR)'!V57+'ETR Other Exter. Savings (MEUR)'!Q57," ")</f>
        <v>0</v>
      </c>
      <c r="W58" s="234">
        <f>IF(ISNUMBER('ETR CO2 Benefits (MEUR)'!W57)=TRUE,'ETR CO2 Benefits (MEUR)'!W57+'ETR Other Exter. Savings (MEUR)'!R57," ")</f>
        <v>0</v>
      </c>
      <c r="X58" s="234">
        <f>IF(ISNUMBER('ETR CO2 Benefits (MEUR)'!X57)=TRUE,'ETR CO2 Benefits (MEUR)'!X57+'ETR Other Exter. Savings (MEUR)'!S57," ")</f>
        <v>1.5107715000000002</v>
      </c>
      <c r="Y58" s="234">
        <f>IF(ISNUMBER('ETR CO2 Benefits (MEUR)'!Y57)=TRUE,'ETR CO2 Benefits (MEUR)'!Y57+'ETR Other Exter. Savings (MEUR)'!T57," ")</f>
        <v>0</v>
      </c>
      <c r="Z58" s="235">
        <f>IF(ISNUMBER('ETR CO2 Benefits (MEUR)'!Z57)=TRUE,'ETR CO2 Benefits (MEUR)'!Z57+'ETR Other Exter. Savings (MEUR)'!U57," ")</f>
        <v>0</v>
      </c>
      <c r="AA58" s="45">
        <f>IF(ISNUMBER('ETR CO2 Benefits (MEUR)'!AA57)=TRUE,'ETR CO2 Benefits (MEUR)'!AA57+'ETR Other Exter. Savings (MEUR)'!Q57," ")</f>
        <v>0</v>
      </c>
      <c r="AB58" s="45">
        <f>IF(ISNUMBER('ETR CO2 Benefits (MEUR)'!AB57)=TRUE,'ETR CO2 Benefits (MEUR)'!AB57+'ETR Other Exter. Savings (MEUR)'!R57," ")</f>
        <v>0</v>
      </c>
      <c r="AC58" s="45">
        <f>IF(ISNUMBER('ETR CO2 Benefits (MEUR)'!AC57)=TRUE,'ETR CO2 Benefits (MEUR)'!AC57+'ETR Other Exter. Savings (MEUR)'!S57," ")</f>
        <v>2.9655885000000004</v>
      </c>
      <c r="AD58" s="45">
        <f>IF(ISNUMBER('ETR CO2 Benefits (MEUR)'!AD57)=TRUE,'ETR CO2 Benefits (MEUR)'!AD57+'ETR Other Exter. Savings (MEUR)'!T57," ")</f>
        <v>0</v>
      </c>
      <c r="AE58" s="68">
        <f>IF(ISNUMBER('ETR CO2 Benefits (MEUR)'!AE57)=TRUE,'ETR CO2 Benefits (MEUR)'!AE57+'ETR Other Exter. Savings (MEUR)'!U57," ")</f>
        <v>0</v>
      </c>
      <c r="AF58" s="49">
        <f>IF(ISNUMBER('ETR CO2 Benefits (MEUR)'!AF57)=TRUE,'ETR CO2 Benefits (MEUR)'!AF57+'ETR Other Exter. Savings (MEUR)'!Q57," ")</f>
        <v>0</v>
      </c>
      <c r="AG58" s="49">
        <f>IF(ISNUMBER('ETR CO2 Benefits (MEUR)'!AG57)=TRUE,'ETR CO2 Benefits (MEUR)'!AG57+'ETR Other Exter. Savings (MEUR)'!R57," ")</f>
        <v>0</v>
      </c>
      <c r="AH58" s="49">
        <f>IF(ISNUMBER('ETR CO2 Benefits (MEUR)'!AH57)=TRUE,'ETR CO2 Benefits (MEUR)'!AH57+'ETR Other Exter. Savings (MEUR)'!S57," ")</f>
        <v>1.9584075000000003</v>
      </c>
      <c r="AI58" s="49">
        <f>IF(ISNUMBER('ETR CO2 Benefits (MEUR)'!AI57)=TRUE,'ETR CO2 Benefits (MEUR)'!AI57+'ETR Other Exter. Savings (MEUR)'!T57," ")</f>
        <v>0</v>
      </c>
      <c r="AJ58" s="46">
        <f>IF(ISNUMBER('ETR CO2 Benefits (MEUR)'!AJ57)=TRUE,'ETR CO2 Benefits (MEUR)'!AJ57+'ETR Other Exter. Savings (MEUR)'!U57," ")</f>
        <v>0</v>
      </c>
      <c r="AK58" s="234">
        <f>IF(ISNUMBER('ETR CO2 Benefits (MEUR)'!AK57)=TRUE,'ETR CO2 Benefits (MEUR)'!AK57+'ETR Other Exter. Savings (MEUR)'!V57," ")</f>
        <v>0</v>
      </c>
      <c r="AL58" s="234">
        <f>IF(ISNUMBER('ETR CO2 Benefits (MEUR)'!AL57)=TRUE,'ETR CO2 Benefits (MEUR)'!AL57+'ETR Other Exter. Savings (MEUR)'!W57," ")</f>
        <v>0</v>
      </c>
      <c r="AM58" s="234">
        <f>IF(ISNUMBER('ETR CO2 Benefits (MEUR)'!AM57)=TRUE,'ETR CO2 Benefits (MEUR)'!AM57+'ETR Other Exter. Savings (MEUR)'!X57," ")</f>
        <v>4.1965875000000006</v>
      </c>
      <c r="AN58" s="234">
        <f>IF(ISNUMBER('ETR CO2 Benefits (MEUR)'!AN57)=TRUE,'ETR CO2 Benefits (MEUR)'!AN57+'ETR Other Exter. Savings (MEUR)'!Y57," ")</f>
        <v>0</v>
      </c>
      <c r="AO58" s="235">
        <f>IF(ISNUMBER('ETR CO2 Benefits (MEUR)'!AO57)=TRUE,'ETR CO2 Benefits (MEUR)'!AO57+'ETR Other Exter. Savings (MEUR)'!Z57," ")</f>
        <v>0</v>
      </c>
      <c r="AP58" s="45">
        <f>IF(ISNUMBER('ETR CO2 Benefits (MEUR)'!AP57)=TRUE,'ETR CO2 Benefits (MEUR)'!AP57+'ETR Other Exter. Savings (MEUR)'!V57," ")</f>
        <v>0</v>
      </c>
      <c r="AQ58" s="45">
        <f>IF(ISNUMBER('ETR CO2 Benefits (MEUR)'!AQ57)=TRUE,'ETR CO2 Benefits (MEUR)'!AQ57+'ETR Other Exter. Savings (MEUR)'!W57," ")</f>
        <v>0</v>
      </c>
      <c r="AR58" s="45">
        <f>IF(ISNUMBER('ETR CO2 Benefits (MEUR)'!AR57)=TRUE,'ETR CO2 Benefits (MEUR)'!AR57+'ETR Other Exter. Savings (MEUR)'!X57," ")</f>
        <v>5.5954500000000014</v>
      </c>
      <c r="AS58" s="45">
        <f>IF(ISNUMBER('ETR CO2 Benefits (MEUR)'!AS57)=TRUE,'ETR CO2 Benefits (MEUR)'!AS57+'ETR Other Exter. Savings (MEUR)'!Y57," ")</f>
        <v>0</v>
      </c>
      <c r="AT58" s="68">
        <f>IF(ISNUMBER('ETR CO2 Benefits (MEUR)'!AT57)=TRUE,'ETR CO2 Benefits (MEUR)'!AT57+'ETR Other Exter. Savings (MEUR)'!Z57," ")</f>
        <v>0</v>
      </c>
      <c r="AU58" s="49">
        <f>IF(ISNUMBER('ETR CO2 Benefits (MEUR)'!AU57)=TRUE,'ETR CO2 Benefits (MEUR)'!AU57+'ETR Other Exter. Savings (MEUR)'!V57," ")</f>
        <v>0</v>
      </c>
      <c r="AV58" s="49">
        <f>IF(ISNUMBER('ETR CO2 Benefits (MEUR)'!AV57)=TRUE,'ETR CO2 Benefits (MEUR)'!AV57+'ETR Other Exter. Savings (MEUR)'!W57," ")</f>
        <v>0</v>
      </c>
      <c r="AW58" s="49">
        <f>IF(ISNUMBER('ETR CO2 Benefits (MEUR)'!AW57)=TRUE,'ETR CO2 Benefits (MEUR)'!AW57+'ETR Other Exter. Savings (MEUR)'!X57," ")</f>
        <v>4.4763600000000006</v>
      </c>
      <c r="AX58" s="49">
        <f>IF(ISNUMBER('ETR CO2 Benefits (MEUR)'!AX57)=TRUE,'ETR CO2 Benefits (MEUR)'!AX57+'ETR Other Exter. Savings (MEUR)'!Y57," ")</f>
        <v>0</v>
      </c>
      <c r="AY58" s="46">
        <f>IF(ISNUMBER('ETR CO2 Benefits (MEUR)'!AY57)=TRUE,'ETR CO2 Benefits (MEUR)'!AY57+'ETR Other Exter. Savings (MEUR)'!Z57," ")</f>
        <v>0</v>
      </c>
    </row>
    <row r="59" spans="2:51" ht="123.75" customHeight="1" x14ac:dyDescent="0.25">
      <c r="B59" s="484" t="str">
        <f>'ETR Capacities'!B58</f>
        <v>NL</v>
      </c>
      <c r="C59" s="14" t="str">
        <f>'ETR Capacities'!C58</f>
        <v>ETR-N-322</v>
      </c>
      <c r="D59" s="14" t="str">
        <f>_xlfn.XLOOKUP(C59,[4]ETR!$D$4:$D$78,[4]ETR!$E$4:$E$78)</f>
        <v>North Sea Wind Power Hub</v>
      </c>
      <c r="E59" s="14" t="str">
        <f>_xlfn.XLOOKUP(C59,'ETR Capacities'!$C$5:$C$79,'ETR Capacities'!$E$5:$E$79)</f>
        <v xml:space="preserve">Hydrogen and synthetic methane </v>
      </c>
      <c r="F59" s="671">
        <f>IF(_xlfn.XLOOKUP(C59,'ETR Capacities'!$C$5:$C$79,'ETR Capacities'!$F$5:$F$79)=0," ",_xlfn.XLOOKUP(C59,'ETR Capacities'!$C$5:$C$79,'ETR Capacities'!$F$5:$F$79))</f>
        <v>105</v>
      </c>
      <c r="G59" s="332">
        <f>IF(ISNUMBER('ETR CO2 Benefits (MEUR)'!G58)=TRUE,'ETR CO2 Benefits (MEUR)'!G58+'ETR Other Exter. Savings (MEUR)'!G58," ")</f>
        <v>0</v>
      </c>
      <c r="H59" s="335">
        <f>IF(ISNUMBER('ETR CO2 Benefits (MEUR)'!H58)=TRUE,'ETR CO2 Benefits (MEUR)'!H58+'ETR Other Exter. Savings (MEUR)'!H58," ")</f>
        <v>0</v>
      </c>
      <c r="I59" s="335">
        <f>IF(ISNUMBER('ETR CO2 Benefits (MEUR)'!I58)=TRUE,'ETR CO2 Benefits (MEUR)'!I58+'ETR Other Exter. Savings (MEUR)'!I58," ")</f>
        <v>0</v>
      </c>
      <c r="J59" s="335">
        <f>IF(ISNUMBER('ETR CO2 Benefits (MEUR)'!J58)=TRUE,'ETR CO2 Benefits (MEUR)'!J58+'ETR Other Exter. Savings (MEUR)'!J58," ")</f>
        <v>0</v>
      </c>
      <c r="K59" s="338">
        <f>IF(ISNUMBER('ETR CO2 Benefits (MEUR)'!K58)=TRUE,'ETR CO2 Benefits (MEUR)'!K58+'ETR Other Exter. Savings (MEUR)'!K58," ")</f>
        <v>0</v>
      </c>
      <c r="L59" s="326">
        <f>IF(ISNUMBER('ETR CO2 Benefits (MEUR)'!L58)=TRUE,'ETR CO2 Benefits (MEUR)'!L58+'ETR Other Exter. Savings (MEUR)'!L58," ")</f>
        <v>0</v>
      </c>
      <c r="M59" s="326">
        <f>IF(ISNUMBER('ETR CO2 Benefits (MEUR)'!M58)=TRUE,'ETR CO2 Benefits (MEUR)'!M58+'ETR Other Exter. Savings (MEUR)'!M58," ")</f>
        <v>0</v>
      </c>
      <c r="N59" s="326">
        <f>IF(ISNUMBER('ETR CO2 Benefits (MEUR)'!N58)=TRUE,'ETR CO2 Benefits (MEUR)'!N58+'ETR Other Exter. Savings (MEUR)'!N58," ")</f>
        <v>0</v>
      </c>
      <c r="O59" s="326">
        <f>IF(ISNUMBER('ETR CO2 Benefits (MEUR)'!O58)=TRUE,'ETR CO2 Benefits (MEUR)'!O58+'ETR Other Exter. Savings (MEUR)'!O58," ")</f>
        <v>0</v>
      </c>
      <c r="P59" s="329">
        <f>IF(ISNUMBER('ETR CO2 Benefits (MEUR)'!P58)=TRUE,'ETR CO2 Benefits (MEUR)'!P58+'ETR Other Exter. Savings (MEUR)'!P58," ")</f>
        <v>0</v>
      </c>
      <c r="Q59" s="326">
        <f>IF(ISNUMBER('ETR CO2 Benefits (MEUR)'!Q58)=TRUE,'ETR CO2 Benefits (MEUR)'!Q58+'ETR Other Exter. Savings (MEUR)'!L58," ")</f>
        <v>0</v>
      </c>
      <c r="R59" s="326">
        <f>IF(ISNUMBER('ETR CO2 Benefits (MEUR)'!R58)=TRUE,'ETR CO2 Benefits (MEUR)'!R58+'ETR Other Exter. Savings (MEUR)'!M58," ")</f>
        <v>0</v>
      </c>
      <c r="S59" s="326">
        <f>IF(ISNUMBER('ETR CO2 Benefits (MEUR)'!S58)=TRUE,'ETR CO2 Benefits (MEUR)'!S58+'ETR Other Exter. Savings (MEUR)'!N58," ")</f>
        <v>0</v>
      </c>
      <c r="T59" s="326">
        <f>IF(ISNUMBER('ETR CO2 Benefits (MEUR)'!T58)=TRUE,'ETR CO2 Benefits (MEUR)'!T58+'ETR Other Exter. Savings (MEUR)'!O58," ")</f>
        <v>0</v>
      </c>
      <c r="U59" s="329">
        <f>IF(ISNUMBER('ETR CO2 Benefits (MEUR)'!U58)=TRUE,'ETR CO2 Benefits (MEUR)'!U58+'ETR Other Exter. Savings (MEUR)'!P58," ")</f>
        <v>0</v>
      </c>
      <c r="V59" s="320">
        <f>IF(ISNUMBER('ETR CO2 Benefits (MEUR)'!V58)=TRUE,'ETR CO2 Benefits (MEUR)'!V58+'ETR Other Exter. Savings (MEUR)'!Q58," ")</f>
        <v>0</v>
      </c>
      <c r="W59" s="320">
        <f>IF(ISNUMBER('ETR CO2 Benefits (MEUR)'!W58)=TRUE,'ETR CO2 Benefits (MEUR)'!W58+'ETR Other Exter. Savings (MEUR)'!R58," ")</f>
        <v>0</v>
      </c>
      <c r="X59" s="320">
        <f>IF(ISNUMBER('ETR CO2 Benefits (MEUR)'!X58)=TRUE,'ETR CO2 Benefits (MEUR)'!X58+'ETR Other Exter. Savings (MEUR)'!S58," ")</f>
        <v>0</v>
      </c>
      <c r="Y59" s="320">
        <f>IF(ISNUMBER('ETR CO2 Benefits (MEUR)'!Y58)=TRUE,'ETR CO2 Benefits (MEUR)'!Y58+'ETR Other Exter. Savings (MEUR)'!T58," ")</f>
        <v>0</v>
      </c>
      <c r="Z59" s="323">
        <f>IF(ISNUMBER('ETR CO2 Benefits (MEUR)'!Z58)=TRUE,'ETR CO2 Benefits (MEUR)'!Z58+'ETR Other Exter. Savings (MEUR)'!U58," ")</f>
        <v>0</v>
      </c>
      <c r="AA59" s="314">
        <f>IF(ISNUMBER('ETR CO2 Benefits (MEUR)'!AA58)=TRUE,'ETR CO2 Benefits (MEUR)'!AA58+'ETR Other Exter. Savings (MEUR)'!Q58," ")</f>
        <v>0</v>
      </c>
      <c r="AB59" s="314">
        <f>IF(ISNUMBER('ETR CO2 Benefits (MEUR)'!AB58)=TRUE,'ETR CO2 Benefits (MEUR)'!AB58+'ETR Other Exter. Savings (MEUR)'!R58," ")</f>
        <v>0</v>
      </c>
      <c r="AC59" s="314">
        <f>IF(ISNUMBER('ETR CO2 Benefits (MEUR)'!AC58)=TRUE,'ETR CO2 Benefits (MEUR)'!AC58+'ETR Other Exter. Savings (MEUR)'!S58," ")</f>
        <v>0</v>
      </c>
      <c r="AD59" s="314">
        <f>IF(ISNUMBER('ETR CO2 Benefits (MEUR)'!AD58)=TRUE,'ETR CO2 Benefits (MEUR)'!AD58+'ETR Other Exter. Savings (MEUR)'!T58," ")</f>
        <v>0</v>
      </c>
      <c r="AE59" s="317">
        <f>IF(ISNUMBER('ETR CO2 Benefits (MEUR)'!AE58)=TRUE,'ETR CO2 Benefits (MEUR)'!AE58+'ETR Other Exter. Savings (MEUR)'!U58," ")</f>
        <v>0</v>
      </c>
      <c r="AF59" s="308">
        <f>IF(ISNUMBER('ETR CO2 Benefits (MEUR)'!AF58)=TRUE,'ETR CO2 Benefits (MEUR)'!AF58+'ETR Other Exter. Savings (MEUR)'!Q58," ")</f>
        <v>0</v>
      </c>
      <c r="AG59" s="308">
        <f>IF(ISNUMBER('ETR CO2 Benefits (MEUR)'!AG58)=TRUE,'ETR CO2 Benefits (MEUR)'!AG58+'ETR Other Exter. Savings (MEUR)'!R58," ")</f>
        <v>0</v>
      </c>
      <c r="AH59" s="308">
        <f>IF(ISNUMBER('ETR CO2 Benefits (MEUR)'!AH58)=TRUE,'ETR CO2 Benefits (MEUR)'!AH58+'ETR Other Exter. Savings (MEUR)'!S58," ")</f>
        <v>0</v>
      </c>
      <c r="AI59" s="308">
        <f>IF(ISNUMBER('ETR CO2 Benefits (MEUR)'!AI58)=TRUE,'ETR CO2 Benefits (MEUR)'!AI58+'ETR Other Exter. Savings (MEUR)'!T58," ")</f>
        <v>0</v>
      </c>
      <c r="AJ59" s="311">
        <f>IF(ISNUMBER('ETR CO2 Benefits (MEUR)'!AJ58)=TRUE,'ETR CO2 Benefits (MEUR)'!AJ58+'ETR Other Exter. Savings (MEUR)'!U58," ")</f>
        <v>0</v>
      </c>
      <c r="AK59" s="320">
        <f>IF(ISNUMBER('ETR CO2 Benefits (MEUR)'!AK58)=TRUE,'ETR CO2 Benefits (MEUR)'!AK58+'ETR Other Exter. Savings (MEUR)'!V58," ")</f>
        <v>201.34609133126938</v>
      </c>
      <c r="AL59" s="320">
        <f>IF(ISNUMBER('ETR CO2 Benefits (MEUR)'!AL58)=TRUE,'ETR CO2 Benefits (MEUR)'!AL58+'ETR Other Exter. Savings (MEUR)'!W58," ")</f>
        <v>0</v>
      </c>
      <c r="AM59" s="320">
        <f>IF(ISNUMBER('ETR CO2 Benefits (MEUR)'!AM58)=TRUE,'ETR CO2 Benefits (MEUR)'!AM58+'ETR Other Exter. Savings (MEUR)'!X58," ")</f>
        <v>0</v>
      </c>
      <c r="AN59" s="320">
        <f>IF(ISNUMBER('ETR CO2 Benefits (MEUR)'!AN58)=TRUE,'ETR CO2 Benefits (MEUR)'!AN58+'ETR Other Exter. Savings (MEUR)'!Y58," ")</f>
        <v>0</v>
      </c>
      <c r="AO59" s="323">
        <f>IF(ISNUMBER('ETR CO2 Benefits (MEUR)'!AO58)=TRUE,'ETR CO2 Benefits (MEUR)'!AO58+'ETR Other Exter. Savings (MEUR)'!Z58," ")</f>
        <v>0</v>
      </c>
      <c r="AP59" s="314">
        <f>IF(ISNUMBER('ETR CO2 Benefits (MEUR)'!AP58)=TRUE,'ETR CO2 Benefits (MEUR)'!AP58+'ETR Other Exter. Savings (MEUR)'!V58," ")</f>
        <v>258.83359133126942</v>
      </c>
      <c r="AQ59" s="314">
        <f>IF(ISNUMBER('ETR CO2 Benefits (MEUR)'!AQ58)=TRUE,'ETR CO2 Benefits (MEUR)'!AQ58+'ETR Other Exter. Savings (MEUR)'!W58," ")</f>
        <v>0</v>
      </c>
      <c r="AR59" s="314">
        <f>IF(ISNUMBER('ETR CO2 Benefits (MEUR)'!AR58)=TRUE,'ETR CO2 Benefits (MEUR)'!AR58+'ETR Other Exter. Savings (MEUR)'!X58," ")</f>
        <v>0</v>
      </c>
      <c r="AS59" s="314">
        <f>IF(ISNUMBER('ETR CO2 Benefits (MEUR)'!AS58)=TRUE,'ETR CO2 Benefits (MEUR)'!AS58+'ETR Other Exter. Savings (MEUR)'!Y58," ")</f>
        <v>0</v>
      </c>
      <c r="AT59" s="317">
        <f>IF(ISNUMBER('ETR CO2 Benefits (MEUR)'!AT58)=TRUE,'ETR CO2 Benefits (MEUR)'!AT58+'ETR Other Exter. Savings (MEUR)'!Z58," ")</f>
        <v>0</v>
      </c>
      <c r="AU59" s="308">
        <f>IF(ISNUMBER('ETR CO2 Benefits (MEUR)'!AU58)=TRUE,'ETR CO2 Benefits (MEUR)'!AU58+'ETR Other Exter. Savings (MEUR)'!V58," ")</f>
        <v>212.84359133126938</v>
      </c>
      <c r="AV59" s="308">
        <f>IF(ISNUMBER('ETR CO2 Benefits (MEUR)'!AV58)=TRUE,'ETR CO2 Benefits (MEUR)'!AV58+'ETR Other Exter. Savings (MEUR)'!W58," ")</f>
        <v>0</v>
      </c>
      <c r="AW59" s="308">
        <f>IF(ISNUMBER('ETR CO2 Benefits (MEUR)'!AW58)=TRUE,'ETR CO2 Benefits (MEUR)'!AW58+'ETR Other Exter. Savings (MEUR)'!X58," ")</f>
        <v>0</v>
      </c>
      <c r="AX59" s="308">
        <f>IF(ISNUMBER('ETR CO2 Benefits (MEUR)'!AX58)=TRUE,'ETR CO2 Benefits (MEUR)'!AX58+'ETR Other Exter. Savings (MEUR)'!Y58," ")</f>
        <v>0</v>
      </c>
      <c r="AY59" s="311">
        <f>IF(ISNUMBER('ETR CO2 Benefits (MEUR)'!AY58)=TRUE,'ETR CO2 Benefits (MEUR)'!AY58+'ETR Other Exter. Savings (MEUR)'!Z58," ")</f>
        <v>0</v>
      </c>
    </row>
    <row r="60" spans="2:51" ht="79.5" customHeight="1" x14ac:dyDescent="0.25">
      <c r="B60" s="485" t="str">
        <f>'ETR Capacities'!B59</f>
        <v>NL</v>
      </c>
      <c r="C60" s="10" t="str">
        <f>'ETR Capacities'!C59</f>
        <v>ETR-N-370</v>
      </c>
      <c r="D60" s="10" t="str">
        <f>_xlfn.XLOOKUP(C60,[4]ETR!$D$4:$D$78,[4]ETR!$E$4:$E$78)</f>
        <v>Hydrogen transmission backbone Netherlands</v>
      </c>
      <c r="E60" s="10" t="str">
        <f>_xlfn.XLOOKUP(C60,'ETR Capacities'!$C$5:$C$79,'ETR Capacities'!$E$5:$E$79)</f>
        <v xml:space="preserve">Hydrogen and synthetic methane </v>
      </c>
      <c r="F60" s="672"/>
      <c r="G60" s="386">
        <f>IF(ISNUMBER('ETR CO2 Benefits (MEUR)'!G59)=TRUE,'ETR CO2 Benefits (MEUR)'!G59+'ETR Other Exter. Savings (MEUR)'!G59," ")</f>
        <v>0</v>
      </c>
      <c r="H60" s="105">
        <f>IF(ISNUMBER('ETR CO2 Benefits (MEUR)'!H59)=TRUE,'ETR CO2 Benefits (MEUR)'!H59+'ETR Other Exter. Savings (MEUR)'!H59," ")</f>
        <v>0</v>
      </c>
      <c r="I60" s="105">
        <f>IF(ISNUMBER('ETR CO2 Benefits (MEUR)'!I59)=TRUE,'ETR CO2 Benefits (MEUR)'!I59+'ETR Other Exter. Savings (MEUR)'!I59," ")</f>
        <v>0</v>
      </c>
      <c r="J60" s="105">
        <f>IF(ISNUMBER('ETR CO2 Benefits (MEUR)'!J59)=TRUE,'ETR CO2 Benefits (MEUR)'!J59+'ETR Other Exter. Savings (MEUR)'!J59," ")</f>
        <v>0</v>
      </c>
      <c r="K60" s="106">
        <f>IF(ISNUMBER('ETR CO2 Benefits (MEUR)'!K59)=TRUE,'ETR CO2 Benefits (MEUR)'!K59+'ETR Other Exter. Savings (MEUR)'!K59," ")</f>
        <v>0</v>
      </c>
      <c r="L60" s="209">
        <f>IF(ISNUMBER('ETR CO2 Benefits (MEUR)'!L59)=TRUE,'ETR CO2 Benefits (MEUR)'!L59+'ETR Other Exter. Savings (MEUR)'!L59," ")</f>
        <v>0</v>
      </c>
      <c r="M60" s="209">
        <f>IF(ISNUMBER('ETR CO2 Benefits (MEUR)'!M59)=TRUE,'ETR CO2 Benefits (MEUR)'!M59+'ETR Other Exter. Savings (MEUR)'!M59," ")</f>
        <v>0</v>
      </c>
      <c r="N60" s="209">
        <f>IF(ISNUMBER('ETR CO2 Benefits (MEUR)'!N59)=TRUE,'ETR CO2 Benefits (MEUR)'!N59+'ETR Other Exter. Savings (MEUR)'!N59," ")</f>
        <v>0</v>
      </c>
      <c r="O60" s="209">
        <f>IF(ISNUMBER('ETR CO2 Benefits (MEUR)'!O59)=TRUE,'ETR CO2 Benefits (MEUR)'!O59+'ETR Other Exter. Savings (MEUR)'!O59," ")</f>
        <v>0</v>
      </c>
      <c r="P60" s="210">
        <f>IF(ISNUMBER('ETR CO2 Benefits (MEUR)'!P59)=TRUE,'ETR CO2 Benefits (MEUR)'!P59+'ETR Other Exter. Savings (MEUR)'!P59," ")</f>
        <v>0</v>
      </c>
      <c r="Q60" s="209">
        <f>IF(ISNUMBER('ETR CO2 Benefits (MEUR)'!Q59)=TRUE,'ETR CO2 Benefits (MEUR)'!Q59+'ETR Other Exter. Savings (MEUR)'!L59," ")</f>
        <v>0</v>
      </c>
      <c r="R60" s="209">
        <f>IF(ISNUMBER('ETR CO2 Benefits (MEUR)'!R59)=TRUE,'ETR CO2 Benefits (MEUR)'!R59+'ETR Other Exter. Savings (MEUR)'!M59," ")</f>
        <v>0</v>
      </c>
      <c r="S60" s="209">
        <f>IF(ISNUMBER('ETR CO2 Benefits (MEUR)'!S59)=TRUE,'ETR CO2 Benefits (MEUR)'!S59+'ETR Other Exter. Savings (MEUR)'!N59," ")</f>
        <v>0</v>
      </c>
      <c r="T60" s="209">
        <f>IF(ISNUMBER('ETR CO2 Benefits (MEUR)'!T59)=TRUE,'ETR CO2 Benefits (MEUR)'!T59+'ETR Other Exter. Savings (MEUR)'!O59," ")</f>
        <v>0</v>
      </c>
      <c r="U60" s="210">
        <f>IF(ISNUMBER('ETR CO2 Benefits (MEUR)'!U59)=TRUE,'ETR CO2 Benefits (MEUR)'!U59+'ETR Other Exter. Savings (MEUR)'!P59," ")</f>
        <v>0</v>
      </c>
      <c r="V60" s="227">
        <f>IF(ISNUMBER('ETR CO2 Benefits (MEUR)'!V59)=TRUE,'ETR CO2 Benefits (MEUR)'!V59+'ETR Other Exter. Savings (MEUR)'!Q59," ")</f>
        <v>0</v>
      </c>
      <c r="W60" s="227">
        <f>IF(ISNUMBER('ETR CO2 Benefits (MEUR)'!W59)=TRUE,'ETR CO2 Benefits (MEUR)'!W59+'ETR Other Exter. Savings (MEUR)'!R59," ")</f>
        <v>0</v>
      </c>
      <c r="X60" s="227">
        <f>IF(ISNUMBER('ETR CO2 Benefits (MEUR)'!X59)=TRUE,'ETR CO2 Benefits (MEUR)'!X59+'ETR Other Exter. Savings (MEUR)'!S59," ")</f>
        <v>0</v>
      </c>
      <c r="Y60" s="227">
        <f>IF(ISNUMBER('ETR CO2 Benefits (MEUR)'!Y59)=TRUE,'ETR CO2 Benefits (MEUR)'!Y59+'ETR Other Exter. Savings (MEUR)'!T59," ")</f>
        <v>0</v>
      </c>
      <c r="Z60" s="228">
        <f>IF(ISNUMBER('ETR CO2 Benefits (MEUR)'!Z59)=TRUE,'ETR CO2 Benefits (MEUR)'!Z59+'ETR Other Exter. Savings (MEUR)'!U59," ")</f>
        <v>0</v>
      </c>
      <c r="AA60" s="37">
        <f>IF(ISNUMBER('ETR CO2 Benefits (MEUR)'!AA59)=TRUE,'ETR CO2 Benefits (MEUR)'!AA59+'ETR Other Exter. Savings (MEUR)'!Q59," ")</f>
        <v>0</v>
      </c>
      <c r="AB60" s="37">
        <f>IF(ISNUMBER('ETR CO2 Benefits (MEUR)'!AB59)=TRUE,'ETR CO2 Benefits (MEUR)'!AB59+'ETR Other Exter. Savings (MEUR)'!R59," ")</f>
        <v>0</v>
      </c>
      <c r="AC60" s="37">
        <f>IF(ISNUMBER('ETR CO2 Benefits (MEUR)'!AC59)=TRUE,'ETR CO2 Benefits (MEUR)'!AC59+'ETR Other Exter. Savings (MEUR)'!S59," ")</f>
        <v>0</v>
      </c>
      <c r="AD60" s="37">
        <f>IF(ISNUMBER('ETR CO2 Benefits (MEUR)'!AD59)=TRUE,'ETR CO2 Benefits (MEUR)'!AD59+'ETR Other Exter. Savings (MEUR)'!T59," ")</f>
        <v>0</v>
      </c>
      <c r="AE60" s="242">
        <f>IF(ISNUMBER('ETR CO2 Benefits (MEUR)'!AE59)=TRUE,'ETR CO2 Benefits (MEUR)'!AE59+'ETR Other Exter. Savings (MEUR)'!U59," ")</f>
        <v>0</v>
      </c>
      <c r="AF60" s="40">
        <f>IF(ISNUMBER('ETR CO2 Benefits (MEUR)'!AF59)=TRUE,'ETR CO2 Benefits (MEUR)'!AF59+'ETR Other Exter. Savings (MEUR)'!Q59," ")</f>
        <v>0</v>
      </c>
      <c r="AG60" s="40">
        <f>IF(ISNUMBER('ETR CO2 Benefits (MEUR)'!AG59)=TRUE,'ETR CO2 Benefits (MEUR)'!AG59+'ETR Other Exter. Savings (MEUR)'!R59," ")</f>
        <v>0</v>
      </c>
      <c r="AH60" s="40">
        <f>IF(ISNUMBER('ETR CO2 Benefits (MEUR)'!AH59)=TRUE,'ETR CO2 Benefits (MEUR)'!AH59+'ETR Other Exter. Savings (MEUR)'!S59," ")</f>
        <v>0</v>
      </c>
      <c r="AI60" s="40">
        <f>IF(ISNUMBER('ETR CO2 Benefits (MEUR)'!AI59)=TRUE,'ETR CO2 Benefits (MEUR)'!AI59+'ETR Other Exter. Savings (MEUR)'!T59," ")</f>
        <v>0</v>
      </c>
      <c r="AJ60" s="248">
        <f>IF(ISNUMBER('ETR CO2 Benefits (MEUR)'!AJ59)=TRUE,'ETR CO2 Benefits (MEUR)'!AJ59+'ETR Other Exter. Savings (MEUR)'!U59," ")</f>
        <v>0</v>
      </c>
      <c r="AK60" s="227">
        <f>IF(ISNUMBER('ETR CO2 Benefits (MEUR)'!AK59)=TRUE,'ETR CO2 Benefits (MEUR)'!AK59+'ETR Other Exter. Savings (MEUR)'!V59," ")</f>
        <v>0</v>
      </c>
      <c r="AL60" s="227">
        <f>IF(ISNUMBER('ETR CO2 Benefits (MEUR)'!AL59)=TRUE,'ETR CO2 Benefits (MEUR)'!AL59+'ETR Other Exter. Savings (MEUR)'!W59," ")</f>
        <v>0</v>
      </c>
      <c r="AM60" s="227">
        <f>IF(ISNUMBER('ETR CO2 Benefits (MEUR)'!AM59)=TRUE,'ETR CO2 Benefits (MEUR)'!AM59+'ETR Other Exter. Savings (MEUR)'!X59," ")</f>
        <v>0</v>
      </c>
      <c r="AN60" s="227">
        <f>IF(ISNUMBER('ETR CO2 Benefits (MEUR)'!AN59)=TRUE,'ETR CO2 Benefits (MEUR)'!AN59+'ETR Other Exter. Savings (MEUR)'!Y59," ")</f>
        <v>0</v>
      </c>
      <c r="AO60" s="228">
        <f>IF(ISNUMBER('ETR CO2 Benefits (MEUR)'!AO59)=TRUE,'ETR CO2 Benefits (MEUR)'!AO59+'ETR Other Exter. Savings (MEUR)'!Z59," ")</f>
        <v>0</v>
      </c>
      <c r="AP60" s="37">
        <f>IF(ISNUMBER('ETR CO2 Benefits (MEUR)'!AP59)=TRUE,'ETR CO2 Benefits (MEUR)'!AP59+'ETR Other Exter. Savings (MEUR)'!V59," ")</f>
        <v>0</v>
      </c>
      <c r="AQ60" s="37">
        <f>IF(ISNUMBER('ETR CO2 Benefits (MEUR)'!AQ59)=TRUE,'ETR CO2 Benefits (MEUR)'!AQ59+'ETR Other Exter. Savings (MEUR)'!W59," ")</f>
        <v>0</v>
      </c>
      <c r="AR60" s="37">
        <f>IF(ISNUMBER('ETR CO2 Benefits (MEUR)'!AR59)=TRUE,'ETR CO2 Benefits (MEUR)'!AR59+'ETR Other Exter. Savings (MEUR)'!X59," ")</f>
        <v>0</v>
      </c>
      <c r="AS60" s="37">
        <f>IF(ISNUMBER('ETR CO2 Benefits (MEUR)'!AS59)=TRUE,'ETR CO2 Benefits (MEUR)'!AS59+'ETR Other Exter. Savings (MEUR)'!Y59," ")</f>
        <v>0</v>
      </c>
      <c r="AT60" s="242">
        <f>IF(ISNUMBER('ETR CO2 Benefits (MEUR)'!AT59)=TRUE,'ETR CO2 Benefits (MEUR)'!AT59+'ETR Other Exter. Savings (MEUR)'!Z59," ")</f>
        <v>0</v>
      </c>
      <c r="AU60" s="40">
        <f>IF(ISNUMBER('ETR CO2 Benefits (MEUR)'!AU59)=TRUE,'ETR CO2 Benefits (MEUR)'!AU59+'ETR Other Exter. Savings (MEUR)'!V59," ")</f>
        <v>0</v>
      </c>
      <c r="AV60" s="40">
        <f>IF(ISNUMBER('ETR CO2 Benefits (MEUR)'!AV59)=TRUE,'ETR CO2 Benefits (MEUR)'!AV59+'ETR Other Exter. Savings (MEUR)'!W59," ")</f>
        <v>0</v>
      </c>
      <c r="AW60" s="40">
        <f>IF(ISNUMBER('ETR CO2 Benefits (MEUR)'!AW59)=TRUE,'ETR CO2 Benefits (MEUR)'!AW59+'ETR Other Exter. Savings (MEUR)'!X59," ")</f>
        <v>0</v>
      </c>
      <c r="AX60" s="40">
        <f>IF(ISNUMBER('ETR CO2 Benefits (MEUR)'!AX59)=TRUE,'ETR CO2 Benefits (MEUR)'!AX59+'ETR Other Exter. Savings (MEUR)'!Y59," ")</f>
        <v>0</v>
      </c>
      <c r="AY60" s="248">
        <f>IF(ISNUMBER('ETR CO2 Benefits (MEUR)'!AY59)=TRUE,'ETR CO2 Benefits (MEUR)'!AY59+'ETR Other Exter. Savings (MEUR)'!Z59," ")</f>
        <v>0</v>
      </c>
    </row>
    <row r="61" spans="2:51" ht="78" customHeight="1" x14ac:dyDescent="0.25">
      <c r="B61" s="485" t="str">
        <f>'ETR Capacities'!B60</f>
        <v>NL</v>
      </c>
      <c r="C61" s="10" t="str">
        <f>'ETR Capacities'!C60</f>
        <v>ETR-N-396</v>
      </c>
      <c r="D61" s="10" t="str">
        <f>_xlfn.XLOOKUP(C61,[4]ETR!$D$4:$D$78,[4]ETR!$E$4:$E$78)</f>
        <v>Djewels</v>
      </c>
      <c r="E61" s="10" t="str">
        <f>_xlfn.XLOOKUP(C61,'ETR Capacities'!$C$5:$C$79,'ETR Capacities'!$E$5:$E$79)</f>
        <v xml:space="preserve">Hydrogen and synthetic methane </v>
      </c>
      <c r="F61" s="670"/>
      <c r="G61" s="386" t="str">
        <f>IF(ISNUMBER('ETR CO2 Benefits (MEUR)'!G60)=TRUE,'ETR CO2 Benefits (MEUR)'!G60+'ETR Other Exter. Savings (MEUR)'!G60," ")</f>
        <v xml:space="preserve"> </v>
      </c>
      <c r="H61" s="105" t="str">
        <f>IF(ISNUMBER('ETR CO2 Benefits (MEUR)'!H60)=TRUE,'ETR CO2 Benefits (MEUR)'!H60+'ETR Other Exter. Savings (MEUR)'!H60," ")</f>
        <v xml:space="preserve"> </v>
      </c>
      <c r="I61" s="105" t="str">
        <f>IF(ISNUMBER('ETR CO2 Benefits (MEUR)'!I60)=TRUE,'ETR CO2 Benefits (MEUR)'!I60+'ETR Other Exter. Savings (MEUR)'!I60," ")</f>
        <v xml:space="preserve"> </v>
      </c>
      <c r="J61" s="105" t="str">
        <f>IF(ISNUMBER('ETR CO2 Benefits (MEUR)'!J60)=TRUE,'ETR CO2 Benefits (MEUR)'!J60+'ETR Other Exter. Savings (MEUR)'!J60," ")</f>
        <v xml:space="preserve"> </v>
      </c>
      <c r="K61" s="106" t="str">
        <f>IF(ISNUMBER('ETR CO2 Benefits (MEUR)'!K60)=TRUE,'ETR CO2 Benefits (MEUR)'!K60+'ETR Other Exter. Savings (MEUR)'!K60," ")</f>
        <v xml:space="preserve"> </v>
      </c>
      <c r="L61" s="209" t="str">
        <f>IF(ISNUMBER('ETR CO2 Benefits (MEUR)'!L60)=TRUE,'ETR CO2 Benefits (MEUR)'!L60+'ETR Other Exter. Savings (MEUR)'!L60," ")</f>
        <v xml:space="preserve"> </v>
      </c>
      <c r="M61" s="209" t="str">
        <f>IF(ISNUMBER('ETR CO2 Benefits (MEUR)'!M60)=TRUE,'ETR CO2 Benefits (MEUR)'!M60+'ETR Other Exter. Savings (MEUR)'!M60," ")</f>
        <v xml:space="preserve"> </v>
      </c>
      <c r="N61" s="209" t="str">
        <f>IF(ISNUMBER('ETR CO2 Benefits (MEUR)'!N60)=TRUE,'ETR CO2 Benefits (MEUR)'!N60+'ETR Other Exter. Savings (MEUR)'!N60," ")</f>
        <v xml:space="preserve"> </v>
      </c>
      <c r="O61" s="209" t="str">
        <f>IF(ISNUMBER('ETR CO2 Benefits (MEUR)'!O60)=TRUE,'ETR CO2 Benefits (MEUR)'!O60+'ETR Other Exter. Savings (MEUR)'!O60," ")</f>
        <v xml:space="preserve"> </v>
      </c>
      <c r="P61" s="210" t="str">
        <f>IF(ISNUMBER('ETR CO2 Benefits (MEUR)'!P60)=TRUE,'ETR CO2 Benefits (MEUR)'!P60+'ETR Other Exter. Savings (MEUR)'!P60," ")</f>
        <v xml:space="preserve"> </v>
      </c>
      <c r="Q61" s="209" t="str">
        <f>IF(ISNUMBER('ETR CO2 Benefits (MEUR)'!Q60)=TRUE,'ETR CO2 Benefits (MEUR)'!Q60+'ETR Other Exter. Savings (MEUR)'!L60," ")</f>
        <v xml:space="preserve"> </v>
      </c>
      <c r="R61" s="209" t="str">
        <f>IF(ISNUMBER('ETR CO2 Benefits (MEUR)'!R60)=TRUE,'ETR CO2 Benefits (MEUR)'!R60+'ETR Other Exter. Savings (MEUR)'!M60," ")</f>
        <v xml:space="preserve"> </v>
      </c>
      <c r="S61" s="209" t="str">
        <f>IF(ISNUMBER('ETR CO2 Benefits (MEUR)'!S60)=TRUE,'ETR CO2 Benefits (MEUR)'!S60+'ETR Other Exter. Savings (MEUR)'!N60," ")</f>
        <v xml:space="preserve"> </v>
      </c>
      <c r="T61" s="209" t="str">
        <f>IF(ISNUMBER('ETR CO2 Benefits (MEUR)'!T60)=TRUE,'ETR CO2 Benefits (MEUR)'!T60+'ETR Other Exter. Savings (MEUR)'!O60," ")</f>
        <v xml:space="preserve"> </v>
      </c>
      <c r="U61" s="210" t="str">
        <f>IF(ISNUMBER('ETR CO2 Benefits (MEUR)'!U60)=TRUE,'ETR CO2 Benefits (MEUR)'!U60+'ETR Other Exter. Savings (MEUR)'!P60," ")</f>
        <v xml:space="preserve"> </v>
      </c>
      <c r="V61" s="227" t="str">
        <f>IF(ISNUMBER('ETR CO2 Benefits (MEUR)'!V60)=TRUE,'ETR CO2 Benefits (MEUR)'!V60+'ETR Other Exter. Savings (MEUR)'!Q60," ")</f>
        <v xml:space="preserve"> </v>
      </c>
      <c r="W61" s="227" t="str">
        <f>IF(ISNUMBER('ETR CO2 Benefits (MEUR)'!W60)=TRUE,'ETR CO2 Benefits (MEUR)'!W60+'ETR Other Exter. Savings (MEUR)'!R60," ")</f>
        <v xml:space="preserve"> </v>
      </c>
      <c r="X61" s="227" t="str">
        <f>IF(ISNUMBER('ETR CO2 Benefits (MEUR)'!X60)=TRUE,'ETR CO2 Benefits (MEUR)'!X60+'ETR Other Exter. Savings (MEUR)'!S60," ")</f>
        <v xml:space="preserve"> </v>
      </c>
      <c r="Y61" s="227" t="str">
        <f>IF(ISNUMBER('ETR CO2 Benefits (MEUR)'!Y60)=TRUE,'ETR CO2 Benefits (MEUR)'!Y60+'ETR Other Exter. Savings (MEUR)'!T60," ")</f>
        <v xml:space="preserve"> </v>
      </c>
      <c r="Z61" s="228" t="str">
        <f>IF(ISNUMBER('ETR CO2 Benefits (MEUR)'!Z60)=TRUE,'ETR CO2 Benefits (MEUR)'!Z60+'ETR Other Exter. Savings (MEUR)'!U60," ")</f>
        <v xml:space="preserve"> </v>
      </c>
      <c r="AA61" s="37" t="str">
        <f>IF(ISNUMBER('ETR CO2 Benefits (MEUR)'!AA60)=TRUE,'ETR CO2 Benefits (MEUR)'!AA60+'ETR Other Exter. Savings (MEUR)'!Q60," ")</f>
        <v xml:space="preserve"> </v>
      </c>
      <c r="AB61" s="37" t="str">
        <f>IF(ISNUMBER('ETR CO2 Benefits (MEUR)'!AB60)=TRUE,'ETR CO2 Benefits (MEUR)'!AB60+'ETR Other Exter. Savings (MEUR)'!R60," ")</f>
        <v xml:space="preserve"> </v>
      </c>
      <c r="AC61" s="37" t="str">
        <f>IF(ISNUMBER('ETR CO2 Benefits (MEUR)'!AC60)=TRUE,'ETR CO2 Benefits (MEUR)'!AC60+'ETR Other Exter. Savings (MEUR)'!S60," ")</f>
        <v xml:space="preserve"> </v>
      </c>
      <c r="AD61" s="37" t="str">
        <f>IF(ISNUMBER('ETR CO2 Benefits (MEUR)'!AD60)=TRUE,'ETR CO2 Benefits (MEUR)'!AD60+'ETR Other Exter. Savings (MEUR)'!T60," ")</f>
        <v xml:space="preserve"> </v>
      </c>
      <c r="AE61" s="242" t="str">
        <f>IF(ISNUMBER('ETR CO2 Benefits (MEUR)'!AE60)=TRUE,'ETR CO2 Benefits (MEUR)'!AE60+'ETR Other Exter. Savings (MEUR)'!U60," ")</f>
        <v xml:space="preserve"> </v>
      </c>
      <c r="AF61" s="40" t="str">
        <f>IF(ISNUMBER('ETR CO2 Benefits (MEUR)'!AF60)=TRUE,'ETR CO2 Benefits (MEUR)'!AF60+'ETR Other Exter. Savings (MEUR)'!Q60," ")</f>
        <v xml:space="preserve"> </v>
      </c>
      <c r="AG61" s="40" t="str">
        <f>IF(ISNUMBER('ETR CO2 Benefits (MEUR)'!AG60)=TRUE,'ETR CO2 Benefits (MEUR)'!AG60+'ETR Other Exter. Savings (MEUR)'!R60," ")</f>
        <v xml:space="preserve"> </v>
      </c>
      <c r="AH61" s="40" t="str">
        <f>IF(ISNUMBER('ETR CO2 Benefits (MEUR)'!AH60)=TRUE,'ETR CO2 Benefits (MEUR)'!AH60+'ETR Other Exter. Savings (MEUR)'!S60," ")</f>
        <v xml:space="preserve"> </v>
      </c>
      <c r="AI61" s="40" t="str">
        <f>IF(ISNUMBER('ETR CO2 Benefits (MEUR)'!AI60)=TRUE,'ETR CO2 Benefits (MEUR)'!AI60+'ETR Other Exter. Savings (MEUR)'!T60," ")</f>
        <v xml:space="preserve"> </v>
      </c>
      <c r="AJ61" s="248" t="str">
        <f>IF(ISNUMBER('ETR CO2 Benefits (MEUR)'!AJ60)=TRUE,'ETR CO2 Benefits (MEUR)'!AJ60+'ETR Other Exter. Savings (MEUR)'!U60," ")</f>
        <v xml:space="preserve"> </v>
      </c>
      <c r="AK61" s="227" t="str">
        <f>IF(ISNUMBER('ETR CO2 Benefits (MEUR)'!AK60)=TRUE,'ETR CO2 Benefits (MEUR)'!AK60+'ETR Other Exter. Savings (MEUR)'!V60," ")</f>
        <v xml:space="preserve"> </v>
      </c>
      <c r="AL61" s="227" t="str">
        <f>IF(ISNUMBER('ETR CO2 Benefits (MEUR)'!AL60)=TRUE,'ETR CO2 Benefits (MEUR)'!AL60+'ETR Other Exter. Savings (MEUR)'!W60," ")</f>
        <v xml:space="preserve"> </v>
      </c>
      <c r="AM61" s="227" t="str">
        <f>IF(ISNUMBER('ETR CO2 Benefits (MEUR)'!AM60)=TRUE,'ETR CO2 Benefits (MEUR)'!AM60+'ETR Other Exter. Savings (MEUR)'!X60," ")</f>
        <v xml:space="preserve"> </v>
      </c>
      <c r="AN61" s="227" t="str">
        <f>IF(ISNUMBER('ETR CO2 Benefits (MEUR)'!AN60)=TRUE,'ETR CO2 Benefits (MEUR)'!AN60+'ETR Other Exter. Savings (MEUR)'!Y60," ")</f>
        <v xml:space="preserve"> </v>
      </c>
      <c r="AO61" s="228" t="str">
        <f>IF(ISNUMBER('ETR CO2 Benefits (MEUR)'!AO60)=TRUE,'ETR CO2 Benefits (MEUR)'!AO60+'ETR Other Exter. Savings (MEUR)'!Z60," ")</f>
        <v xml:space="preserve"> </v>
      </c>
      <c r="AP61" s="37" t="str">
        <f>IF(ISNUMBER('ETR CO2 Benefits (MEUR)'!AP60)=TRUE,'ETR CO2 Benefits (MEUR)'!AP60+'ETR Other Exter. Savings (MEUR)'!V60," ")</f>
        <v xml:space="preserve"> </v>
      </c>
      <c r="AQ61" s="37" t="str">
        <f>IF(ISNUMBER('ETR CO2 Benefits (MEUR)'!AQ60)=TRUE,'ETR CO2 Benefits (MEUR)'!AQ60+'ETR Other Exter. Savings (MEUR)'!W60," ")</f>
        <v xml:space="preserve"> </v>
      </c>
      <c r="AR61" s="37" t="str">
        <f>IF(ISNUMBER('ETR CO2 Benefits (MEUR)'!AR60)=TRUE,'ETR CO2 Benefits (MEUR)'!AR60+'ETR Other Exter. Savings (MEUR)'!X60," ")</f>
        <v xml:space="preserve"> </v>
      </c>
      <c r="AS61" s="37" t="str">
        <f>IF(ISNUMBER('ETR CO2 Benefits (MEUR)'!AS60)=TRUE,'ETR CO2 Benefits (MEUR)'!AS60+'ETR Other Exter. Savings (MEUR)'!Y60," ")</f>
        <v xml:space="preserve"> </v>
      </c>
      <c r="AT61" s="242" t="str">
        <f>IF(ISNUMBER('ETR CO2 Benefits (MEUR)'!AT60)=TRUE,'ETR CO2 Benefits (MEUR)'!AT60+'ETR Other Exter. Savings (MEUR)'!Z60," ")</f>
        <v xml:space="preserve"> </v>
      </c>
      <c r="AU61" s="40" t="str">
        <f>IF(ISNUMBER('ETR CO2 Benefits (MEUR)'!AU60)=TRUE,'ETR CO2 Benefits (MEUR)'!AU60+'ETR Other Exter. Savings (MEUR)'!V60," ")</f>
        <v xml:space="preserve"> </v>
      </c>
      <c r="AV61" s="40" t="str">
        <f>IF(ISNUMBER('ETR CO2 Benefits (MEUR)'!AV60)=TRUE,'ETR CO2 Benefits (MEUR)'!AV60+'ETR Other Exter. Savings (MEUR)'!W60," ")</f>
        <v xml:space="preserve"> </v>
      </c>
      <c r="AW61" s="40" t="str">
        <f>IF(ISNUMBER('ETR CO2 Benefits (MEUR)'!AW60)=TRUE,'ETR CO2 Benefits (MEUR)'!AW60+'ETR Other Exter. Savings (MEUR)'!X60," ")</f>
        <v xml:space="preserve"> </v>
      </c>
      <c r="AX61" s="40" t="str">
        <f>IF(ISNUMBER('ETR CO2 Benefits (MEUR)'!AX60)=TRUE,'ETR CO2 Benefits (MEUR)'!AX60+'ETR Other Exter. Savings (MEUR)'!Y60," ")</f>
        <v xml:space="preserve"> </v>
      </c>
      <c r="AY61" s="248" t="str">
        <f>IF(ISNUMBER('ETR CO2 Benefits (MEUR)'!AY60)=TRUE,'ETR CO2 Benefits (MEUR)'!AY60+'ETR Other Exter. Savings (MEUR)'!Z60," ")</f>
        <v xml:space="preserve"> </v>
      </c>
    </row>
    <row r="62" spans="2:51" ht="76.5" customHeight="1" x14ac:dyDescent="0.25">
      <c r="B62" s="485" t="str">
        <f>'ETR Capacities'!B61</f>
        <v>NL</v>
      </c>
      <c r="C62" s="10" t="str">
        <f>'ETR Capacities'!C61</f>
        <v>ETR-A-430</v>
      </c>
      <c r="D62" s="10" t="str">
        <f>_xlfn.XLOOKUP(C62,[4]ETR!$D$4:$D$78,[4]ETR!$E$4:$E$78)</f>
        <v>Porthos</v>
      </c>
      <c r="E62" s="10" t="str">
        <f>_xlfn.XLOOKUP(C62,'ETR Capacities'!$C$5:$C$79,'ETR Capacities'!$E$5:$E$79)</f>
        <v>CCS/CCU</v>
      </c>
      <c r="F62" s="13">
        <v>115</v>
      </c>
      <c r="G62" s="386">
        <f>IF(ISNUMBER('ETR CO2 Benefits (MEUR)'!G61)=TRUE,'ETR CO2 Benefits (MEUR)'!G61+'ETR Other Exter. Savings (MEUR)'!G61," ")</f>
        <v>0</v>
      </c>
      <c r="H62" s="105">
        <f>IF(ISNUMBER('ETR CO2 Benefits (MEUR)'!H61)=TRUE,'ETR CO2 Benefits (MEUR)'!H61+'ETR Other Exter. Savings (MEUR)'!H61," ")</f>
        <v>0</v>
      </c>
      <c r="I62" s="105">
        <f>IF(ISNUMBER('ETR CO2 Benefits (MEUR)'!I61)=TRUE,'ETR CO2 Benefits (MEUR)'!I61+'ETR Other Exter. Savings (MEUR)'!I61," ")</f>
        <v>0</v>
      </c>
      <c r="J62" s="105">
        <f>IF(ISNUMBER('ETR CO2 Benefits (MEUR)'!J61)=TRUE,'ETR CO2 Benefits (MEUR)'!J61+'ETR Other Exter. Savings (MEUR)'!J61," ")</f>
        <v>0</v>
      </c>
      <c r="K62" s="106">
        <f>IF(ISNUMBER('ETR CO2 Benefits (MEUR)'!K61)=TRUE,'ETR CO2 Benefits (MEUR)'!K61+'ETR Other Exter. Savings (MEUR)'!K61," ")</f>
        <v>0</v>
      </c>
      <c r="L62" s="209">
        <f>IF(ISNUMBER('ETR CO2 Benefits (MEUR)'!L61)=TRUE,'ETR CO2 Benefits (MEUR)'!L61+'ETR Other Exter. Savings (MEUR)'!L61," ")</f>
        <v>0</v>
      </c>
      <c r="M62" s="209">
        <f>IF(ISNUMBER('ETR CO2 Benefits (MEUR)'!M61)=TRUE,'ETR CO2 Benefits (MEUR)'!M61+'ETR Other Exter. Savings (MEUR)'!M61," ")</f>
        <v>0</v>
      </c>
      <c r="N62" s="209">
        <f>IF(ISNUMBER('ETR CO2 Benefits (MEUR)'!N61)=TRUE,'ETR CO2 Benefits (MEUR)'!N61+'ETR Other Exter. Savings (MEUR)'!N61," ")</f>
        <v>0</v>
      </c>
      <c r="O62" s="209">
        <f>IF(ISNUMBER('ETR CO2 Benefits (MEUR)'!O61)=TRUE,'ETR CO2 Benefits (MEUR)'!O61+'ETR Other Exter. Savings (MEUR)'!O61," ")</f>
        <v>140</v>
      </c>
      <c r="P62" s="210">
        <f>IF(ISNUMBER('ETR CO2 Benefits (MEUR)'!P61)=TRUE,'ETR CO2 Benefits (MEUR)'!P61+'ETR Other Exter. Savings (MEUR)'!P61," ")</f>
        <v>0</v>
      </c>
      <c r="Q62" s="209">
        <f>IF(ISNUMBER('ETR CO2 Benefits (MEUR)'!Q61)=TRUE,'ETR CO2 Benefits (MEUR)'!Q61+'ETR Other Exter. Savings (MEUR)'!L61," ")</f>
        <v>0</v>
      </c>
      <c r="R62" s="209">
        <f>IF(ISNUMBER('ETR CO2 Benefits (MEUR)'!R61)=TRUE,'ETR CO2 Benefits (MEUR)'!R61+'ETR Other Exter. Savings (MEUR)'!M61," ")</f>
        <v>0</v>
      </c>
      <c r="S62" s="209">
        <f>IF(ISNUMBER('ETR CO2 Benefits (MEUR)'!S61)=TRUE,'ETR CO2 Benefits (MEUR)'!S61+'ETR Other Exter. Savings (MEUR)'!N61," ")</f>
        <v>0</v>
      </c>
      <c r="T62" s="209">
        <f>IF(ISNUMBER('ETR CO2 Benefits (MEUR)'!T61)=TRUE,'ETR CO2 Benefits (MEUR)'!T61+'ETR Other Exter. Savings (MEUR)'!O61," ")</f>
        <v>57.5</v>
      </c>
      <c r="U62" s="210">
        <f>IF(ISNUMBER('ETR CO2 Benefits (MEUR)'!U61)=TRUE,'ETR CO2 Benefits (MEUR)'!U61+'ETR Other Exter. Savings (MEUR)'!P61," ")</f>
        <v>0</v>
      </c>
      <c r="V62" s="227">
        <f>IF(ISNUMBER('ETR CO2 Benefits (MEUR)'!V61)=TRUE,'ETR CO2 Benefits (MEUR)'!V61+'ETR Other Exter. Savings (MEUR)'!Q61," ")</f>
        <v>0</v>
      </c>
      <c r="W62" s="227">
        <f>IF(ISNUMBER('ETR CO2 Benefits (MEUR)'!W61)=TRUE,'ETR CO2 Benefits (MEUR)'!W61+'ETR Other Exter. Savings (MEUR)'!R61," ")</f>
        <v>0</v>
      </c>
      <c r="X62" s="227">
        <f>IF(ISNUMBER('ETR CO2 Benefits (MEUR)'!X61)=TRUE,'ETR CO2 Benefits (MEUR)'!X61+'ETR Other Exter. Savings (MEUR)'!S61," ")</f>
        <v>0</v>
      </c>
      <c r="Y62" s="227">
        <f>IF(ISNUMBER('ETR CO2 Benefits (MEUR)'!Y61)=TRUE,'ETR CO2 Benefits (MEUR)'!Y61+'ETR Other Exter. Savings (MEUR)'!T61," ")</f>
        <v>67.5</v>
      </c>
      <c r="Z62" s="228">
        <f>IF(ISNUMBER('ETR CO2 Benefits (MEUR)'!Z61)=TRUE,'ETR CO2 Benefits (MEUR)'!Z61+'ETR Other Exter. Savings (MEUR)'!U61," ")</f>
        <v>0</v>
      </c>
      <c r="AA62" s="37">
        <f>IF(ISNUMBER('ETR CO2 Benefits (MEUR)'!AA61)=TRUE,'ETR CO2 Benefits (MEUR)'!AA61+'ETR Other Exter. Savings (MEUR)'!Q61," ")</f>
        <v>0</v>
      </c>
      <c r="AB62" s="37">
        <f>IF(ISNUMBER('ETR CO2 Benefits (MEUR)'!AB61)=TRUE,'ETR CO2 Benefits (MEUR)'!AB61+'ETR Other Exter. Savings (MEUR)'!R61," ")</f>
        <v>0</v>
      </c>
      <c r="AC62" s="37">
        <f>IF(ISNUMBER('ETR CO2 Benefits (MEUR)'!AC61)=TRUE,'ETR CO2 Benefits (MEUR)'!AC61+'ETR Other Exter. Savings (MEUR)'!S61," ")</f>
        <v>0</v>
      </c>
      <c r="AD62" s="37">
        <f>IF(ISNUMBER('ETR CO2 Benefits (MEUR)'!AD61)=TRUE,'ETR CO2 Benefits (MEUR)'!AD61+'ETR Other Exter. Savings (MEUR)'!T61," ")</f>
        <v>132.5</v>
      </c>
      <c r="AE62" s="242">
        <f>IF(ISNUMBER('ETR CO2 Benefits (MEUR)'!AE61)=TRUE,'ETR CO2 Benefits (MEUR)'!AE61+'ETR Other Exter. Savings (MEUR)'!U61," ")</f>
        <v>0</v>
      </c>
      <c r="AF62" s="40">
        <f>IF(ISNUMBER('ETR CO2 Benefits (MEUR)'!AF61)=TRUE,'ETR CO2 Benefits (MEUR)'!AF61+'ETR Other Exter. Savings (MEUR)'!Q61," ")</f>
        <v>0</v>
      </c>
      <c r="AG62" s="40">
        <f>IF(ISNUMBER('ETR CO2 Benefits (MEUR)'!AG61)=TRUE,'ETR CO2 Benefits (MEUR)'!AG61+'ETR Other Exter. Savings (MEUR)'!R61," ")</f>
        <v>0</v>
      </c>
      <c r="AH62" s="40">
        <f>IF(ISNUMBER('ETR CO2 Benefits (MEUR)'!AH61)=TRUE,'ETR CO2 Benefits (MEUR)'!AH61+'ETR Other Exter. Savings (MEUR)'!S61," ")</f>
        <v>0</v>
      </c>
      <c r="AI62" s="40">
        <f>IF(ISNUMBER('ETR CO2 Benefits (MEUR)'!AI61)=TRUE,'ETR CO2 Benefits (MEUR)'!AI61+'ETR Other Exter. Savings (MEUR)'!T61," ")</f>
        <v>87.5</v>
      </c>
      <c r="AJ62" s="248">
        <f>IF(ISNUMBER('ETR CO2 Benefits (MEUR)'!AJ61)=TRUE,'ETR CO2 Benefits (MEUR)'!AJ61+'ETR Other Exter. Savings (MEUR)'!U61," ")</f>
        <v>0</v>
      </c>
      <c r="AK62" s="227">
        <f>IF(ISNUMBER('ETR CO2 Benefits (MEUR)'!AK61)=TRUE,'ETR CO2 Benefits (MEUR)'!AK61+'ETR Other Exter. Savings (MEUR)'!V61," ")</f>
        <v>0</v>
      </c>
      <c r="AL62" s="227">
        <f>IF(ISNUMBER('ETR CO2 Benefits (MEUR)'!AL61)=TRUE,'ETR CO2 Benefits (MEUR)'!AL61+'ETR Other Exter. Savings (MEUR)'!W61," ")</f>
        <v>0</v>
      </c>
      <c r="AM62" s="227">
        <f>IF(ISNUMBER('ETR CO2 Benefits (MEUR)'!AM61)=TRUE,'ETR CO2 Benefits (MEUR)'!AM61+'ETR Other Exter. Savings (MEUR)'!X61," ")</f>
        <v>0</v>
      </c>
      <c r="AN62" s="227">
        <f>IF(ISNUMBER('ETR CO2 Benefits (MEUR)'!AN61)=TRUE,'ETR CO2 Benefits (MEUR)'!AN61+'ETR Other Exter. Savings (MEUR)'!Y61," ")</f>
        <v>187.5</v>
      </c>
      <c r="AO62" s="228">
        <f>IF(ISNUMBER('ETR CO2 Benefits (MEUR)'!AO61)=TRUE,'ETR CO2 Benefits (MEUR)'!AO61+'ETR Other Exter. Savings (MEUR)'!Z61," ")</f>
        <v>0</v>
      </c>
      <c r="AP62" s="37">
        <f>IF(ISNUMBER('ETR CO2 Benefits (MEUR)'!AP61)=TRUE,'ETR CO2 Benefits (MEUR)'!AP61+'ETR Other Exter. Savings (MEUR)'!V61," ")</f>
        <v>0</v>
      </c>
      <c r="AQ62" s="37">
        <f>IF(ISNUMBER('ETR CO2 Benefits (MEUR)'!AQ61)=TRUE,'ETR CO2 Benefits (MEUR)'!AQ61+'ETR Other Exter. Savings (MEUR)'!W61," ")</f>
        <v>0</v>
      </c>
      <c r="AR62" s="37">
        <f>IF(ISNUMBER('ETR CO2 Benefits (MEUR)'!AR61)=TRUE,'ETR CO2 Benefits (MEUR)'!AR61+'ETR Other Exter. Savings (MEUR)'!X61," ")</f>
        <v>0</v>
      </c>
      <c r="AS62" s="37">
        <f>IF(ISNUMBER('ETR CO2 Benefits (MEUR)'!AS61)=TRUE,'ETR CO2 Benefits (MEUR)'!AS61+'ETR Other Exter. Savings (MEUR)'!Y61," ")</f>
        <v>250</v>
      </c>
      <c r="AT62" s="242">
        <f>IF(ISNUMBER('ETR CO2 Benefits (MEUR)'!AT61)=TRUE,'ETR CO2 Benefits (MEUR)'!AT61+'ETR Other Exter. Savings (MEUR)'!Z61," ")</f>
        <v>0</v>
      </c>
      <c r="AU62" s="40">
        <f>IF(ISNUMBER('ETR CO2 Benefits (MEUR)'!AU61)=TRUE,'ETR CO2 Benefits (MEUR)'!AU61+'ETR Other Exter. Savings (MEUR)'!V61," ")</f>
        <v>0</v>
      </c>
      <c r="AV62" s="40">
        <f>IF(ISNUMBER('ETR CO2 Benefits (MEUR)'!AV61)=TRUE,'ETR CO2 Benefits (MEUR)'!AV61+'ETR Other Exter. Savings (MEUR)'!W61," ")</f>
        <v>0</v>
      </c>
      <c r="AW62" s="40">
        <f>IF(ISNUMBER('ETR CO2 Benefits (MEUR)'!AW61)=TRUE,'ETR CO2 Benefits (MEUR)'!AW61+'ETR Other Exter. Savings (MEUR)'!X61," ")</f>
        <v>0</v>
      </c>
      <c r="AX62" s="40">
        <f>IF(ISNUMBER('ETR CO2 Benefits (MEUR)'!AX61)=TRUE,'ETR CO2 Benefits (MEUR)'!AX61+'ETR Other Exter. Savings (MEUR)'!Y61," ")</f>
        <v>200</v>
      </c>
      <c r="AY62" s="248">
        <f>IF(ISNUMBER('ETR CO2 Benefits (MEUR)'!AY61)=TRUE,'ETR CO2 Benefits (MEUR)'!AY61+'ETR Other Exter. Savings (MEUR)'!Z61," ")</f>
        <v>0</v>
      </c>
    </row>
    <row r="63" spans="2:51" ht="176.25" customHeight="1" x14ac:dyDescent="0.25">
      <c r="B63" s="485" t="str">
        <f>'ETR Capacities'!B62</f>
        <v>NL</v>
      </c>
      <c r="C63" s="10" t="str">
        <f>'ETR Capacities'!C62</f>
        <v>ETR-N-432</v>
      </c>
      <c r="D63" s="10" t="str">
        <f>_xlfn.XLOOKUP(C63,[4]ETR!$D$4:$D$78,[4]ETR!$E$4:$E$78)</f>
        <v>Athos</v>
      </c>
      <c r="E63" s="10" t="str">
        <f>_xlfn.XLOOKUP(C63,'ETR Capacities'!$C$5:$C$79,'ETR Capacities'!$E$5:$E$79)</f>
        <v>CCS/CCU</v>
      </c>
      <c r="F63" s="13" t="str">
        <f>IF(_xlfn.XLOOKUP(C63,'ETR Capacities'!$C$5:$C$79,'ETR Capacities'!$F$5:$F$79)=0," ",_xlfn.XLOOKUP(C63,'ETR Capacities'!$C$5:$C$79,'ETR Capacities'!$F$5:$F$79))</f>
        <v xml:space="preserve"> </v>
      </c>
      <c r="G63" s="386">
        <f>IF(ISNUMBER('ETR CO2 Benefits (MEUR)'!G62)=TRUE,'ETR CO2 Benefits (MEUR)'!G62+'ETR Other Exter. Savings (MEUR)'!G62," ")</f>
        <v>0</v>
      </c>
      <c r="H63" s="105">
        <f>IF(ISNUMBER('ETR CO2 Benefits (MEUR)'!H62)=TRUE,'ETR CO2 Benefits (MEUR)'!H62+'ETR Other Exter. Savings (MEUR)'!H62," ")</f>
        <v>0</v>
      </c>
      <c r="I63" s="105">
        <f>IF(ISNUMBER('ETR CO2 Benefits (MEUR)'!I62)=TRUE,'ETR CO2 Benefits (MEUR)'!I62+'ETR Other Exter. Savings (MEUR)'!I62," ")</f>
        <v>0</v>
      </c>
      <c r="J63" s="105">
        <f>IF(ISNUMBER('ETR CO2 Benefits (MEUR)'!J62)=TRUE,'ETR CO2 Benefits (MEUR)'!J62+'ETR Other Exter. Savings (MEUR)'!J62," ")</f>
        <v>0</v>
      </c>
      <c r="K63" s="106">
        <f>IF(ISNUMBER('ETR CO2 Benefits (MEUR)'!K62)=TRUE,'ETR CO2 Benefits (MEUR)'!K62+'ETR Other Exter. Savings (MEUR)'!K62," ")</f>
        <v>0</v>
      </c>
      <c r="L63" s="209">
        <f>IF(ISNUMBER('ETR CO2 Benefits (MEUR)'!L62)=TRUE,'ETR CO2 Benefits (MEUR)'!L62+'ETR Other Exter. Savings (MEUR)'!L62," ")</f>
        <v>0</v>
      </c>
      <c r="M63" s="209">
        <f>IF(ISNUMBER('ETR CO2 Benefits (MEUR)'!M62)=TRUE,'ETR CO2 Benefits (MEUR)'!M62+'ETR Other Exter. Savings (MEUR)'!M62," ")</f>
        <v>0</v>
      </c>
      <c r="N63" s="209">
        <f>IF(ISNUMBER('ETR CO2 Benefits (MEUR)'!N62)=TRUE,'ETR CO2 Benefits (MEUR)'!N62+'ETR Other Exter. Savings (MEUR)'!N62," ")</f>
        <v>0</v>
      </c>
      <c r="O63" s="209">
        <f>IF(ISNUMBER('ETR CO2 Benefits (MEUR)'!O62)=TRUE,'ETR CO2 Benefits (MEUR)'!O62+'ETR Other Exter. Savings (MEUR)'!O62," ")</f>
        <v>0</v>
      </c>
      <c r="P63" s="210">
        <f>IF(ISNUMBER('ETR CO2 Benefits (MEUR)'!P62)=TRUE,'ETR CO2 Benefits (MEUR)'!P62+'ETR Other Exter. Savings (MEUR)'!P62," ")</f>
        <v>0</v>
      </c>
      <c r="Q63" s="209">
        <f>IF(ISNUMBER('ETR CO2 Benefits (MEUR)'!Q62)=TRUE,'ETR CO2 Benefits (MEUR)'!Q62+'ETR Other Exter. Savings (MEUR)'!L62," ")</f>
        <v>0</v>
      </c>
      <c r="R63" s="209">
        <f>IF(ISNUMBER('ETR CO2 Benefits (MEUR)'!R62)=TRUE,'ETR CO2 Benefits (MEUR)'!R62+'ETR Other Exter. Savings (MEUR)'!M62," ")</f>
        <v>0</v>
      </c>
      <c r="S63" s="209">
        <f>IF(ISNUMBER('ETR CO2 Benefits (MEUR)'!S62)=TRUE,'ETR CO2 Benefits (MEUR)'!S62+'ETR Other Exter. Savings (MEUR)'!N62," ")</f>
        <v>0</v>
      </c>
      <c r="T63" s="209">
        <f>IF(ISNUMBER('ETR CO2 Benefits (MEUR)'!T62)=TRUE,'ETR CO2 Benefits (MEUR)'!T62+'ETR Other Exter. Savings (MEUR)'!O62," ")</f>
        <v>0</v>
      </c>
      <c r="U63" s="210">
        <f>IF(ISNUMBER('ETR CO2 Benefits (MEUR)'!U62)=TRUE,'ETR CO2 Benefits (MEUR)'!U62+'ETR Other Exter. Savings (MEUR)'!P62," ")</f>
        <v>0</v>
      </c>
      <c r="V63" s="227">
        <f>IF(ISNUMBER('ETR CO2 Benefits (MEUR)'!V62)=TRUE,'ETR CO2 Benefits (MEUR)'!V62+'ETR Other Exter. Savings (MEUR)'!Q62," ")</f>
        <v>0</v>
      </c>
      <c r="W63" s="227">
        <f>IF(ISNUMBER('ETR CO2 Benefits (MEUR)'!W62)=TRUE,'ETR CO2 Benefits (MEUR)'!W62+'ETR Other Exter. Savings (MEUR)'!R62," ")</f>
        <v>0</v>
      </c>
      <c r="X63" s="227">
        <f>IF(ISNUMBER('ETR CO2 Benefits (MEUR)'!X62)=TRUE,'ETR CO2 Benefits (MEUR)'!X62+'ETR Other Exter. Savings (MEUR)'!S62," ")</f>
        <v>0</v>
      </c>
      <c r="Y63" s="227">
        <f>IF(ISNUMBER('ETR CO2 Benefits (MEUR)'!Y62)=TRUE,'ETR CO2 Benefits (MEUR)'!Y62+'ETR Other Exter. Savings (MEUR)'!T62," ")</f>
        <v>2268</v>
      </c>
      <c r="Z63" s="228">
        <f>IF(ISNUMBER('ETR CO2 Benefits (MEUR)'!Z62)=TRUE,'ETR CO2 Benefits (MEUR)'!Z62+'ETR Other Exter. Savings (MEUR)'!U62," ")</f>
        <v>0</v>
      </c>
      <c r="AA63" s="37">
        <f>IF(ISNUMBER('ETR CO2 Benefits (MEUR)'!AA62)=TRUE,'ETR CO2 Benefits (MEUR)'!AA62+'ETR Other Exter. Savings (MEUR)'!Q62," ")</f>
        <v>0</v>
      </c>
      <c r="AB63" s="37">
        <f>IF(ISNUMBER('ETR CO2 Benefits (MEUR)'!AB62)=TRUE,'ETR CO2 Benefits (MEUR)'!AB62+'ETR Other Exter. Savings (MEUR)'!R62," ")</f>
        <v>0</v>
      </c>
      <c r="AC63" s="37">
        <f>IF(ISNUMBER('ETR CO2 Benefits (MEUR)'!AC62)=TRUE,'ETR CO2 Benefits (MEUR)'!AC62+'ETR Other Exter. Savings (MEUR)'!S62," ")</f>
        <v>0</v>
      </c>
      <c r="AD63" s="37">
        <f>IF(ISNUMBER('ETR CO2 Benefits (MEUR)'!AD62)=TRUE,'ETR CO2 Benefits (MEUR)'!AD62+'ETR Other Exter. Savings (MEUR)'!T62," ")</f>
        <v>4452</v>
      </c>
      <c r="AE63" s="242">
        <f>IF(ISNUMBER('ETR CO2 Benefits (MEUR)'!AE62)=TRUE,'ETR CO2 Benefits (MEUR)'!AE62+'ETR Other Exter. Savings (MEUR)'!U62," ")</f>
        <v>0</v>
      </c>
      <c r="AF63" s="40">
        <f>IF(ISNUMBER('ETR CO2 Benefits (MEUR)'!AF62)=TRUE,'ETR CO2 Benefits (MEUR)'!AF62+'ETR Other Exter. Savings (MEUR)'!Q62," ")</f>
        <v>0</v>
      </c>
      <c r="AG63" s="40">
        <f>IF(ISNUMBER('ETR CO2 Benefits (MEUR)'!AG62)=TRUE,'ETR CO2 Benefits (MEUR)'!AG62+'ETR Other Exter. Savings (MEUR)'!R62," ")</f>
        <v>0</v>
      </c>
      <c r="AH63" s="40">
        <f>IF(ISNUMBER('ETR CO2 Benefits (MEUR)'!AH62)=TRUE,'ETR CO2 Benefits (MEUR)'!AH62+'ETR Other Exter. Savings (MEUR)'!S62," ")</f>
        <v>0</v>
      </c>
      <c r="AI63" s="40">
        <f>IF(ISNUMBER('ETR CO2 Benefits (MEUR)'!AI62)=TRUE,'ETR CO2 Benefits (MEUR)'!AI62+'ETR Other Exter. Savings (MEUR)'!T62," ")</f>
        <v>2940</v>
      </c>
      <c r="AJ63" s="248">
        <f>IF(ISNUMBER('ETR CO2 Benefits (MEUR)'!AJ62)=TRUE,'ETR CO2 Benefits (MEUR)'!AJ62+'ETR Other Exter. Savings (MEUR)'!U62," ")</f>
        <v>0</v>
      </c>
      <c r="AK63" s="227">
        <f>IF(ISNUMBER('ETR CO2 Benefits (MEUR)'!AK62)=TRUE,'ETR CO2 Benefits (MEUR)'!AK62+'ETR Other Exter. Savings (MEUR)'!V62," ")</f>
        <v>0</v>
      </c>
      <c r="AL63" s="227">
        <f>IF(ISNUMBER('ETR CO2 Benefits (MEUR)'!AL62)=TRUE,'ETR CO2 Benefits (MEUR)'!AL62+'ETR Other Exter. Savings (MEUR)'!W62," ")</f>
        <v>0</v>
      </c>
      <c r="AM63" s="227">
        <f>IF(ISNUMBER('ETR CO2 Benefits (MEUR)'!AM62)=TRUE,'ETR CO2 Benefits (MEUR)'!AM62+'ETR Other Exter. Savings (MEUR)'!X62," ")</f>
        <v>0</v>
      </c>
      <c r="AN63" s="227">
        <f>IF(ISNUMBER('ETR CO2 Benefits (MEUR)'!AN62)=TRUE,'ETR CO2 Benefits (MEUR)'!AN62+'ETR Other Exter. Savings (MEUR)'!Y62," ")</f>
        <v>6300</v>
      </c>
      <c r="AO63" s="228">
        <f>IF(ISNUMBER('ETR CO2 Benefits (MEUR)'!AO62)=TRUE,'ETR CO2 Benefits (MEUR)'!AO62+'ETR Other Exter. Savings (MEUR)'!Z62," ")</f>
        <v>0</v>
      </c>
      <c r="AP63" s="37">
        <f>IF(ISNUMBER('ETR CO2 Benefits (MEUR)'!AP62)=TRUE,'ETR CO2 Benefits (MEUR)'!AP62+'ETR Other Exter. Savings (MEUR)'!V62," ")</f>
        <v>0</v>
      </c>
      <c r="AQ63" s="37">
        <f>IF(ISNUMBER('ETR CO2 Benefits (MEUR)'!AQ62)=TRUE,'ETR CO2 Benefits (MEUR)'!AQ62+'ETR Other Exter. Savings (MEUR)'!W62," ")</f>
        <v>0</v>
      </c>
      <c r="AR63" s="37">
        <f>IF(ISNUMBER('ETR CO2 Benefits (MEUR)'!AR62)=TRUE,'ETR CO2 Benefits (MEUR)'!AR62+'ETR Other Exter. Savings (MEUR)'!X62," ")</f>
        <v>0</v>
      </c>
      <c r="AS63" s="37">
        <f>IF(ISNUMBER('ETR CO2 Benefits (MEUR)'!AS62)=TRUE,'ETR CO2 Benefits (MEUR)'!AS62+'ETR Other Exter. Savings (MEUR)'!Y62," ")</f>
        <v>8400</v>
      </c>
      <c r="AT63" s="242">
        <f>IF(ISNUMBER('ETR CO2 Benefits (MEUR)'!AT62)=TRUE,'ETR CO2 Benefits (MEUR)'!AT62+'ETR Other Exter. Savings (MEUR)'!Z62," ")</f>
        <v>0</v>
      </c>
      <c r="AU63" s="40">
        <f>IF(ISNUMBER('ETR CO2 Benefits (MEUR)'!AU62)=TRUE,'ETR CO2 Benefits (MEUR)'!AU62+'ETR Other Exter. Savings (MEUR)'!V62," ")</f>
        <v>0</v>
      </c>
      <c r="AV63" s="40">
        <f>IF(ISNUMBER('ETR CO2 Benefits (MEUR)'!AV62)=TRUE,'ETR CO2 Benefits (MEUR)'!AV62+'ETR Other Exter. Savings (MEUR)'!W62," ")</f>
        <v>0</v>
      </c>
      <c r="AW63" s="40">
        <f>IF(ISNUMBER('ETR CO2 Benefits (MEUR)'!AW62)=TRUE,'ETR CO2 Benefits (MEUR)'!AW62+'ETR Other Exter. Savings (MEUR)'!X62," ")</f>
        <v>0</v>
      </c>
      <c r="AX63" s="40">
        <f>IF(ISNUMBER('ETR CO2 Benefits (MEUR)'!AX62)=TRUE,'ETR CO2 Benefits (MEUR)'!AX62+'ETR Other Exter. Savings (MEUR)'!Y62," ")</f>
        <v>6720</v>
      </c>
      <c r="AY63" s="248">
        <f>IF(ISNUMBER('ETR CO2 Benefits (MEUR)'!AY62)=TRUE,'ETR CO2 Benefits (MEUR)'!AY62+'ETR Other Exter. Savings (MEUR)'!Z62," ")</f>
        <v>0</v>
      </c>
    </row>
    <row r="64" spans="2:51" ht="69" customHeight="1" x14ac:dyDescent="0.25">
      <c r="B64" s="485" t="str">
        <f>'ETR Capacities'!B63</f>
        <v>NL</v>
      </c>
      <c r="C64" s="10" t="str">
        <f>'ETR Capacities'!C63</f>
        <v>ETR-A-437</v>
      </c>
      <c r="D64" s="10" t="str">
        <f>_xlfn.XLOOKUP(C64,[4]ETR!$D$4:$D$78,[4]ETR!$E$4:$E$78)</f>
        <v>Supercritical water gasification facilities</v>
      </c>
      <c r="E64" s="10" t="str">
        <f>_xlfn.XLOOKUP(C64,'ETR Capacities'!$C$5:$C$79,'ETR Capacities'!$E$5:$E$79)</f>
        <v>Biomethane developments</v>
      </c>
      <c r="F64" s="13" t="str">
        <f>IF(_xlfn.XLOOKUP(C64,'ETR Capacities'!$C$5:$C$79,'ETR Capacities'!$F$5:$F$79)=0," ",_xlfn.XLOOKUP(C64,'ETR Capacities'!$C$5:$C$79,'ETR Capacities'!$F$5:$F$79))</f>
        <v xml:space="preserve"> </v>
      </c>
      <c r="G64" s="386">
        <f>IF(ISNUMBER('ETR CO2 Benefits (MEUR)'!G63)=TRUE,'ETR CO2 Benefits (MEUR)'!G63+'ETR Other Exter. Savings (MEUR)'!G63," ")</f>
        <v>0</v>
      </c>
      <c r="H64" s="105">
        <f>IF(ISNUMBER('ETR CO2 Benefits (MEUR)'!H63)=TRUE,'ETR CO2 Benefits (MEUR)'!H63+'ETR Other Exter. Savings (MEUR)'!H63," ")</f>
        <v>0</v>
      </c>
      <c r="I64" s="105">
        <f>IF(ISNUMBER('ETR CO2 Benefits (MEUR)'!I63)=TRUE,'ETR CO2 Benefits (MEUR)'!I63+'ETR Other Exter. Savings (MEUR)'!I63," ")</f>
        <v>0</v>
      </c>
      <c r="J64" s="105">
        <f>IF(ISNUMBER('ETR CO2 Benefits (MEUR)'!J63)=TRUE,'ETR CO2 Benefits (MEUR)'!J63+'ETR Other Exter. Savings (MEUR)'!J63," ")</f>
        <v>0</v>
      </c>
      <c r="K64" s="106">
        <f>IF(ISNUMBER('ETR CO2 Benefits (MEUR)'!K63)=TRUE,'ETR CO2 Benefits (MEUR)'!K63+'ETR Other Exter. Savings (MEUR)'!K63," ")</f>
        <v>0</v>
      </c>
      <c r="L64" s="209">
        <f>IF(ISNUMBER('ETR CO2 Benefits (MEUR)'!L63)=TRUE,'ETR CO2 Benefits (MEUR)'!L63+'ETR Other Exter. Savings (MEUR)'!L63," ")</f>
        <v>0</v>
      </c>
      <c r="M64" s="209">
        <f>IF(ISNUMBER('ETR CO2 Benefits (MEUR)'!M63)=TRUE,'ETR CO2 Benefits (MEUR)'!M63+'ETR Other Exter. Savings (MEUR)'!M63," ")</f>
        <v>0</v>
      </c>
      <c r="N64" s="209">
        <f>IF(ISNUMBER('ETR CO2 Benefits (MEUR)'!N63)=TRUE,'ETR CO2 Benefits (MEUR)'!N63+'ETR Other Exter. Savings (MEUR)'!N63," ")</f>
        <v>10.301760000000002</v>
      </c>
      <c r="O64" s="209">
        <f>IF(ISNUMBER('ETR CO2 Benefits (MEUR)'!O63)=TRUE,'ETR CO2 Benefits (MEUR)'!O63+'ETR Other Exter. Savings (MEUR)'!O63," ")</f>
        <v>0</v>
      </c>
      <c r="P64" s="210">
        <f>IF(ISNUMBER('ETR CO2 Benefits (MEUR)'!P63)=TRUE,'ETR CO2 Benefits (MEUR)'!P63+'ETR Other Exter. Savings (MEUR)'!P63," ")</f>
        <v>0</v>
      </c>
      <c r="Q64" s="209">
        <f>IF(ISNUMBER('ETR CO2 Benefits (MEUR)'!Q63)=TRUE,'ETR CO2 Benefits (MEUR)'!Q63+'ETR Other Exter. Savings (MEUR)'!L63," ")</f>
        <v>0</v>
      </c>
      <c r="R64" s="209">
        <f>IF(ISNUMBER('ETR CO2 Benefits (MEUR)'!R63)=TRUE,'ETR CO2 Benefits (MEUR)'!R63+'ETR Other Exter. Savings (MEUR)'!M63," ")</f>
        <v>0</v>
      </c>
      <c r="S64" s="209">
        <f>IF(ISNUMBER('ETR CO2 Benefits (MEUR)'!S63)=TRUE,'ETR CO2 Benefits (MEUR)'!S63+'ETR Other Exter. Savings (MEUR)'!N63," ")</f>
        <v>4.2310800000000013</v>
      </c>
      <c r="T64" s="209">
        <f>IF(ISNUMBER('ETR CO2 Benefits (MEUR)'!T63)=TRUE,'ETR CO2 Benefits (MEUR)'!T63+'ETR Other Exter. Savings (MEUR)'!O63," ")</f>
        <v>0</v>
      </c>
      <c r="U64" s="210">
        <f>IF(ISNUMBER('ETR CO2 Benefits (MEUR)'!U63)=TRUE,'ETR CO2 Benefits (MEUR)'!U63+'ETR Other Exter. Savings (MEUR)'!P63," ")</f>
        <v>0</v>
      </c>
      <c r="V64" s="227">
        <f>IF(ISNUMBER('ETR CO2 Benefits (MEUR)'!V63)=TRUE,'ETR CO2 Benefits (MEUR)'!V63+'ETR Other Exter. Savings (MEUR)'!Q63," ")</f>
        <v>0</v>
      </c>
      <c r="W64" s="227">
        <f>IF(ISNUMBER('ETR CO2 Benefits (MEUR)'!W63)=TRUE,'ETR CO2 Benefits (MEUR)'!W63+'ETR Other Exter. Savings (MEUR)'!R63," ")</f>
        <v>0</v>
      </c>
      <c r="X64" s="227">
        <f>IF(ISNUMBER('ETR CO2 Benefits (MEUR)'!X63)=TRUE,'ETR CO2 Benefits (MEUR)'!X63+'ETR Other Exter. Savings (MEUR)'!S63," ")</f>
        <v>72.227295000000012</v>
      </c>
      <c r="Y64" s="227">
        <f>IF(ISNUMBER('ETR CO2 Benefits (MEUR)'!Y63)=TRUE,'ETR CO2 Benefits (MEUR)'!Y63+'ETR Other Exter. Savings (MEUR)'!T63," ")</f>
        <v>0</v>
      </c>
      <c r="Z64" s="228">
        <f>IF(ISNUMBER('ETR CO2 Benefits (MEUR)'!Z63)=TRUE,'ETR CO2 Benefits (MEUR)'!Z63+'ETR Other Exter. Savings (MEUR)'!U63," ")</f>
        <v>0</v>
      </c>
      <c r="AA64" s="37">
        <f>IF(ISNUMBER('ETR CO2 Benefits (MEUR)'!AA63)=TRUE,'ETR CO2 Benefits (MEUR)'!AA63+'ETR Other Exter. Savings (MEUR)'!Q63," ")</f>
        <v>0</v>
      </c>
      <c r="AB64" s="37">
        <f>IF(ISNUMBER('ETR CO2 Benefits (MEUR)'!AB63)=TRUE,'ETR CO2 Benefits (MEUR)'!AB63+'ETR Other Exter. Savings (MEUR)'!R63," ")</f>
        <v>0</v>
      </c>
      <c r="AC64" s="37">
        <f>IF(ISNUMBER('ETR CO2 Benefits (MEUR)'!AC63)=TRUE,'ETR CO2 Benefits (MEUR)'!AC63+'ETR Other Exter. Savings (MEUR)'!S63," ")</f>
        <v>141.77950500000003</v>
      </c>
      <c r="AD64" s="37">
        <f>IF(ISNUMBER('ETR CO2 Benefits (MEUR)'!AD63)=TRUE,'ETR CO2 Benefits (MEUR)'!AD63+'ETR Other Exter. Savings (MEUR)'!T63," ")</f>
        <v>0</v>
      </c>
      <c r="AE64" s="242">
        <f>IF(ISNUMBER('ETR CO2 Benefits (MEUR)'!AE63)=TRUE,'ETR CO2 Benefits (MEUR)'!AE63+'ETR Other Exter. Savings (MEUR)'!U63," ")</f>
        <v>0</v>
      </c>
      <c r="AF64" s="40">
        <f>IF(ISNUMBER('ETR CO2 Benefits (MEUR)'!AF63)=TRUE,'ETR CO2 Benefits (MEUR)'!AF63+'ETR Other Exter. Savings (MEUR)'!Q63," ")</f>
        <v>0</v>
      </c>
      <c r="AG64" s="40">
        <f>IF(ISNUMBER('ETR CO2 Benefits (MEUR)'!AG63)=TRUE,'ETR CO2 Benefits (MEUR)'!AG63+'ETR Other Exter. Savings (MEUR)'!R63," ")</f>
        <v>0</v>
      </c>
      <c r="AH64" s="40">
        <f>IF(ISNUMBER('ETR CO2 Benefits (MEUR)'!AH63)=TRUE,'ETR CO2 Benefits (MEUR)'!AH63+'ETR Other Exter. Savings (MEUR)'!S63," ")</f>
        <v>93.627975000000021</v>
      </c>
      <c r="AI64" s="40">
        <f>IF(ISNUMBER('ETR CO2 Benefits (MEUR)'!AI63)=TRUE,'ETR CO2 Benefits (MEUR)'!AI63+'ETR Other Exter. Savings (MEUR)'!T63," ")</f>
        <v>0</v>
      </c>
      <c r="AJ64" s="248">
        <f>IF(ISNUMBER('ETR CO2 Benefits (MEUR)'!AJ63)=TRUE,'ETR CO2 Benefits (MEUR)'!AJ63+'ETR Other Exter. Savings (MEUR)'!U63," ")</f>
        <v>0</v>
      </c>
      <c r="AK64" s="227">
        <f>IF(ISNUMBER('ETR CO2 Benefits (MEUR)'!AK63)=TRUE,'ETR CO2 Benefits (MEUR)'!AK63+'ETR Other Exter. Savings (MEUR)'!V63," ")</f>
        <v>0</v>
      </c>
      <c r="AL64" s="227">
        <f>IF(ISNUMBER('ETR CO2 Benefits (MEUR)'!AL63)=TRUE,'ETR CO2 Benefits (MEUR)'!AL63+'ETR Other Exter. Savings (MEUR)'!W63," ")</f>
        <v>0</v>
      </c>
      <c r="AM64" s="227">
        <f>IF(ISNUMBER('ETR CO2 Benefits (MEUR)'!AM63)=TRUE,'ETR CO2 Benefits (MEUR)'!AM63+'ETR Other Exter. Savings (MEUR)'!X63," ")</f>
        <v>200.63137500000002</v>
      </c>
      <c r="AN64" s="227">
        <f>IF(ISNUMBER('ETR CO2 Benefits (MEUR)'!AN63)=TRUE,'ETR CO2 Benefits (MEUR)'!AN63+'ETR Other Exter. Savings (MEUR)'!Y63," ")</f>
        <v>0</v>
      </c>
      <c r="AO64" s="228">
        <f>IF(ISNUMBER('ETR CO2 Benefits (MEUR)'!AO63)=TRUE,'ETR CO2 Benefits (MEUR)'!AO63+'ETR Other Exter. Savings (MEUR)'!Z63," ")</f>
        <v>0</v>
      </c>
      <c r="AP64" s="37">
        <f>IF(ISNUMBER('ETR CO2 Benefits (MEUR)'!AP63)=TRUE,'ETR CO2 Benefits (MEUR)'!AP63+'ETR Other Exter. Savings (MEUR)'!V63," ")</f>
        <v>0</v>
      </c>
      <c r="AQ64" s="37">
        <f>IF(ISNUMBER('ETR CO2 Benefits (MEUR)'!AQ63)=TRUE,'ETR CO2 Benefits (MEUR)'!AQ63+'ETR Other Exter. Savings (MEUR)'!W63," ")</f>
        <v>0</v>
      </c>
      <c r="AR64" s="37">
        <f>IF(ISNUMBER('ETR CO2 Benefits (MEUR)'!AR63)=TRUE,'ETR CO2 Benefits (MEUR)'!AR63+'ETR Other Exter. Savings (MEUR)'!X63," ")</f>
        <v>267.50850000000008</v>
      </c>
      <c r="AS64" s="37">
        <f>IF(ISNUMBER('ETR CO2 Benefits (MEUR)'!AS63)=TRUE,'ETR CO2 Benefits (MEUR)'!AS63+'ETR Other Exter. Savings (MEUR)'!Y63," ")</f>
        <v>0</v>
      </c>
      <c r="AT64" s="242">
        <f>IF(ISNUMBER('ETR CO2 Benefits (MEUR)'!AT63)=TRUE,'ETR CO2 Benefits (MEUR)'!AT63+'ETR Other Exter. Savings (MEUR)'!Z63," ")</f>
        <v>0</v>
      </c>
      <c r="AU64" s="40">
        <f>IF(ISNUMBER('ETR CO2 Benefits (MEUR)'!AU63)=TRUE,'ETR CO2 Benefits (MEUR)'!AU63+'ETR Other Exter. Savings (MEUR)'!V63," ")</f>
        <v>0</v>
      </c>
      <c r="AV64" s="40">
        <f>IF(ISNUMBER('ETR CO2 Benefits (MEUR)'!AV63)=TRUE,'ETR CO2 Benefits (MEUR)'!AV63+'ETR Other Exter. Savings (MEUR)'!W63," ")</f>
        <v>0</v>
      </c>
      <c r="AW64" s="40">
        <f>IF(ISNUMBER('ETR CO2 Benefits (MEUR)'!AW63)=TRUE,'ETR CO2 Benefits (MEUR)'!AW63+'ETR Other Exter. Savings (MEUR)'!X63," ")</f>
        <v>214.00680000000003</v>
      </c>
      <c r="AX64" s="40">
        <f>IF(ISNUMBER('ETR CO2 Benefits (MEUR)'!AX63)=TRUE,'ETR CO2 Benefits (MEUR)'!AX63+'ETR Other Exter. Savings (MEUR)'!Y63," ")</f>
        <v>0</v>
      </c>
      <c r="AY64" s="248">
        <f>IF(ISNUMBER('ETR CO2 Benefits (MEUR)'!AY63)=TRUE,'ETR CO2 Benefits (MEUR)'!AY63+'ETR Other Exter. Savings (MEUR)'!Z63," ")</f>
        <v>0</v>
      </c>
    </row>
    <row r="65" spans="2:51" ht="174" customHeight="1" x14ac:dyDescent="0.25">
      <c r="B65" s="485" t="str">
        <f>'ETR Capacities'!B64</f>
        <v>NL</v>
      </c>
      <c r="C65" s="10" t="str">
        <f>'ETR Capacities'!C64</f>
        <v>ETR-N-956</v>
      </c>
      <c r="D65" s="10" t="str">
        <f>_xlfn.XLOOKUP(C65,[4]ETR!$D$4:$D$78,[4]ETR!$E$4:$E$78)</f>
        <v>Hydrogen export/import Oude Statenzijl</v>
      </c>
      <c r="E65" s="10" t="str">
        <f>_xlfn.XLOOKUP(C65,'ETR Capacities'!$C$5:$C$79,'ETR Capacities'!$E$5:$E$79)</f>
        <v xml:space="preserve">Hydrogen and synthetic methane </v>
      </c>
      <c r="F65" s="13">
        <f>IF(_xlfn.XLOOKUP(C65,'ETR Capacities'!$C$5:$C$79,'ETR Capacities'!$F$5:$F$79)=0," ",_xlfn.XLOOKUP(C65,'ETR Capacities'!$C$5:$C$79,'ETR Capacities'!$F$5:$F$79))</f>
        <v>139</v>
      </c>
      <c r="G65" s="386" t="str">
        <f>IF(ISNUMBER('ETR CO2 Benefits (MEUR)'!G64)=TRUE,'ETR CO2 Benefits (MEUR)'!G64+'ETR Other Exter. Savings (MEUR)'!G64," ")</f>
        <v xml:space="preserve"> </v>
      </c>
      <c r="H65" s="105" t="str">
        <f>IF(ISNUMBER('ETR CO2 Benefits (MEUR)'!H64)=TRUE,'ETR CO2 Benefits (MEUR)'!H64+'ETR Other Exter. Savings (MEUR)'!H64," ")</f>
        <v xml:space="preserve"> </v>
      </c>
      <c r="I65" s="105" t="str">
        <f>IF(ISNUMBER('ETR CO2 Benefits (MEUR)'!I64)=TRUE,'ETR CO2 Benefits (MEUR)'!I64+'ETR Other Exter. Savings (MEUR)'!I64," ")</f>
        <v xml:space="preserve"> </v>
      </c>
      <c r="J65" s="105" t="str">
        <f>IF(ISNUMBER('ETR CO2 Benefits (MEUR)'!J64)=TRUE,'ETR CO2 Benefits (MEUR)'!J64+'ETR Other Exter. Savings (MEUR)'!J64," ")</f>
        <v xml:space="preserve"> </v>
      </c>
      <c r="K65" s="106" t="str">
        <f>IF(ISNUMBER('ETR CO2 Benefits (MEUR)'!K64)=TRUE,'ETR CO2 Benefits (MEUR)'!K64+'ETR Other Exter. Savings (MEUR)'!K64," ")</f>
        <v xml:space="preserve"> </v>
      </c>
      <c r="L65" s="209" t="str">
        <f>IF(ISNUMBER('ETR CO2 Benefits (MEUR)'!L64)=TRUE,'ETR CO2 Benefits (MEUR)'!L64+'ETR Other Exter. Savings (MEUR)'!L64," ")</f>
        <v xml:space="preserve"> </v>
      </c>
      <c r="M65" s="209" t="str">
        <f>IF(ISNUMBER('ETR CO2 Benefits (MEUR)'!M64)=TRUE,'ETR CO2 Benefits (MEUR)'!M64+'ETR Other Exter. Savings (MEUR)'!M64," ")</f>
        <v xml:space="preserve"> </v>
      </c>
      <c r="N65" s="209" t="str">
        <f>IF(ISNUMBER('ETR CO2 Benefits (MEUR)'!N64)=TRUE,'ETR CO2 Benefits (MEUR)'!N64+'ETR Other Exter. Savings (MEUR)'!N64," ")</f>
        <v xml:space="preserve"> </v>
      </c>
      <c r="O65" s="209" t="str">
        <f>IF(ISNUMBER('ETR CO2 Benefits (MEUR)'!O64)=TRUE,'ETR CO2 Benefits (MEUR)'!O64+'ETR Other Exter. Savings (MEUR)'!O64," ")</f>
        <v xml:space="preserve"> </v>
      </c>
      <c r="P65" s="210" t="str">
        <f>IF(ISNUMBER('ETR CO2 Benefits (MEUR)'!P64)=TRUE,'ETR CO2 Benefits (MEUR)'!P64+'ETR Other Exter. Savings (MEUR)'!P64," ")</f>
        <v xml:space="preserve"> </v>
      </c>
      <c r="Q65" s="209" t="str">
        <f>IF(ISNUMBER('ETR CO2 Benefits (MEUR)'!Q64)=TRUE,'ETR CO2 Benefits (MEUR)'!Q64+'ETR Other Exter. Savings (MEUR)'!L64," ")</f>
        <v xml:space="preserve"> </v>
      </c>
      <c r="R65" s="209" t="str">
        <f>IF(ISNUMBER('ETR CO2 Benefits (MEUR)'!R64)=TRUE,'ETR CO2 Benefits (MEUR)'!R64+'ETR Other Exter. Savings (MEUR)'!M64," ")</f>
        <v xml:space="preserve"> </v>
      </c>
      <c r="S65" s="209" t="str">
        <f>IF(ISNUMBER('ETR CO2 Benefits (MEUR)'!S64)=TRUE,'ETR CO2 Benefits (MEUR)'!S64+'ETR Other Exter. Savings (MEUR)'!N64," ")</f>
        <v xml:space="preserve"> </v>
      </c>
      <c r="T65" s="209" t="str">
        <f>IF(ISNUMBER('ETR CO2 Benefits (MEUR)'!T64)=TRUE,'ETR CO2 Benefits (MEUR)'!T64+'ETR Other Exter. Savings (MEUR)'!O64," ")</f>
        <v xml:space="preserve"> </v>
      </c>
      <c r="U65" s="210" t="str">
        <f>IF(ISNUMBER('ETR CO2 Benefits (MEUR)'!U64)=TRUE,'ETR CO2 Benefits (MEUR)'!U64+'ETR Other Exter. Savings (MEUR)'!P64," ")</f>
        <v xml:space="preserve"> </v>
      </c>
      <c r="V65" s="227" t="str">
        <f>IF(ISNUMBER('ETR CO2 Benefits (MEUR)'!V64)=TRUE,'ETR CO2 Benefits (MEUR)'!V64+'ETR Other Exter. Savings (MEUR)'!Q64," ")</f>
        <v xml:space="preserve"> </v>
      </c>
      <c r="W65" s="227" t="str">
        <f>IF(ISNUMBER('ETR CO2 Benefits (MEUR)'!W64)=TRUE,'ETR CO2 Benefits (MEUR)'!W64+'ETR Other Exter. Savings (MEUR)'!R64," ")</f>
        <v xml:space="preserve"> </v>
      </c>
      <c r="X65" s="227" t="str">
        <f>IF(ISNUMBER('ETR CO2 Benefits (MEUR)'!X64)=TRUE,'ETR CO2 Benefits (MEUR)'!X64+'ETR Other Exter. Savings (MEUR)'!S64," ")</f>
        <v xml:space="preserve"> </v>
      </c>
      <c r="Y65" s="227" t="str">
        <f>IF(ISNUMBER('ETR CO2 Benefits (MEUR)'!Y64)=TRUE,'ETR CO2 Benefits (MEUR)'!Y64+'ETR Other Exter. Savings (MEUR)'!T64," ")</f>
        <v xml:space="preserve"> </v>
      </c>
      <c r="Z65" s="228" t="str">
        <f>IF(ISNUMBER('ETR CO2 Benefits (MEUR)'!Z64)=TRUE,'ETR CO2 Benefits (MEUR)'!Z64+'ETR Other Exter. Savings (MEUR)'!U64," ")</f>
        <v xml:space="preserve"> </v>
      </c>
      <c r="AA65" s="37" t="str">
        <f>IF(ISNUMBER('ETR CO2 Benefits (MEUR)'!AA64)=TRUE,'ETR CO2 Benefits (MEUR)'!AA64+'ETR Other Exter. Savings (MEUR)'!Q64," ")</f>
        <v xml:space="preserve"> </v>
      </c>
      <c r="AB65" s="37" t="str">
        <f>IF(ISNUMBER('ETR CO2 Benefits (MEUR)'!AB64)=TRUE,'ETR CO2 Benefits (MEUR)'!AB64+'ETR Other Exter. Savings (MEUR)'!R64," ")</f>
        <v xml:space="preserve"> </v>
      </c>
      <c r="AC65" s="37" t="str">
        <f>IF(ISNUMBER('ETR CO2 Benefits (MEUR)'!AC64)=TRUE,'ETR CO2 Benefits (MEUR)'!AC64+'ETR Other Exter. Savings (MEUR)'!S64," ")</f>
        <v xml:space="preserve"> </v>
      </c>
      <c r="AD65" s="37" t="str">
        <f>IF(ISNUMBER('ETR CO2 Benefits (MEUR)'!AD64)=TRUE,'ETR CO2 Benefits (MEUR)'!AD64+'ETR Other Exter. Savings (MEUR)'!T64," ")</f>
        <v xml:space="preserve"> </v>
      </c>
      <c r="AE65" s="242" t="str">
        <f>IF(ISNUMBER('ETR CO2 Benefits (MEUR)'!AE64)=TRUE,'ETR CO2 Benefits (MEUR)'!AE64+'ETR Other Exter. Savings (MEUR)'!U64," ")</f>
        <v xml:space="preserve"> </v>
      </c>
      <c r="AF65" s="40" t="str">
        <f>IF(ISNUMBER('ETR CO2 Benefits (MEUR)'!AF64)=TRUE,'ETR CO2 Benefits (MEUR)'!AF64+'ETR Other Exter. Savings (MEUR)'!Q64," ")</f>
        <v xml:space="preserve"> </v>
      </c>
      <c r="AG65" s="40" t="str">
        <f>IF(ISNUMBER('ETR CO2 Benefits (MEUR)'!AG64)=TRUE,'ETR CO2 Benefits (MEUR)'!AG64+'ETR Other Exter. Savings (MEUR)'!R64," ")</f>
        <v xml:space="preserve"> </v>
      </c>
      <c r="AH65" s="40" t="str">
        <f>IF(ISNUMBER('ETR CO2 Benefits (MEUR)'!AH64)=TRUE,'ETR CO2 Benefits (MEUR)'!AH64+'ETR Other Exter. Savings (MEUR)'!S64," ")</f>
        <v xml:space="preserve"> </v>
      </c>
      <c r="AI65" s="40" t="str">
        <f>IF(ISNUMBER('ETR CO2 Benefits (MEUR)'!AI64)=TRUE,'ETR CO2 Benefits (MEUR)'!AI64+'ETR Other Exter. Savings (MEUR)'!T64," ")</f>
        <v xml:space="preserve"> </v>
      </c>
      <c r="AJ65" s="248" t="str">
        <f>IF(ISNUMBER('ETR CO2 Benefits (MEUR)'!AJ64)=TRUE,'ETR CO2 Benefits (MEUR)'!AJ64+'ETR Other Exter. Savings (MEUR)'!U64," ")</f>
        <v xml:space="preserve"> </v>
      </c>
      <c r="AK65" s="227" t="str">
        <f>IF(ISNUMBER('ETR CO2 Benefits (MEUR)'!AK64)=TRUE,'ETR CO2 Benefits (MEUR)'!AK64+'ETR Other Exter. Savings (MEUR)'!V64," ")</f>
        <v xml:space="preserve"> </v>
      </c>
      <c r="AL65" s="227" t="str">
        <f>IF(ISNUMBER('ETR CO2 Benefits (MEUR)'!AL64)=TRUE,'ETR CO2 Benefits (MEUR)'!AL64+'ETR Other Exter. Savings (MEUR)'!W64," ")</f>
        <v xml:space="preserve"> </v>
      </c>
      <c r="AM65" s="227" t="str">
        <f>IF(ISNUMBER('ETR CO2 Benefits (MEUR)'!AM64)=TRUE,'ETR CO2 Benefits (MEUR)'!AM64+'ETR Other Exter. Savings (MEUR)'!X64," ")</f>
        <v xml:space="preserve"> </v>
      </c>
      <c r="AN65" s="227" t="str">
        <f>IF(ISNUMBER('ETR CO2 Benefits (MEUR)'!AN64)=TRUE,'ETR CO2 Benefits (MEUR)'!AN64+'ETR Other Exter. Savings (MEUR)'!Y64," ")</f>
        <v xml:space="preserve"> </v>
      </c>
      <c r="AO65" s="228" t="str">
        <f>IF(ISNUMBER('ETR CO2 Benefits (MEUR)'!AO64)=TRUE,'ETR CO2 Benefits (MEUR)'!AO64+'ETR Other Exter. Savings (MEUR)'!Z64," ")</f>
        <v xml:space="preserve"> </v>
      </c>
      <c r="AP65" s="37" t="str">
        <f>IF(ISNUMBER('ETR CO2 Benefits (MEUR)'!AP64)=TRUE,'ETR CO2 Benefits (MEUR)'!AP64+'ETR Other Exter. Savings (MEUR)'!V64," ")</f>
        <v xml:space="preserve"> </v>
      </c>
      <c r="AQ65" s="37" t="str">
        <f>IF(ISNUMBER('ETR CO2 Benefits (MEUR)'!AQ64)=TRUE,'ETR CO2 Benefits (MEUR)'!AQ64+'ETR Other Exter. Savings (MEUR)'!W64," ")</f>
        <v xml:space="preserve"> </v>
      </c>
      <c r="AR65" s="37" t="str">
        <f>IF(ISNUMBER('ETR CO2 Benefits (MEUR)'!AR64)=TRUE,'ETR CO2 Benefits (MEUR)'!AR64+'ETR Other Exter. Savings (MEUR)'!X64," ")</f>
        <v xml:space="preserve"> </v>
      </c>
      <c r="AS65" s="37" t="str">
        <f>IF(ISNUMBER('ETR CO2 Benefits (MEUR)'!AS64)=TRUE,'ETR CO2 Benefits (MEUR)'!AS64+'ETR Other Exter. Savings (MEUR)'!Y64," ")</f>
        <v xml:space="preserve"> </v>
      </c>
      <c r="AT65" s="242" t="str">
        <f>IF(ISNUMBER('ETR CO2 Benefits (MEUR)'!AT64)=TRUE,'ETR CO2 Benefits (MEUR)'!AT64+'ETR Other Exter. Savings (MEUR)'!Z64," ")</f>
        <v xml:space="preserve"> </v>
      </c>
      <c r="AU65" s="40" t="str">
        <f>IF(ISNUMBER('ETR CO2 Benefits (MEUR)'!AU64)=TRUE,'ETR CO2 Benefits (MEUR)'!AU64+'ETR Other Exter. Savings (MEUR)'!V64," ")</f>
        <v xml:space="preserve"> </v>
      </c>
      <c r="AV65" s="40" t="str">
        <f>IF(ISNUMBER('ETR CO2 Benefits (MEUR)'!AV64)=TRUE,'ETR CO2 Benefits (MEUR)'!AV64+'ETR Other Exter. Savings (MEUR)'!W64," ")</f>
        <v xml:space="preserve"> </v>
      </c>
      <c r="AW65" s="40" t="str">
        <f>IF(ISNUMBER('ETR CO2 Benefits (MEUR)'!AW64)=TRUE,'ETR CO2 Benefits (MEUR)'!AW64+'ETR Other Exter. Savings (MEUR)'!X64," ")</f>
        <v xml:space="preserve"> </v>
      </c>
      <c r="AX65" s="40" t="str">
        <f>IF(ISNUMBER('ETR CO2 Benefits (MEUR)'!AX64)=TRUE,'ETR CO2 Benefits (MEUR)'!AX64+'ETR Other Exter. Savings (MEUR)'!Y64," ")</f>
        <v xml:space="preserve"> </v>
      </c>
      <c r="AY65" s="248" t="str">
        <f>IF(ISNUMBER('ETR CO2 Benefits (MEUR)'!AY64)=TRUE,'ETR CO2 Benefits (MEUR)'!AY64+'ETR Other Exter. Savings (MEUR)'!Z64," ")</f>
        <v xml:space="preserve"> </v>
      </c>
    </row>
    <row r="66" spans="2:51" ht="157.5" customHeight="1" x14ac:dyDescent="0.25">
      <c r="B66" s="485" t="str">
        <f>'ETR Capacities'!B65</f>
        <v>NL</v>
      </c>
      <c r="C66" s="10" t="str">
        <f>'ETR Capacities'!C65</f>
        <v>ETR-N-830</v>
      </c>
      <c r="D66" s="10" t="str">
        <f>_xlfn.XLOOKUP(C66,[4]ETR!$D$4:$D$78,[4]ETR!$E$4:$E$78)</f>
        <v>Green Hydrogen Hub Zuidwending</v>
      </c>
      <c r="E66" s="10" t="str">
        <f>_xlfn.XLOOKUP(C66,'ETR Capacities'!$C$5:$C$79,'ETR Capacities'!$E$5:$E$79)</f>
        <v xml:space="preserve">Hydrogen and synthetic methane </v>
      </c>
      <c r="F66" s="13" t="str">
        <f>IF(_xlfn.XLOOKUP(C66,'ETR Capacities'!$C$5:$C$79,'ETR Capacities'!$F$5:$F$79)=0," ",_xlfn.XLOOKUP(C66,'ETR Capacities'!$C$5:$C$79,'ETR Capacities'!$F$5:$F$79))</f>
        <v xml:space="preserve"> </v>
      </c>
      <c r="G66" s="386">
        <f>IF(ISNUMBER('ETR CO2 Benefits (MEUR)'!G65)=TRUE,'ETR CO2 Benefits (MEUR)'!G65+'ETR Other Exter. Savings (MEUR)'!G65," ")</f>
        <v>0</v>
      </c>
      <c r="H66" s="105">
        <f>IF(ISNUMBER('ETR CO2 Benefits (MEUR)'!H65)=TRUE,'ETR CO2 Benefits (MEUR)'!H65+'ETR Other Exter. Savings (MEUR)'!H65," ")</f>
        <v>0</v>
      </c>
      <c r="I66" s="105">
        <f>IF(ISNUMBER('ETR CO2 Benefits (MEUR)'!I65)=TRUE,'ETR CO2 Benefits (MEUR)'!I65+'ETR Other Exter. Savings (MEUR)'!I65," ")</f>
        <v>0</v>
      </c>
      <c r="J66" s="105">
        <f>IF(ISNUMBER('ETR CO2 Benefits (MEUR)'!J65)=TRUE,'ETR CO2 Benefits (MEUR)'!J65+'ETR Other Exter. Savings (MEUR)'!J65," ")</f>
        <v>0</v>
      </c>
      <c r="K66" s="106">
        <f>IF(ISNUMBER('ETR CO2 Benefits (MEUR)'!K65)=TRUE,'ETR CO2 Benefits (MEUR)'!K65+'ETR Other Exter. Savings (MEUR)'!K65," ")</f>
        <v>0</v>
      </c>
      <c r="L66" s="209">
        <f>IF(ISNUMBER('ETR CO2 Benefits (MEUR)'!L65)=TRUE,'ETR CO2 Benefits (MEUR)'!L65+'ETR Other Exter. Savings (MEUR)'!L65," ")</f>
        <v>0</v>
      </c>
      <c r="M66" s="209">
        <f>IF(ISNUMBER('ETR CO2 Benefits (MEUR)'!M65)=TRUE,'ETR CO2 Benefits (MEUR)'!M65+'ETR Other Exter. Savings (MEUR)'!M65," ")</f>
        <v>0</v>
      </c>
      <c r="N66" s="209">
        <f>IF(ISNUMBER('ETR CO2 Benefits (MEUR)'!N65)=TRUE,'ETR CO2 Benefits (MEUR)'!N65+'ETR Other Exter. Savings (MEUR)'!N65," ")</f>
        <v>0</v>
      </c>
      <c r="O66" s="209">
        <f>IF(ISNUMBER('ETR CO2 Benefits (MEUR)'!O65)=TRUE,'ETR CO2 Benefits (MEUR)'!O65+'ETR Other Exter. Savings (MEUR)'!O65," ")</f>
        <v>0</v>
      </c>
      <c r="P66" s="210">
        <f>IF(ISNUMBER('ETR CO2 Benefits (MEUR)'!P65)=TRUE,'ETR CO2 Benefits (MEUR)'!P65+'ETR Other Exter. Savings (MEUR)'!P65," ")</f>
        <v>0</v>
      </c>
      <c r="Q66" s="209">
        <f>IF(ISNUMBER('ETR CO2 Benefits (MEUR)'!Q65)=TRUE,'ETR CO2 Benefits (MEUR)'!Q65+'ETR Other Exter. Savings (MEUR)'!L65," ")</f>
        <v>0</v>
      </c>
      <c r="R66" s="209">
        <f>IF(ISNUMBER('ETR CO2 Benefits (MEUR)'!R65)=TRUE,'ETR CO2 Benefits (MEUR)'!R65+'ETR Other Exter. Savings (MEUR)'!M65," ")</f>
        <v>0</v>
      </c>
      <c r="S66" s="209">
        <f>IF(ISNUMBER('ETR CO2 Benefits (MEUR)'!S65)=TRUE,'ETR CO2 Benefits (MEUR)'!S65+'ETR Other Exter. Savings (MEUR)'!N65," ")</f>
        <v>0</v>
      </c>
      <c r="T66" s="209">
        <f>IF(ISNUMBER('ETR CO2 Benefits (MEUR)'!T65)=TRUE,'ETR CO2 Benefits (MEUR)'!T65+'ETR Other Exter. Savings (MEUR)'!O65," ")</f>
        <v>0</v>
      </c>
      <c r="U66" s="210">
        <f>IF(ISNUMBER('ETR CO2 Benefits (MEUR)'!U65)=TRUE,'ETR CO2 Benefits (MEUR)'!U65+'ETR Other Exter. Savings (MEUR)'!P65," ")</f>
        <v>0</v>
      </c>
      <c r="V66" s="227">
        <f>IF(ISNUMBER('ETR CO2 Benefits (MEUR)'!V65)=TRUE,'ETR CO2 Benefits (MEUR)'!V65+'ETR Other Exter. Savings (MEUR)'!Q65," ")</f>
        <v>25.471625572755421</v>
      </c>
      <c r="W66" s="227">
        <f>IF(ISNUMBER('ETR CO2 Benefits (MEUR)'!W65)=TRUE,'ETR CO2 Benefits (MEUR)'!W65+'ETR Other Exter. Savings (MEUR)'!R65," ")</f>
        <v>0</v>
      </c>
      <c r="X66" s="227">
        <f>IF(ISNUMBER('ETR CO2 Benefits (MEUR)'!X65)=TRUE,'ETR CO2 Benefits (MEUR)'!X65+'ETR Other Exter. Savings (MEUR)'!S65," ")</f>
        <v>0</v>
      </c>
      <c r="Y66" s="227">
        <f>IF(ISNUMBER('ETR CO2 Benefits (MEUR)'!Y65)=TRUE,'ETR CO2 Benefits (MEUR)'!Y65+'ETR Other Exter. Savings (MEUR)'!T65," ")</f>
        <v>0</v>
      </c>
      <c r="Z66" s="228">
        <f>IF(ISNUMBER('ETR CO2 Benefits (MEUR)'!Z65)=TRUE,'ETR CO2 Benefits (MEUR)'!Z65+'ETR Other Exter. Savings (MEUR)'!U65," ")</f>
        <v>0</v>
      </c>
      <c r="AA66" s="37">
        <f>IF(ISNUMBER('ETR CO2 Benefits (MEUR)'!AA65)=TRUE,'ETR CO2 Benefits (MEUR)'!AA65+'ETR Other Exter. Savings (MEUR)'!Q65," ")</f>
        <v>42.211985572755424</v>
      </c>
      <c r="AB66" s="37">
        <f>IF(ISNUMBER('ETR CO2 Benefits (MEUR)'!AB65)=TRUE,'ETR CO2 Benefits (MEUR)'!AB65+'ETR Other Exter. Savings (MEUR)'!R65," ")</f>
        <v>0</v>
      </c>
      <c r="AC66" s="37">
        <f>IF(ISNUMBER('ETR CO2 Benefits (MEUR)'!AC65)=TRUE,'ETR CO2 Benefits (MEUR)'!AC65+'ETR Other Exter. Savings (MEUR)'!S65," ")</f>
        <v>0</v>
      </c>
      <c r="AD66" s="37">
        <f>IF(ISNUMBER('ETR CO2 Benefits (MEUR)'!AD65)=TRUE,'ETR CO2 Benefits (MEUR)'!AD65+'ETR Other Exter. Savings (MEUR)'!T65," ")</f>
        <v>0</v>
      </c>
      <c r="AE66" s="242">
        <f>IF(ISNUMBER('ETR CO2 Benefits (MEUR)'!AE65)=TRUE,'ETR CO2 Benefits (MEUR)'!AE65+'ETR Other Exter. Savings (MEUR)'!U65," ")</f>
        <v>0</v>
      </c>
      <c r="AF66" s="40">
        <f>IF(ISNUMBER('ETR CO2 Benefits (MEUR)'!AF65)=TRUE,'ETR CO2 Benefits (MEUR)'!AF65+'ETR Other Exter. Savings (MEUR)'!Q65," ")</f>
        <v>30.622505572755422</v>
      </c>
      <c r="AG66" s="40">
        <f>IF(ISNUMBER('ETR CO2 Benefits (MEUR)'!AG65)=TRUE,'ETR CO2 Benefits (MEUR)'!AG65+'ETR Other Exter. Savings (MEUR)'!R65," ")</f>
        <v>0</v>
      </c>
      <c r="AH66" s="40">
        <f>IF(ISNUMBER('ETR CO2 Benefits (MEUR)'!AH65)=TRUE,'ETR CO2 Benefits (MEUR)'!AH65+'ETR Other Exter. Savings (MEUR)'!S65," ")</f>
        <v>0</v>
      </c>
      <c r="AI66" s="40">
        <f>IF(ISNUMBER('ETR CO2 Benefits (MEUR)'!AI65)=TRUE,'ETR CO2 Benefits (MEUR)'!AI65+'ETR Other Exter. Savings (MEUR)'!T65," ")</f>
        <v>0</v>
      </c>
      <c r="AJ66" s="248">
        <f>IF(ISNUMBER('ETR CO2 Benefits (MEUR)'!AJ65)=TRUE,'ETR CO2 Benefits (MEUR)'!AJ65+'ETR Other Exter. Savings (MEUR)'!U65," ")</f>
        <v>0</v>
      </c>
      <c r="AK66" s="227">
        <f>IF(ISNUMBER('ETR CO2 Benefits (MEUR)'!AK65)=TRUE,'ETR CO2 Benefits (MEUR)'!AK65+'ETR Other Exter. Savings (MEUR)'!V65," ")</f>
        <v>56.376905572755433</v>
      </c>
      <c r="AL66" s="227">
        <f>IF(ISNUMBER('ETR CO2 Benefits (MEUR)'!AL65)=TRUE,'ETR CO2 Benefits (MEUR)'!AL65+'ETR Other Exter. Savings (MEUR)'!W65," ")</f>
        <v>0</v>
      </c>
      <c r="AM66" s="227">
        <f>IF(ISNUMBER('ETR CO2 Benefits (MEUR)'!AM65)=TRUE,'ETR CO2 Benefits (MEUR)'!AM65+'ETR Other Exter. Savings (MEUR)'!X65," ")</f>
        <v>0</v>
      </c>
      <c r="AN66" s="227">
        <f>IF(ISNUMBER('ETR CO2 Benefits (MEUR)'!AN65)=TRUE,'ETR CO2 Benefits (MEUR)'!AN65+'ETR Other Exter. Savings (MEUR)'!Y65," ")</f>
        <v>0</v>
      </c>
      <c r="AO66" s="228">
        <f>IF(ISNUMBER('ETR CO2 Benefits (MEUR)'!AO65)=TRUE,'ETR CO2 Benefits (MEUR)'!AO65+'ETR Other Exter. Savings (MEUR)'!Z65," ")</f>
        <v>0</v>
      </c>
      <c r="AP66" s="37">
        <f>IF(ISNUMBER('ETR CO2 Benefits (MEUR)'!AP65)=TRUE,'ETR CO2 Benefits (MEUR)'!AP65+'ETR Other Exter. Savings (MEUR)'!V65," ")</f>
        <v>72.473405572755425</v>
      </c>
      <c r="AQ66" s="37">
        <f>IF(ISNUMBER('ETR CO2 Benefits (MEUR)'!AQ65)=TRUE,'ETR CO2 Benefits (MEUR)'!AQ65+'ETR Other Exter. Savings (MEUR)'!W65," ")</f>
        <v>0</v>
      </c>
      <c r="AR66" s="37">
        <f>IF(ISNUMBER('ETR CO2 Benefits (MEUR)'!AR65)=TRUE,'ETR CO2 Benefits (MEUR)'!AR65+'ETR Other Exter. Savings (MEUR)'!X65," ")</f>
        <v>0</v>
      </c>
      <c r="AS66" s="37">
        <f>IF(ISNUMBER('ETR CO2 Benefits (MEUR)'!AS65)=TRUE,'ETR CO2 Benefits (MEUR)'!AS65+'ETR Other Exter. Savings (MEUR)'!Y65," ")</f>
        <v>0</v>
      </c>
      <c r="AT66" s="242">
        <f>IF(ISNUMBER('ETR CO2 Benefits (MEUR)'!AT65)=TRUE,'ETR CO2 Benefits (MEUR)'!AT65+'ETR Other Exter. Savings (MEUR)'!Z65," ")</f>
        <v>0</v>
      </c>
      <c r="AU66" s="40">
        <f>IF(ISNUMBER('ETR CO2 Benefits (MEUR)'!AU65)=TRUE,'ETR CO2 Benefits (MEUR)'!AU65+'ETR Other Exter. Savings (MEUR)'!V65," ")</f>
        <v>59.596205572755423</v>
      </c>
      <c r="AV66" s="40">
        <f>IF(ISNUMBER('ETR CO2 Benefits (MEUR)'!AV65)=TRUE,'ETR CO2 Benefits (MEUR)'!AV65+'ETR Other Exter. Savings (MEUR)'!W65," ")</f>
        <v>0</v>
      </c>
      <c r="AW66" s="40">
        <f>IF(ISNUMBER('ETR CO2 Benefits (MEUR)'!AW65)=TRUE,'ETR CO2 Benefits (MEUR)'!AW65+'ETR Other Exter. Savings (MEUR)'!X65," ")</f>
        <v>0</v>
      </c>
      <c r="AX66" s="40">
        <f>IF(ISNUMBER('ETR CO2 Benefits (MEUR)'!AX65)=TRUE,'ETR CO2 Benefits (MEUR)'!AX65+'ETR Other Exter. Savings (MEUR)'!Y65," ")</f>
        <v>0</v>
      </c>
      <c r="AY66" s="248">
        <f>IF(ISNUMBER('ETR CO2 Benefits (MEUR)'!AY65)=TRUE,'ETR CO2 Benefits (MEUR)'!AY65+'ETR Other Exter. Savings (MEUR)'!Z65," ")</f>
        <v>0</v>
      </c>
    </row>
    <row r="67" spans="2:51" ht="172.5" customHeight="1" x14ac:dyDescent="0.25">
      <c r="B67" s="485" t="str">
        <f>'ETR Capacities'!B66</f>
        <v>NL</v>
      </c>
      <c r="C67" s="11" t="str">
        <f>'ETR Capacities'!C66</f>
        <v>ETR-N-833</v>
      </c>
      <c r="D67" s="11" t="str">
        <f>_xlfn.XLOOKUP(C67,[4]ETR!$D$4:$D$78,[4]ETR!$E$4:$E$78)</f>
        <v>Green Hydrogen Hub Drenthe</v>
      </c>
      <c r="E67" s="11" t="str">
        <f>_xlfn.XLOOKUP(C67,'ETR Capacities'!$C$5:$C$79,'ETR Capacities'!$E$5:$E$79)</f>
        <v xml:space="preserve">Hydrogen and synthetic methane </v>
      </c>
      <c r="F67" s="304" t="str">
        <f>IF(_xlfn.XLOOKUP(C67,'ETR Capacities'!$C$5:$C$79,'ETR Capacities'!$F$5:$F$79)=0," ",_xlfn.XLOOKUP(C67,'ETR Capacities'!$C$5:$C$79,'ETR Capacities'!$F$5:$F$79))</f>
        <v xml:space="preserve"> </v>
      </c>
      <c r="G67" s="331">
        <f>IF(ISNUMBER('ETR CO2 Benefits (MEUR)'!G66)=TRUE,'ETR CO2 Benefits (MEUR)'!G66+'ETR Other Exter. Savings (MEUR)'!G66," ")</f>
        <v>0</v>
      </c>
      <c r="H67" s="334">
        <f>IF(ISNUMBER('ETR CO2 Benefits (MEUR)'!H66)=TRUE,'ETR CO2 Benefits (MEUR)'!H66+'ETR Other Exter. Savings (MEUR)'!H66," ")</f>
        <v>0</v>
      </c>
      <c r="I67" s="334">
        <f>IF(ISNUMBER('ETR CO2 Benefits (MEUR)'!I66)=TRUE,'ETR CO2 Benefits (MEUR)'!I66+'ETR Other Exter. Savings (MEUR)'!I66," ")</f>
        <v>0</v>
      </c>
      <c r="J67" s="334">
        <f>IF(ISNUMBER('ETR CO2 Benefits (MEUR)'!J66)=TRUE,'ETR CO2 Benefits (MEUR)'!J66+'ETR Other Exter. Savings (MEUR)'!J66," ")</f>
        <v>0</v>
      </c>
      <c r="K67" s="337">
        <f>IF(ISNUMBER('ETR CO2 Benefits (MEUR)'!K66)=TRUE,'ETR CO2 Benefits (MEUR)'!K66+'ETR Other Exter. Savings (MEUR)'!K66," ")</f>
        <v>0</v>
      </c>
      <c r="L67" s="325">
        <f>IF(ISNUMBER('ETR CO2 Benefits (MEUR)'!L66)=TRUE,'ETR CO2 Benefits (MEUR)'!L66+'ETR Other Exter. Savings (MEUR)'!L66," ")</f>
        <v>0</v>
      </c>
      <c r="M67" s="325">
        <f>IF(ISNUMBER('ETR CO2 Benefits (MEUR)'!M66)=TRUE,'ETR CO2 Benefits (MEUR)'!M66+'ETR Other Exter. Savings (MEUR)'!M66," ")</f>
        <v>0</v>
      </c>
      <c r="N67" s="325">
        <f>IF(ISNUMBER('ETR CO2 Benefits (MEUR)'!N66)=TRUE,'ETR CO2 Benefits (MEUR)'!N66+'ETR Other Exter. Savings (MEUR)'!N66," ")</f>
        <v>0</v>
      </c>
      <c r="O67" s="325">
        <f>IF(ISNUMBER('ETR CO2 Benefits (MEUR)'!O66)=TRUE,'ETR CO2 Benefits (MEUR)'!O66+'ETR Other Exter. Savings (MEUR)'!O66," ")</f>
        <v>0</v>
      </c>
      <c r="P67" s="328">
        <f>IF(ISNUMBER('ETR CO2 Benefits (MEUR)'!P66)=TRUE,'ETR CO2 Benefits (MEUR)'!P66+'ETR Other Exter. Savings (MEUR)'!P66," ")</f>
        <v>0</v>
      </c>
      <c r="Q67" s="325">
        <f>IF(ISNUMBER('ETR CO2 Benefits (MEUR)'!Q66)=TRUE,'ETR CO2 Benefits (MEUR)'!Q66+'ETR Other Exter. Savings (MEUR)'!L66," ")</f>
        <v>0</v>
      </c>
      <c r="R67" s="325">
        <f>IF(ISNUMBER('ETR CO2 Benefits (MEUR)'!R66)=TRUE,'ETR CO2 Benefits (MEUR)'!R66+'ETR Other Exter. Savings (MEUR)'!M66," ")</f>
        <v>0</v>
      </c>
      <c r="S67" s="325">
        <f>IF(ISNUMBER('ETR CO2 Benefits (MEUR)'!S66)=TRUE,'ETR CO2 Benefits (MEUR)'!S66+'ETR Other Exter. Savings (MEUR)'!N66," ")</f>
        <v>0</v>
      </c>
      <c r="T67" s="325">
        <f>IF(ISNUMBER('ETR CO2 Benefits (MEUR)'!T66)=TRUE,'ETR CO2 Benefits (MEUR)'!T66+'ETR Other Exter. Savings (MEUR)'!O66," ")</f>
        <v>0</v>
      </c>
      <c r="U67" s="328">
        <f>IF(ISNUMBER('ETR CO2 Benefits (MEUR)'!U66)=TRUE,'ETR CO2 Benefits (MEUR)'!U66+'ETR Other Exter. Savings (MEUR)'!P66," ")</f>
        <v>0</v>
      </c>
      <c r="V67" s="319">
        <f>IF(ISNUMBER('ETR CO2 Benefits (MEUR)'!V66)=TRUE,'ETR CO2 Benefits (MEUR)'!V66+'ETR Other Exter. Savings (MEUR)'!Q66," ")</f>
        <v>7.641487671826626</v>
      </c>
      <c r="W67" s="319">
        <f>IF(ISNUMBER('ETR CO2 Benefits (MEUR)'!W66)=TRUE,'ETR CO2 Benefits (MEUR)'!W66+'ETR Other Exter. Savings (MEUR)'!R66," ")</f>
        <v>0</v>
      </c>
      <c r="X67" s="319">
        <f>IF(ISNUMBER('ETR CO2 Benefits (MEUR)'!X66)=TRUE,'ETR CO2 Benefits (MEUR)'!X66+'ETR Other Exter. Savings (MEUR)'!S66," ")</f>
        <v>0</v>
      </c>
      <c r="Y67" s="319">
        <f>IF(ISNUMBER('ETR CO2 Benefits (MEUR)'!Y66)=TRUE,'ETR CO2 Benefits (MEUR)'!Y66+'ETR Other Exter. Savings (MEUR)'!T66," ")</f>
        <v>0</v>
      </c>
      <c r="Z67" s="322">
        <f>IF(ISNUMBER('ETR CO2 Benefits (MEUR)'!Z66)=TRUE,'ETR CO2 Benefits (MEUR)'!Z66+'ETR Other Exter. Savings (MEUR)'!U66," ")</f>
        <v>0</v>
      </c>
      <c r="AA67" s="313">
        <f>IF(ISNUMBER('ETR CO2 Benefits (MEUR)'!AA66)=TRUE,'ETR CO2 Benefits (MEUR)'!AA66+'ETR Other Exter. Savings (MEUR)'!Q66," ")</f>
        <v>12.663595671826627</v>
      </c>
      <c r="AB67" s="313">
        <f>IF(ISNUMBER('ETR CO2 Benefits (MEUR)'!AB66)=TRUE,'ETR CO2 Benefits (MEUR)'!AB66+'ETR Other Exter. Savings (MEUR)'!R66," ")</f>
        <v>0</v>
      </c>
      <c r="AC67" s="313">
        <f>IF(ISNUMBER('ETR CO2 Benefits (MEUR)'!AC66)=TRUE,'ETR CO2 Benefits (MEUR)'!AC66+'ETR Other Exter. Savings (MEUR)'!S66," ")</f>
        <v>0</v>
      </c>
      <c r="AD67" s="313">
        <f>IF(ISNUMBER('ETR CO2 Benefits (MEUR)'!AD66)=TRUE,'ETR CO2 Benefits (MEUR)'!AD66+'ETR Other Exter. Savings (MEUR)'!T66," ")</f>
        <v>0</v>
      </c>
      <c r="AE67" s="316">
        <f>IF(ISNUMBER('ETR CO2 Benefits (MEUR)'!AE66)=TRUE,'ETR CO2 Benefits (MEUR)'!AE66+'ETR Other Exter. Savings (MEUR)'!U66," ")</f>
        <v>0</v>
      </c>
      <c r="AF67" s="307">
        <f>IF(ISNUMBER('ETR CO2 Benefits (MEUR)'!AF66)=TRUE,'ETR CO2 Benefits (MEUR)'!AF66+'ETR Other Exter. Savings (MEUR)'!Q66," ")</f>
        <v>9.1867516718266256</v>
      </c>
      <c r="AG67" s="307">
        <f>IF(ISNUMBER('ETR CO2 Benefits (MEUR)'!AG66)=TRUE,'ETR CO2 Benefits (MEUR)'!AG66+'ETR Other Exter. Savings (MEUR)'!R66," ")</f>
        <v>0</v>
      </c>
      <c r="AH67" s="307">
        <f>IF(ISNUMBER('ETR CO2 Benefits (MEUR)'!AH66)=TRUE,'ETR CO2 Benefits (MEUR)'!AH66+'ETR Other Exter. Savings (MEUR)'!S66," ")</f>
        <v>0</v>
      </c>
      <c r="AI67" s="307">
        <f>IF(ISNUMBER('ETR CO2 Benefits (MEUR)'!AI66)=TRUE,'ETR CO2 Benefits (MEUR)'!AI66+'ETR Other Exter. Savings (MEUR)'!T66," ")</f>
        <v>0</v>
      </c>
      <c r="AJ67" s="310">
        <f>IF(ISNUMBER('ETR CO2 Benefits (MEUR)'!AJ66)=TRUE,'ETR CO2 Benefits (MEUR)'!AJ66+'ETR Other Exter. Savings (MEUR)'!U66," ")</f>
        <v>0</v>
      </c>
      <c r="AK67" s="319">
        <f>IF(ISNUMBER('ETR CO2 Benefits (MEUR)'!AK66)=TRUE,'ETR CO2 Benefits (MEUR)'!AK66+'ETR Other Exter. Savings (MEUR)'!V66," ")</f>
        <v>56.376905572755433</v>
      </c>
      <c r="AL67" s="319">
        <f>IF(ISNUMBER('ETR CO2 Benefits (MEUR)'!AL66)=TRUE,'ETR CO2 Benefits (MEUR)'!AL66+'ETR Other Exter. Savings (MEUR)'!W66," ")</f>
        <v>0</v>
      </c>
      <c r="AM67" s="319">
        <f>IF(ISNUMBER('ETR CO2 Benefits (MEUR)'!AM66)=TRUE,'ETR CO2 Benefits (MEUR)'!AM66+'ETR Other Exter. Savings (MEUR)'!X66," ")</f>
        <v>0</v>
      </c>
      <c r="AN67" s="319">
        <f>IF(ISNUMBER('ETR CO2 Benefits (MEUR)'!AN66)=TRUE,'ETR CO2 Benefits (MEUR)'!AN66+'ETR Other Exter. Savings (MEUR)'!Y66," ")</f>
        <v>0</v>
      </c>
      <c r="AO67" s="322">
        <f>IF(ISNUMBER('ETR CO2 Benefits (MEUR)'!AO66)=TRUE,'ETR CO2 Benefits (MEUR)'!AO66+'ETR Other Exter. Savings (MEUR)'!Z66," ")</f>
        <v>0</v>
      </c>
      <c r="AP67" s="313">
        <f>IF(ISNUMBER('ETR CO2 Benefits (MEUR)'!AP66)=TRUE,'ETR CO2 Benefits (MEUR)'!AP66+'ETR Other Exter. Savings (MEUR)'!V66," ")</f>
        <v>72.473405572755425</v>
      </c>
      <c r="AQ67" s="313">
        <f>IF(ISNUMBER('ETR CO2 Benefits (MEUR)'!AQ66)=TRUE,'ETR CO2 Benefits (MEUR)'!AQ66+'ETR Other Exter. Savings (MEUR)'!W66," ")</f>
        <v>0</v>
      </c>
      <c r="AR67" s="313">
        <f>IF(ISNUMBER('ETR CO2 Benefits (MEUR)'!AR66)=TRUE,'ETR CO2 Benefits (MEUR)'!AR66+'ETR Other Exter. Savings (MEUR)'!X66," ")</f>
        <v>0</v>
      </c>
      <c r="AS67" s="313">
        <f>IF(ISNUMBER('ETR CO2 Benefits (MEUR)'!AS66)=TRUE,'ETR CO2 Benefits (MEUR)'!AS66+'ETR Other Exter. Savings (MEUR)'!Y66," ")</f>
        <v>0</v>
      </c>
      <c r="AT67" s="316">
        <f>IF(ISNUMBER('ETR CO2 Benefits (MEUR)'!AT66)=TRUE,'ETR CO2 Benefits (MEUR)'!AT66+'ETR Other Exter. Savings (MEUR)'!Z66," ")</f>
        <v>0</v>
      </c>
      <c r="AU67" s="307">
        <f>IF(ISNUMBER('ETR CO2 Benefits (MEUR)'!AU66)=TRUE,'ETR CO2 Benefits (MEUR)'!AU66+'ETR Other Exter. Savings (MEUR)'!V66," ")</f>
        <v>59.596205572755423</v>
      </c>
      <c r="AV67" s="307">
        <f>IF(ISNUMBER('ETR CO2 Benefits (MEUR)'!AV66)=TRUE,'ETR CO2 Benefits (MEUR)'!AV66+'ETR Other Exter. Savings (MEUR)'!W66," ")</f>
        <v>0</v>
      </c>
      <c r="AW67" s="307">
        <f>IF(ISNUMBER('ETR CO2 Benefits (MEUR)'!AW66)=TRUE,'ETR CO2 Benefits (MEUR)'!AW66+'ETR Other Exter. Savings (MEUR)'!X66," ")</f>
        <v>0</v>
      </c>
      <c r="AX67" s="307">
        <f>IF(ISNUMBER('ETR CO2 Benefits (MEUR)'!AX66)=TRUE,'ETR CO2 Benefits (MEUR)'!AX66+'ETR Other Exter. Savings (MEUR)'!Y66," ")</f>
        <v>0</v>
      </c>
      <c r="AY67" s="310">
        <f>IF(ISNUMBER('ETR CO2 Benefits (MEUR)'!AY66)=TRUE,'ETR CO2 Benefits (MEUR)'!AY66+'ETR Other Exter. Savings (MEUR)'!Z66," ")</f>
        <v>0</v>
      </c>
    </row>
    <row r="68" spans="2:51" ht="153" customHeight="1" thickBot="1" x14ac:dyDescent="0.3">
      <c r="B68" s="486" t="str">
        <f>'ETR Capacities'!B67</f>
        <v>NL</v>
      </c>
      <c r="C68" s="24" t="str">
        <f>'ETR Capacities'!C67</f>
        <v>ETR-N-874</v>
      </c>
      <c r="D68" s="24" t="str">
        <f>_xlfn.XLOOKUP(C68,[4]ETR!$D$4:$D$78,[4]ETR!$E$4:$E$78)</f>
        <v>Green Hydrogen Hub Leer</v>
      </c>
      <c r="E68" s="24" t="str">
        <f>_xlfn.XLOOKUP(C68,'ETR Capacities'!$C$5:$C$79,'ETR Capacities'!$E$5:$E$79)</f>
        <v xml:space="preserve">Hydrogen and synthetic methane </v>
      </c>
      <c r="F68" s="31" t="str">
        <f>IF(_xlfn.XLOOKUP(C68,'ETR Capacities'!$C$5:$C$79,'ETR Capacities'!$F$5:$F$79)=0," ",_xlfn.XLOOKUP(C68,'ETR Capacities'!$C$5:$C$79,'ETR Capacities'!$F$5:$F$79))</f>
        <v xml:space="preserve"> </v>
      </c>
      <c r="G68" s="389">
        <f>IF(ISNUMBER('ETR CO2 Benefits (MEUR)'!G67)=TRUE,'ETR CO2 Benefits (MEUR)'!G67+'ETR Other Exter. Savings (MEUR)'!G67," ")</f>
        <v>0</v>
      </c>
      <c r="H68" s="111">
        <f>IF(ISNUMBER('ETR CO2 Benefits (MEUR)'!H67)=TRUE,'ETR CO2 Benefits (MEUR)'!H67+'ETR Other Exter. Savings (MEUR)'!H67," ")</f>
        <v>0</v>
      </c>
      <c r="I68" s="111">
        <f>IF(ISNUMBER('ETR CO2 Benefits (MEUR)'!I67)=TRUE,'ETR CO2 Benefits (MEUR)'!I67+'ETR Other Exter. Savings (MEUR)'!I67," ")</f>
        <v>0</v>
      </c>
      <c r="J68" s="111">
        <f>IF(ISNUMBER('ETR CO2 Benefits (MEUR)'!J67)=TRUE,'ETR CO2 Benefits (MEUR)'!J67+'ETR Other Exter. Savings (MEUR)'!J67," ")</f>
        <v>0</v>
      </c>
      <c r="K68" s="112">
        <f>IF(ISNUMBER('ETR CO2 Benefits (MEUR)'!K67)=TRUE,'ETR CO2 Benefits (MEUR)'!K67+'ETR Other Exter. Savings (MEUR)'!K67," ")</f>
        <v>0</v>
      </c>
      <c r="L68" s="216">
        <f>IF(ISNUMBER('ETR CO2 Benefits (MEUR)'!L67)=TRUE,'ETR CO2 Benefits (MEUR)'!L67+'ETR Other Exter. Savings (MEUR)'!L67," ")</f>
        <v>0</v>
      </c>
      <c r="M68" s="216">
        <f>IF(ISNUMBER('ETR CO2 Benefits (MEUR)'!M67)=TRUE,'ETR CO2 Benefits (MEUR)'!M67+'ETR Other Exter. Savings (MEUR)'!M67," ")</f>
        <v>0</v>
      </c>
      <c r="N68" s="216">
        <f>IF(ISNUMBER('ETR CO2 Benefits (MEUR)'!N67)=TRUE,'ETR CO2 Benefits (MEUR)'!N67+'ETR Other Exter. Savings (MEUR)'!N67," ")</f>
        <v>0</v>
      </c>
      <c r="O68" s="216">
        <f>IF(ISNUMBER('ETR CO2 Benefits (MEUR)'!O67)=TRUE,'ETR CO2 Benefits (MEUR)'!O67+'ETR Other Exter. Savings (MEUR)'!O67," ")</f>
        <v>0</v>
      </c>
      <c r="P68" s="217">
        <f>IF(ISNUMBER('ETR CO2 Benefits (MEUR)'!P67)=TRUE,'ETR CO2 Benefits (MEUR)'!P67+'ETR Other Exter. Savings (MEUR)'!P67," ")</f>
        <v>0</v>
      </c>
      <c r="Q68" s="216">
        <f>IF(ISNUMBER('ETR CO2 Benefits (MEUR)'!Q67)=TRUE,'ETR CO2 Benefits (MEUR)'!Q67+'ETR Other Exter. Savings (MEUR)'!L67," ")</f>
        <v>0</v>
      </c>
      <c r="R68" s="216">
        <f>IF(ISNUMBER('ETR CO2 Benefits (MEUR)'!R67)=TRUE,'ETR CO2 Benefits (MEUR)'!R67+'ETR Other Exter. Savings (MEUR)'!M67," ")</f>
        <v>0</v>
      </c>
      <c r="S68" s="216">
        <f>IF(ISNUMBER('ETR CO2 Benefits (MEUR)'!S67)=TRUE,'ETR CO2 Benefits (MEUR)'!S67+'ETR Other Exter. Savings (MEUR)'!N67," ")</f>
        <v>0</v>
      </c>
      <c r="T68" s="216">
        <f>IF(ISNUMBER('ETR CO2 Benefits (MEUR)'!T67)=TRUE,'ETR CO2 Benefits (MEUR)'!T67+'ETR Other Exter. Savings (MEUR)'!O67," ")</f>
        <v>0</v>
      </c>
      <c r="U68" s="217">
        <f>IF(ISNUMBER('ETR CO2 Benefits (MEUR)'!U67)=TRUE,'ETR CO2 Benefits (MEUR)'!U67+'ETR Other Exter. Savings (MEUR)'!P67," ")</f>
        <v>0</v>
      </c>
      <c r="V68" s="234">
        <f>IF(ISNUMBER('ETR CO2 Benefits (MEUR)'!V67)=TRUE,'ETR CO2 Benefits (MEUR)'!V67+'ETR Other Exter. Savings (MEUR)'!Q67," ")</f>
        <v>7.641487671826626</v>
      </c>
      <c r="W68" s="234">
        <f>IF(ISNUMBER('ETR CO2 Benefits (MEUR)'!W67)=TRUE,'ETR CO2 Benefits (MEUR)'!W67+'ETR Other Exter. Savings (MEUR)'!R67," ")</f>
        <v>0</v>
      </c>
      <c r="X68" s="234">
        <f>IF(ISNUMBER('ETR CO2 Benefits (MEUR)'!X67)=TRUE,'ETR CO2 Benefits (MEUR)'!X67+'ETR Other Exter. Savings (MEUR)'!S67," ")</f>
        <v>0</v>
      </c>
      <c r="Y68" s="234">
        <f>IF(ISNUMBER('ETR CO2 Benefits (MEUR)'!Y67)=TRUE,'ETR CO2 Benefits (MEUR)'!Y67+'ETR Other Exter. Savings (MEUR)'!T67," ")</f>
        <v>0</v>
      </c>
      <c r="Z68" s="235">
        <f>IF(ISNUMBER('ETR CO2 Benefits (MEUR)'!Z67)=TRUE,'ETR CO2 Benefits (MEUR)'!Z67+'ETR Other Exter. Savings (MEUR)'!U67," ")</f>
        <v>0</v>
      </c>
      <c r="AA68" s="45">
        <f>IF(ISNUMBER('ETR CO2 Benefits (MEUR)'!AA67)=TRUE,'ETR CO2 Benefits (MEUR)'!AA67+'ETR Other Exter. Savings (MEUR)'!Q67," ")</f>
        <v>12.663595671826627</v>
      </c>
      <c r="AB68" s="45">
        <f>IF(ISNUMBER('ETR CO2 Benefits (MEUR)'!AB67)=TRUE,'ETR CO2 Benefits (MEUR)'!AB67+'ETR Other Exter. Savings (MEUR)'!R67," ")</f>
        <v>0</v>
      </c>
      <c r="AC68" s="45">
        <f>IF(ISNUMBER('ETR CO2 Benefits (MEUR)'!AC67)=TRUE,'ETR CO2 Benefits (MEUR)'!AC67+'ETR Other Exter. Savings (MEUR)'!S67," ")</f>
        <v>0</v>
      </c>
      <c r="AD68" s="45">
        <f>IF(ISNUMBER('ETR CO2 Benefits (MEUR)'!AD67)=TRUE,'ETR CO2 Benefits (MEUR)'!AD67+'ETR Other Exter. Savings (MEUR)'!T67," ")</f>
        <v>0</v>
      </c>
      <c r="AE68" s="68">
        <f>IF(ISNUMBER('ETR CO2 Benefits (MEUR)'!AE67)=TRUE,'ETR CO2 Benefits (MEUR)'!AE67+'ETR Other Exter. Savings (MEUR)'!U67," ")</f>
        <v>0</v>
      </c>
      <c r="AF68" s="49">
        <f>IF(ISNUMBER('ETR CO2 Benefits (MEUR)'!AF67)=TRUE,'ETR CO2 Benefits (MEUR)'!AF67+'ETR Other Exter. Savings (MEUR)'!Q67," ")</f>
        <v>9.1867516718266256</v>
      </c>
      <c r="AG68" s="49">
        <f>IF(ISNUMBER('ETR CO2 Benefits (MEUR)'!AG67)=TRUE,'ETR CO2 Benefits (MEUR)'!AG67+'ETR Other Exter. Savings (MEUR)'!R67," ")</f>
        <v>0</v>
      </c>
      <c r="AH68" s="49">
        <f>IF(ISNUMBER('ETR CO2 Benefits (MEUR)'!AH67)=TRUE,'ETR CO2 Benefits (MEUR)'!AH67+'ETR Other Exter. Savings (MEUR)'!S67," ")</f>
        <v>0</v>
      </c>
      <c r="AI68" s="49">
        <f>IF(ISNUMBER('ETR CO2 Benefits (MEUR)'!AI67)=TRUE,'ETR CO2 Benefits (MEUR)'!AI67+'ETR Other Exter. Savings (MEUR)'!T67," ")</f>
        <v>0</v>
      </c>
      <c r="AJ68" s="46">
        <f>IF(ISNUMBER('ETR CO2 Benefits (MEUR)'!AJ67)=TRUE,'ETR CO2 Benefits (MEUR)'!AJ67+'ETR Other Exter. Savings (MEUR)'!U67," ")</f>
        <v>0</v>
      </c>
      <c r="AK68" s="234">
        <f>IF(ISNUMBER('ETR CO2 Benefits (MEUR)'!AK67)=TRUE,'ETR CO2 Benefits (MEUR)'!AK67+'ETR Other Exter. Savings (MEUR)'!V67," ")</f>
        <v>56.376905572755433</v>
      </c>
      <c r="AL68" s="234">
        <f>IF(ISNUMBER('ETR CO2 Benefits (MEUR)'!AL67)=TRUE,'ETR CO2 Benefits (MEUR)'!AL67+'ETR Other Exter. Savings (MEUR)'!W67," ")</f>
        <v>0</v>
      </c>
      <c r="AM68" s="234">
        <f>IF(ISNUMBER('ETR CO2 Benefits (MEUR)'!AM67)=TRUE,'ETR CO2 Benefits (MEUR)'!AM67+'ETR Other Exter. Savings (MEUR)'!X67," ")</f>
        <v>0</v>
      </c>
      <c r="AN68" s="234">
        <f>IF(ISNUMBER('ETR CO2 Benefits (MEUR)'!AN67)=TRUE,'ETR CO2 Benefits (MEUR)'!AN67+'ETR Other Exter. Savings (MEUR)'!Y67," ")</f>
        <v>0</v>
      </c>
      <c r="AO68" s="235">
        <f>IF(ISNUMBER('ETR CO2 Benefits (MEUR)'!AO67)=TRUE,'ETR CO2 Benefits (MEUR)'!AO67+'ETR Other Exter. Savings (MEUR)'!Z67," ")</f>
        <v>0</v>
      </c>
      <c r="AP68" s="45">
        <f>IF(ISNUMBER('ETR CO2 Benefits (MEUR)'!AP67)=TRUE,'ETR CO2 Benefits (MEUR)'!AP67+'ETR Other Exter. Savings (MEUR)'!V67," ")</f>
        <v>72.473405572755425</v>
      </c>
      <c r="AQ68" s="45">
        <f>IF(ISNUMBER('ETR CO2 Benefits (MEUR)'!AQ67)=TRUE,'ETR CO2 Benefits (MEUR)'!AQ67+'ETR Other Exter. Savings (MEUR)'!W67," ")</f>
        <v>0</v>
      </c>
      <c r="AR68" s="45">
        <f>IF(ISNUMBER('ETR CO2 Benefits (MEUR)'!AR67)=TRUE,'ETR CO2 Benefits (MEUR)'!AR67+'ETR Other Exter. Savings (MEUR)'!X67," ")</f>
        <v>0</v>
      </c>
      <c r="AS68" s="45">
        <f>IF(ISNUMBER('ETR CO2 Benefits (MEUR)'!AS67)=TRUE,'ETR CO2 Benefits (MEUR)'!AS67+'ETR Other Exter. Savings (MEUR)'!Y67," ")</f>
        <v>0</v>
      </c>
      <c r="AT68" s="68">
        <f>IF(ISNUMBER('ETR CO2 Benefits (MEUR)'!AT67)=TRUE,'ETR CO2 Benefits (MEUR)'!AT67+'ETR Other Exter. Savings (MEUR)'!Z67," ")</f>
        <v>0</v>
      </c>
      <c r="AU68" s="49">
        <f>IF(ISNUMBER('ETR CO2 Benefits (MEUR)'!AU67)=TRUE,'ETR CO2 Benefits (MEUR)'!AU67+'ETR Other Exter. Savings (MEUR)'!V67," ")</f>
        <v>59.596205572755423</v>
      </c>
      <c r="AV68" s="49">
        <f>IF(ISNUMBER('ETR CO2 Benefits (MEUR)'!AV67)=TRUE,'ETR CO2 Benefits (MEUR)'!AV67+'ETR Other Exter. Savings (MEUR)'!W67," ")</f>
        <v>0</v>
      </c>
      <c r="AW68" s="49">
        <f>IF(ISNUMBER('ETR CO2 Benefits (MEUR)'!AW67)=TRUE,'ETR CO2 Benefits (MEUR)'!AW67+'ETR Other Exter. Savings (MEUR)'!X67," ")</f>
        <v>0</v>
      </c>
      <c r="AX68" s="49">
        <f>IF(ISNUMBER('ETR CO2 Benefits (MEUR)'!AX67)=TRUE,'ETR CO2 Benefits (MEUR)'!AX67+'ETR Other Exter. Savings (MEUR)'!Y67," ")</f>
        <v>0</v>
      </c>
      <c r="AY68" s="46">
        <f>IF(ISNUMBER('ETR CO2 Benefits (MEUR)'!AY67)=TRUE,'ETR CO2 Benefits (MEUR)'!AY67+'ETR Other Exter. Savings (MEUR)'!Z67," ")</f>
        <v>0</v>
      </c>
    </row>
    <row r="69" spans="2:51" ht="194.25" customHeight="1" x14ac:dyDescent="0.25">
      <c r="B69" s="490" t="str">
        <f>'ETR Capacities'!B68</f>
        <v>SK</v>
      </c>
      <c r="C69" s="14" t="str">
        <f>'ETR Capacities'!C68</f>
        <v>ETR-A-312</v>
      </c>
      <c r="D69" s="14" t="str">
        <f>_xlfn.XLOOKUP(C69,[4]ETR!$D$4:$D$78,[4]ETR!$E$4:$E$78)</f>
        <v>P2G Velke Kapusany</v>
      </c>
      <c r="E69" s="14" t="str">
        <f>_xlfn.XLOOKUP(C69,'ETR Capacities'!$C$5:$C$79,'ETR Capacities'!$E$5:$E$79)</f>
        <v xml:space="preserve">Hydrogen and synthetic methane </v>
      </c>
      <c r="F69" s="302">
        <f>IF(_xlfn.XLOOKUP(C69,'ETR Capacities'!$C$5:$C$79,'ETR Capacities'!$F$5:$F$79)=0," ",_xlfn.XLOOKUP(C69,'ETR Capacities'!$C$5:$C$79,'ETR Capacities'!$F$5:$F$79))</f>
        <v>107</v>
      </c>
      <c r="G69" s="332">
        <f>IF(ISNUMBER('ETR CO2 Benefits (MEUR)'!G68)=TRUE,'ETR CO2 Benefits (MEUR)'!G68+'ETR Other Exter. Savings (MEUR)'!G68," ")</f>
        <v>0</v>
      </c>
      <c r="H69" s="335">
        <f>IF(ISNUMBER('ETR CO2 Benefits (MEUR)'!H68)=TRUE,'ETR CO2 Benefits (MEUR)'!H68+'ETR Other Exter. Savings (MEUR)'!H68," ")</f>
        <v>0</v>
      </c>
      <c r="I69" s="335">
        <f>IF(ISNUMBER('ETR CO2 Benefits (MEUR)'!I68)=TRUE,'ETR CO2 Benefits (MEUR)'!I68+'ETR Other Exter. Savings (MEUR)'!I68," ")</f>
        <v>0</v>
      </c>
      <c r="J69" s="335">
        <f>IF(ISNUMBER('ETR CO2 Benefits (MEUR)'!J68)=TRUE,'ETR CO2 Benefits (MEUR)'!J68+'ETR Other Exter. Savings (MEUR)'!J68," ")</f>
        <v>0</v>
      </c>
      <c r="K69" s="338">
        <f>IF(ISNUMBER('ETR CO2 Benefits (MEUR)'!K68)=TRUE,'ETR CO2 Benefits (MEUR)'!K68+'ETR Other Exter. Savings (MEUR)'!K68," ")</f>
        <v>0</v>
      </c>
      <c r="L69" s="326">
        <f>IF(ISNUMBER('ETR CO2 Benefits (MEUR)'!L68)=TRUE,'ETR CO2 Benefits (MEUR)'!L68+'ETR Other Exter. Savings (MEUR)'!L68," ")</f>
        <v>6.222030018575853</v>
      </c>
      <c r="M69" s="326">
        <f>IF(ISNUMBER('ETR CO2 Benefits (MEUR)'!M68)=TRUE,'ETR CO2 Benefits (MEUR)'!M68+'ETR Other Exter. Savings (MEUR)'!M68," ")</f>
        <v>0</v>
      </c>
      <c r="N69" s="326">
        <f>IF(ISNUMBER('ETR CO2 Benefits (MEUR)'!N68)=TRUE,'ETR CO2 Benefits (MEUR)'!N68+'ETR Other Exter. Savings (MEUR)'!N68," ")</f>
        <v>0</v>
      </c>
      <c r="O69" s="326">
        <f>IF(ISNUMBER('ETR CO2 Benefits (MEUR)'!O68)=TRUE,'ETR CO2 Benefits (MEUR)'!O68+'ETR Other Exter. Savings (MEUR)'!O68," ")</f>
        <v>0</v>
      </c>
      <c r="P69" s="329">
        <f>IF(ISNUMBER('ETR CO2 Benefits (MEUR)'!P68)=TRUE,'ETR CO2 Benefits (MEUR)'!P68+'ETR Other Exter. Savings (MEUR)'!P68," ")</f>
        <v>0</v>
      </c>
      <c r="Q69" s="326">
        <f>IF(ISNUMBER('ETR CO2 Benefits (MEUR)'!Q68)=TRUE,'ETR CO2 Benefits (MEUR)'!Q68+'ETR Other Exter. Savings (MEUR)'!L68," ")</f>
        <v>3.1108065185758518</v>
      </c>
      <c r="R69" s="326">
        <f>IF(ISNUMBER('ETR CO2 Benefits (MEUR)'!R68)=TRUE,'ETR CO2 Benefits (MEUR)'!R68+'ETR Other Exter. Savings (MEUR)'!M68," ")</f>
        <v>0</v>
      </c>
      <c r="S69" s="326">
        <f>IF(ISNUMBER('ETR CO2 Benefits (MEUR)'!S68)=TRUE,'ETR CO2 Benefits (MEUR)'!S68+'ETR Other Exter. Savings (MEUR)'!N68," ")</f>
        <v>0</v>
      </c>
      <c r="T69" s="326">
        <f>IF(ISNUMBER('ETR CO2 Benefits (MEUR)'!T68)=TRUE,'ETR CO2 Benefits (MEUR)'!T68+'ETR Other Exter. Savings (MEUR)'!O68," ")</f>
        <v>0</v>
      </c>
      <c r="U69" s="329">
        <f>IF(ISNUMBER('ETR CO2 Benefits (MEUR)'!U68)=TRUE,'ETR CO2 Benefits (MEUR)'!U68+'ETR Other Exter. Savings (MEUR)'!P68," ")</f>
        <v>0</v>
      </c>
      <c r="V69" s="320">
        <f>IF(ISNUMBER('ETR CO2 Benefits (MEUR)'!V68)=TRUE,'ETR CO2 Benefits (MEUR)'!V68+'ETR Other Exter. Savings (MEUR)'!Q68," ")</f>
        <v>3.4879245185758521</v>
      </c>
      <c r="W69" s="320">
        <f>IF(ISNUMBER('ETR CO2 Benefits (MEUR)'!W68)=TRUE,'ETR CO2 Benefits (MEUR)'!W68+'ETR Other Exter. Savings (MEUR)'!R68," ")</f>
        <v>0</v>
      </c>
      <c r="X69" s="320">
        <f>IF(ISNUMBER('ETR CO2 Benefits (MEUR)'!X68)=TRUE,'ETR CO2 Benefits (MEUR)'!X68+'ETR Other Exter. Savings (MEUR)'!S68," ")</f>
        <v>0</v>
      </c>
      <c r="Y69" s="320">
        <f>IF(ISNUMBER('ETR CO2 Benefits (MEUR)'!Y68)=TRUE,'ETR CO2 Benefits (MEUR)'!Y68+'ETR Other Exter. Savings (MEUR)'!T68," ")</f>
        <v>0</v>
      </c>
      <c r="Z69" s="323">
        <f>IF(ISNUMBER('ETR CO2 Benefits (MEUR)'!Z68)=TRUE,'ETR CO2 Benefits (MEUR)'!Z68+'ETR Other Exter. Savings (MEUR)'!U68," ")</f>
        <v>0</v>
      </c>
      <c r="AA69" s="314">
        <f>IF(ISNUMBER('ETR CO2 Benefits (MEUR)'!AA68)=TRUE,'ETR CO2 Benefits (MEUR)'!AA68+'ETR Other Exter. Savings (MEUR)'!Q68," ")</f>
        <v>5.9391915185758526</v>
      </c>
      <c r="AB69" s="314">
        <f>IF(ISNUMBER('ETR CO2 Benefits (MEUR)'!AB68)=TRUE,'ETR CO2 Benefits (MEUR)'!AB68+'ETR Other Exter. Savings (MEUR)'!R68," ")</f>
        <v>0</v>
      </c>
      <c r="AC69" s="314">
        <f>IF(ISNUMBER('ETR CO2 Benefits (MEUR)'!AC68)=TRUE,'ETR CO2 Benefits (MEUR)'!AC68+'ETR Other Exter. Savings (MEUR)'!S68," ")</f>
        <v>0</v>
      </c>
      <c r="AD69" s="314">
        <f>IF(ISNUMBER('ETR CO2 Benefits (MEUR)'!AD68)=TRUE,'ETR CO2 Benefits (MEUR)'!AD68+'ETR Other Exter. Savings (MEUR)'!T68," ")</f>
        <v>0</v>
      </c>
      <c r="AE69" s="317">
        <f>IF(ISNUMBER('ETR CO2 Benefits (MEUR)'!AE68)=TRUE,'ETR CO2 Benefits (MEUR)'!AE68+'ETR Other Exter. Savings (MEUR)'!U68," ")</f>
        <v>0</v>
      </c>
      <c r="AF69" s="308">
        <f>IF(ISNUMBER('ETR CO2 Benefits (MEUR)'!AF68)=TRUE,'ETR CO2 Benefits (MEUR)'!AF68+'ETR Other Exter. Savings (MEUR)'!Q68," ")</f>
        <v>4.2421605185758517</v>
      </c>
      <c r="AG69" s="308">
        <f>IF(ISNUMBER('ETR CO2 Benefits (MEUR)'!AG68)=TRUE,'ETR CO2 Benefits (MEUR)'!AG68+'ETR Other Exter. Savings (MEUR)'!R68," ")</f>
        <v>0</v>
      </c>
      <c r="AH69" s="308">
        <f>IF(ISNUMBER('ETR CO2 Benefits (MEUR)'!AH68)=TRUE,'ETR CO2 Benefits (MEUR)'!AH68+'ETR Other Exter. Savings (MEUR)'!S68," ")</f>
        <v>0</v>
      </c>
      <c r="AI69" s="308">
        <f>IF(ISNUMBER('ETR CO2 Benefits (MEUR)'!AI68)=TRUE,'ETR CO2 Benefits (MEUR)'!AI68+'ETR Other Exter. Savings (MEUR)'!T68," ")</f>
        <v>0</v>
      </c>
      <c r="AJ69" s="311">
        <f>IF(ISNUMBER('ETR CO2 Benefits (MEUR)'!AJ68)=TRUE,'ETR CO2 Benefits (MEUR)'!AJ68+'ETR Other Exter. Savings (MEUR)'!U68," ")</f>
        <v>0</v>
      </c>
      <c r="AK69" s="320">
        <f>IF(ISNUMBER('ETR CO2 Benefits (MEUR)'!AK68)=TRUE,'ETR CO2 Benefits (MEUR)'!AK68+'ETR Other Exter. Savings (MEUR)'!V68," ")</f>
        <v>8.0133405185758519</v>
      </c>
      <c r="AL69" s="320">
        <f>IF(ISNUMBER('ETR CO2 Benefits (MEUR)'!AL68)=TRUE,'ETR CO2 Benefits (MEUR)'!AL68+'ETR Other Exter. Savings (MEUR)'!W68," ")</f>
        <v>0</v>
      </c>
      <c r="AM69" s="320">
        <f>IF(ISNUMBER('ETR CO2 Benefits (MEUR)'!AM68)=TRUE,'ETR CO2 Benefits (MEUR)'!AM68+'ETR Other Exter. Savings (MEUR)'!X68," ")</f>
        <v>0</v>
      </c>
      <c r="AN69" s="320">
        <f>IF(ISNUMBER('ETR CO2 Benefits (MEUR)'!AN68)=TRUE,'ETR CO2 Benefits (MEUR)'!AN68+'ETR Other Exter. Savings (MEUR)'!Y68," ")</f>
        <v>0</v>
      </c>
      <c r="AO69" s="323">
        <f>IF(ISNUMBER('ETR CO2 Benefits (MEUR)'!AO68)=TRUE,'ETR CO2 Benefits (MEUR)'!AO68+'ETR Other Exter. Savings (MEUR)'!Z68," ")</f>
        <v>0</v>
      </c>
      <c r="AP69" s="314">
        <f>IF(ISNUMBER('ETR CO2 Benefits (MEUR)'!AP68)=TRUE,'ETR CO2 Benefits (MEUR)'!AP68+'ETR Other Exter. Savings (MEUR)'!V68," ")</f>
        <v>10.370328018575854</v>
      </c>
      <c r="AQ69" s="314">
        <f>IF(ISNUMBER('ETR CO2 Benefits (MEUR)'!AQ68)=TRUE,'ETR CO2 Benefits (MEUR)'!AQ68+'ETR Other Exter. Savings (MEUR)'!W68," ")</f>
        <v>0</v>
      </c>
      <c r="AR69" s="314">
        <f>IF(ISNUMBER('ETR CO2 Benefits (MEUR)'!AR68)=TRUE,'ETR CO2 Benefits (MEUR)'!AR68+'ETR Other Exter. Savings (MEUR)'!X68," ")</f>
        <v>0</v>
      </c>
      <c r="AS69" s="314">
        <f>IF(ISNUMBER('ETR CO2 Benefits (MEUR)'!AS68)=TRUE,'ETR CO2 Benefits (MEUR)'!AS68+'ETR Other Exter. Savings (MEUR)'!Y68," ")</f>
        <v>0</v>
      </c>
      <c r="AT69" s="317">
        <f>IF(ISNUMBER('ETR CO2 Benefits (MEUR)'!AT68)=TRUE,'ETR CO2 Benefits (MEUR)'!AT68+'ETR Other Exter. Savings (MEUR)'!Z68," ")</f>
        <v>0</v>
      </c>
      <c r="AU69" s="308">
        <f>IF(ISNUMBER('ETR CO2 Benefits (MEUR)'!AU68)=TRUE,'ETR CO2 Benefits (MEUR)'!AU68+'ETR Other Exter. Savings (MEUR)'!V68," ")</f>
        <v>8.4847380185758521</v>
      </c>
      <c r="AV69" s="308">
        <f>IF(ISNUMBER('ETR CO2 Benefits (MEUR)'!AV68)=TRUE,'ETR CO2 Benefits (MEUR)'!AV68+'ETR Other Exter. Savings (MEUR)'!W68," ")</f>
        <v>0</v>
      </c>
      <c r="AW69" s="308">
        <f>IF(ISNUMBER('ETR CO2 Benefits (MEUR)'!AW68)=TRUE,'ETR CO2 Benefits (MEUR)'!AW68+'ETR Other Exter. Savings (MEUR)'!X68," ")</f>
        <v>0</v>
      </c>
      <c r="AX69" s="308">
        <f>IF(ISNUMBER('ETR CO2 Benefits (MEUR)'!AX68)=TRUE,'ETR CO2 Benefits (MEUR)'!AX68+'ETR Other Exter. Savings (MEUR)'!Y68," ")</f>
        <v>0</v>
      </c>
      <c r="AY69" s="311">
        <f>IF(ISNUMBER('ETR CO2 Benefits (MEUR)'!AY68)=TRUE,'ETR CO2 Benefits (MEUR)'!AY68+'ETR Other Exter. Savings (MEUR)'!Z68," ")</f>
        <v>0</v>
      </c>
    </row>
    <row r="70" spans="2:51" ht="204" customHeight="1" x14ac:dyDescent="0.25">
      <c r="B70" s="485" t="str">
        <f>'ETR Capacities'!B69</f>
        <v>SK</v>
      </c>
      <c r="C70" s="10" t="str">
        <f>'ETR Capacities'!C69</f>
        <v>ETR-N-315</v>
      </c>
      <c r="D70" s="10" t="str">
        <f>_xlfn.XLOOKUP(C70,[4]ETR!$D$4:$D$78,[4]ETR!$E$4:$E$78)</f>
        <v>G2F - Gas to Future</v>
      </c>
      <c r="E70" s="10" t="str">
        <f>_xlfn.XLOOKUP(C70,'ETR Capacities'!$C$5:$C$79,'ETR Capacities'!$E$5:$E$79)</f>
        <v xml:space="preserve">Hydrogen and synthetic methane </v>
      </c>
      <c r="F70" s="669" t="str">
        <f>IF(_xlfn.XLOOKUP(C70,'ETR Capacities'!$C$5:$C$79,'ETR Capacities'!$F$5:$F$79)=0," ",_xlfn.XLOOKUP(C70,'ETR Capacities'!$C$5:$C$79,'ETR Capacities'!$F$5:$F$79))</f>
        <v xml:space="preserve"> </v>
      </c>
      <c r="G70" s="386">
        <f>IF(ISNUMBER('ETR CO2 Benefits (MEUR)'!G69)=TRUE,'ETR CO2 Benefits (MEUR)'!G69+'ETR Other Exter. Savings (MEUR)'!G69," ")</f>
        <v>0</v>
      </c>
      <c r="H70" s="105">
        <f>IF(ISNUMBER('ETR CO2 Benefits (MEUR)'!H69)=TRUE,'ETR CO2 Benefits (MEUR)'!H69+'ETR Other Exter. Savings (MEUR)'!H69," ")</f>
        <v>0</v>
      </c>
      <c r="I70" s="105">
        <f>IF(ISNUMBER('ETR CO2 Benefits (MEUR)'!I69)=TRUE,'ETR CO2 Benefits (MEUR)'!I69+'ETR Other Exter. Savings (MEUR)'!I69," ")</f>
        <v>0</v>
      </c>
      <c r="J70" s="105">
        <f>IF(ISNUMBER('ETR CO2 Benefits (MEUR)'!J69)=TRUE,'ETR CO2 Benefits (MEUR)'!J69+'ETR Other Exter. Savings (MEUR)'!J69," ")</f>
        <v>0</v>
      </c>
      <c r="K70" s="106">
        <f>IF(ISNUMBER('ETR CO2 Benefits (MEUR)'!K69)=TRUE,'ETR CO2 Benefits (MEUR)'!K69+'ETR Other Exter. Savings (MEUR)'!K69," ")</f>
        <v>0</v>
      </c>
      <c r="L70" s="209">
        <f>IF(ISNUMBER('ETR CO2 Benefits (MEUR)'!L69)=TRUE,'ETR CO2 Benefits (MEUR)'!L69+'ETR Other Exter. Savings (MEUR)'!L69," ")</f>
        <v>6.6773005077399397</v>
      </c>
      <c r="M70" s="209">
        <f>IF(ISNUMBER('ETR CO2 Benefits (MEUR)'!M69)=TRUE,'ETR CO2 Benefits (MEUR)'!M69+'ETR Other Exter. Savings (MEUR)'!M69," ")</f>
        <v>0</v>
      </c>
      <c r="N70" s="209">
        <f>IF(ISNUMBER('ETR CO2 Benefits (MEUR)'!N69)=TRUE,'ETR CO2 Benefits (MEUR)'!N69+'ETR Other Exter. Savings (MEUR)'!N69," ")</f>
        <v>0</v>
      </c>
      <c r="O70" s="209">
        <f>IF(ISNUMBER('ETR CO2 Benefits (MEUR)'!O69)=TRUE,'ETR CO2 Benefits (MEUR)'!O69+'ETR Other Exter. Savings (MEUR)'!O69," ")</f>
        <v>0</v>
      </c>
      <c r="P70" s="210">
        <f>IF(ISNUMBER('ETR CO2 Benefits (MEUR)'!P69)=TRUE,'ETR CO2 Benefits (MEUR)'!P69+'ETR Other Exter. Savings (MEUR)'!P69," ")</f>
        <v>0</v>
      </c>
      <c r="Q70" s="209">
        <f>IF(ISNUMBER('ETR CO2 Benefits (MEUR)'!Q69)=TRUE,'ETR CO2 Benefits (MEUR)'!Q69+'ETR Other Exter. Savings (MEUR)'!L69," ")</f>
        <v>3.3384265077399391</v>
      </c>
      <c r="R70" s="209">
        <f>IF(ISNUMBER('ETR CO2 Benefits (MEUR)'!R69)=TRUE,'ETR CO2 Benefits (MEUR)'!R69+'ETR Other Exter. Savings (MEUR)'!M69," ")</f>
        <v>0</v>
      </c>
      <c r="S70" s="209">
        <f>IF(ISNUMBER('ETR CO2 Benefits (MEUR)'!S69)=TRUE,'ETR CO2 Benefits (MEUR)'!S69+'ETR Other Exter. Savings (MEUR)'!N69," ")</f>
        <v>0</v>
      </c>
      <c r="T70" s="209">
        <f>IF(ISNUMBER('ETR CO2 Benefits (MEUR)'!T69)=TRUE,'ETR CO2 Benefits (MEUR)'!T69+'ETR Other Exter. Savings (MEUR)'!O69," ")</f>
        <v>0</v>
      </c>
      <c r="U70" s="210">
        <f>IF(ISNUMBER('ETR CO2 Benefits (MEUR)'!U69)=TRUE,'ETR CO2 Benefits (MEUR)'!U69+'ETR Other Exter. Savings (MEUR)'!P69," ")</f>
        <v>0</v>
      </c>
      <c r="V70" s="227">
        <f>IF(ISNUMBER('ETR CO2 Benefits (MEUR)'!V69)=TRUE,'ETR CO2 Benefits (MEUR)'!V69+'ETR Other Exter. Savings (MEUR)'!Q69," ")</f>
        <v>3.7431385077399391</v>
      </c>
      <c r="W70" s="227">
        <f>IF(ISNUMBER('ETR CO2 Benefits (MEUR)'!W69)=TRUE,'ETR CO2 Benefits (MEUR)'!W69+'ETR Other Exter. Savings (MEUR)'!R69," ")</f>
        <v>0</v>
      </c>
      <c r="X70" s="227">
        <f>IF(ISNUMBER('ETR CO2 Benefits (MEUR)'!X69)=TRUE,'ETR CO2 Benefits (MEUR)'!X69+'ETR Other Exter. Savings (MEUR)'!S69," ")</f>
        <v>0</v>
      </c>
      <c r="Y70" s="227">
        <f>IF(ISNUMBER('ETR CO2 Benefits (MEUR)'!Y69)=TRUE,'ETR CO2 Benefits (MEUR)'!Y69+'ETR Other Exter. Savings (MEUR)'!T69," ")</f>
        <v>0</v>
      </c>
      <c r="Z70" s="228">
        <f>IF(ISNUMBER('ETR CO2 Benefits (MEUR)'!Z69)=TRUE,'ETR CO2 Benefits (MEUR)'!Z69+'ETR Other Exter. Savings (MEUR)'!U69," ")</f>
        <v>0</v>
      </c>
      <c r="AA70" s="37">
        <f>IF(ISNUMBER('ETR CO2 Benefits (MEUR)'!AA69)=TRUE,'ETR CO2 Benefits (MEUR)'!AA69+'ETR Other Exter. Savings (MEUR)'!Q69," ")</f>
        <v>6.3737665077399397</v>
      </c>
      <c r="AB70" s="37">
        <f>IF(ISNUMBER('ETR CO2 Benefits (MEUR)'!AB69)=TRUE,'ETR CO2 Benefits (MEUR)'!AB69+'ETR Other Exter. Savings (MEUR)'!R69," ")</f>
        <v>0</v>
      </c>
      <c r="AC70" s="37">
        <f>IF(ISNUMBER('ETR CO2 Benefits (MEUR)'!AC69)=TRUE,'ETR CO2 Benefits (MEUR)'!AC69+'ETR Other Exter. Savings (MEUR)'!S69," ")</f>
        <v>0</v>
      </c>
      <c r="AD70" s="37">
        <f>IF(ISNUMBER('ETR CO2 Benefits (MEUR)'!AD69)=TRUE,'ETR CO2 Benefits (MEUR)'!AD69+'ETR Other Exter. Savings (MEUR)'!T69," ")</f>
        <v>0</v>
      </c>
      <c r="AE70" s="242">
        <f>IF(ISNUMBER('ETR CO2 Benefits (MEUR)'!AE69)=TRUE,'ETR CO2 Benefits (MEUR)'!AE69+'ETR Other Exter. Savings (MEUR)'!U69," ")</f>
        <v>0</v>
      </c>
      <c r="AF70" s="40">
        <f>IF(ISNUMBER('ETR CO2 Benefits (MEUR)'!AF69)=TRUE,'ETR CO2 Benefits (MEUR)'!AF69+'ETR Other Exter. Savings (MEUR)'!Q69," ")</f>
        <v>4.552562507739939</v>
      </c>
      <c r="AG70" s="40">
        <f>IF(ISNUMBER('ETR CO2 Benefits (MEUR)'!AG69)=TRUE,'ETR CO2 Benefits (MEUR)'!AG69+'ETR Other Exter. Savings (MEUR)'!R69," ")</f>
        <v>0</v>
      </c>
      <c r="AH70" s="40">
        <f>IF(ISNUMBER('ETR CO2 Benefits (MEUR)'!AH69)=TRUE,'ETR CO2 Benefits (MEUR)'!AH69+'ETR Other Exter. Savings (MEUR)'!S69," ")</f>
        <v>0</v>
      </c>
      <c r="AI70" s="40">
        <f>IF(ISNUMBER('ETR CO2 Benefits (MEUR)'!AI69)=TRUE,'ETR CO2 Benefits (MEUR)'!AI69+'ETR Other Exter. Savings (MEUR)'!T69," ")</f>
        <v>0</v>
      </c>
      <c r="AJ70" s="248">
        <f>IF(ISNUMBER('ETR CO2 Benefits (MEUR)'!AJ69)=TRUE,'ETR CO2 Benefits (MEUR)'!AJ69+'ETR Other Exter. Savings (MEUR)'!U69," ")</f>
        <v>0</v>
      </c>
      <c r="AK70" s="227">
        <f>IF(ISNUMBER('ETR CO2 Benefits (MEUR)'!AK69)=TRUE,'ETR CO2 Benefits (MEUR)'!AK69+'ETR Other Exter. Savings (MEUR)'!V69," ")</f>
        <v>42.998412538699696</v>
      </c>
      <c r="AL70" s="227">
        <f>IF(ISNUMBER('ETR CO2 Benefits (MEUR)'!AL69)=TRUE,'ETR CO2 Benefits (MEUR)'!AL69+'ETR Other Exter. Savings (MEUR)'!W69," ")</f>
        <v>0</v>
      </c>
      <c r="AM70" s="227">
        <f>IF(ISNUMBER('ETR CO2 Benefits (MEUR)'!AM69)=TRUE,'ETR CO2 Benefits (MEUR)'!AM69+'ETR Other Exter. Savings (MEUR)'!X69," ")</f>
        <v>0</v>
      </c>
      <c r="AN70" s="227">
        <f>IF(ISNUMBER('ETR CO2 Benefits (MEUR)'!AN69)=TRUE,'ETR CO2 Benefits (MEUR)'!AN69+'ETR Other Exter. Savings (MEUR)'!Y69," ")</f>
        <v>0</v>
      </c>
      <c r="AO70" s="228">
        <f>IF(ISNUMBER('ETR CO2 Benefits (MEUR)'!AO69)=TRUE,'ETR CO2 Benefits (MEUR)'!AO69+'ETR Other Exter. Savings (MEUR)'!Z69," ")</f>
        <v>0</v>
      </c>
      <c r="AP70" s="37">
        <f>IF(ISNUMBER('ETR CO2 Benefits (MEUR)'!AP69)=TRUE,'ETR CO2 Benefits (MEUR)'!AP69+'ETR Other Exter. Savings (MEUR)'!V69," ")</f>
        <v>55.645662538699696</v>
      </c>
      <c r="AQ70" s="37">
        <f>IF(ISNUMBER('ETR CO2 Benefits (MEUR)'!AQ69)=TRUE,'ETR CO2 Benefits (MEUR)'!AQ69+'ETR Other Exter. Savings (MEUR)'!W69," ")</f>
        <v>0</v>
      </c>
      <c r="AR70" s="37">
        <f>IF(ISNUMBER('ETR CO2 Benefits (MEUR)'!AR69)=TRUE,'ETR CO2 Benefits (MEUR)'!AR69+'ETR Other Exter. Savings (MEUR)'!X69," ")</f>
        <v>0</v>
      </c>
      <c r="AS70" s="37">
        <f>IF(ISNUMBER('ETR CO2 Benefits (MEUR)'!AS69)=TRUE,'ETR CO2 Benefits (MEUR)'!AS69+'ETR Other Exter. Savings (MEUR)'!Y69," ")</f>
        <v>0</v>
      </c>
      <c r="AT70" s="242">
        <f>IF(ISNUMBER('ETR CO2 Benefits (MEUR)'!AT69)=TRUE,'ETR CO2 Benefits (MEUR)'!AT69+'ETR Other Exter. Savings (MEUR)'!Z69," ")</f>
        <v>0</v>
      </c>
      <c r="AU70" s="40">
        <f>IF(ISNUMBER('ETR CO2 Benefits (MEUR)'!AU69)=TRUE,'ETR CO2 Benefits (MEUR)'!AU69+'ETR Other Exter. Savings (MEUR)'!V69," ")</f>
        <v>45.527862538699701</v>
      </c>
      <c r="AV70" s="40">
        <f>IF(ISNUMBER('ETR CO2 Benefits (MEUR)'!AV69)=TRUE,'ETR CO2 Benefits (MEUR)'!AV69+'ETR Other Exter. Savings (MEUR)'!W69," ")</f>
        <v>0</v>
      </c>
      <c r="AW70" s="40">
        <f>IF(ISNUMBER('ETR CO2 Benefits (MEUR)'!AW69)=TRUE,'ETR CO2 Benefits (MEUR)'!AW69+'ETR Other Exter. Savings (MEUR)'!X69," ")</f>
        <v>0</v>
      </c>
      <c r="AX70" s="40">
        <f>IF(ISNUMBER('ETR CO2 Benefits (MEUR)'!AX69)=TRUE,'ETR CO2 Benefits (MEUR)'!AX69+'ETR Other Exter. Savings (MEUR)'!Y69," ")</f>
        <v>0</v>
      </c>
      <c r="AY70" s="248">
        <f>IF(ISNUMBER('ETR CO2 Benefits (MEUR)'!AY69)=TRUE,'ETR CO2 Benefits (MEUR)'!AY69+'ETR Other Exter. Savings (MEUR)'!Z69," ")</f>
        <v>0</v>
      </c>
    </row>
    <row r="71" spans="2:51" ht="114.75" customHeight="1" x14ac:dyDescent="0.25">
      <c r="B71" s="485" t="str">
        <f>'ETR Capacities'!B70</f>
        <v>SK</v>
      </c>
      <c r="C71" s="10" t="str">
        <f>'ETR Capacities'!C70</f>
        <v>ETR-N-913</v>
      </c>
      <c r="D71" s="10" t="str">
        <f>_xlfn.XLOOKUP(C71,[4]ETR!$D$4:$D$78,[4]ETR!$E$4:$E$78)</f>
        <v>Modification of  NP23 MW turboset to a hydrogen-ready low-emissions at CS04</v>
      </c>
      <c r="E71" s="10" t="str">
        <f>_xlfn.XLOOKUP(C71,'ETR Capacities'!$C$5:$C$79,'ETR Capacities'!$E$5:$E$79)</f>
        <v xml:space="preserve">Hydrogen and synthetic methane </v>
      </c>
      <c r="F71" s="670"/>
      <c r="G71" s="386">
        <f>IF(ISNUMBER('ETR CO2 Benefits (MEUR)'!G70)=TRUE,'ETR CO2 Benefits (MEUR)'!G70+'ETR Other Exter. Savings (MEUR)'!G70," ")</f>
        <v>0</v>
      </c>
      <c r="H71" s="105">
        <f>IF(ISNUMBER('ETR CO2 Benefits (MEUR)'!H70)=TRUE,'ETR CO2 Benefits (MEUR)'!H70+'ETR Other Exter. Savings (MEUR)'!H70," ")</f>
        <v>0</v>
      </c>
      <c r="I71" s="105">
        <f>IF(ISNUMBER('ETR CO2 Benefits (MEUR)'!I70)=TRUE,'ETR CO2 Benefits (MEUR)'!I70+'ETR Other Exter. Savings (MEUR)'!I70," ")</f>
        <v>0</v>
      </c>
      <c r="J71" s="105">
        <f>IF(ISNUMBER('ETR CO2 Benefits (MEUR)'!J70)=TRUE,'ETR CO2 Benefits (MEUR)'!J70+'ETR Other Exter. Savings (MEUR)'!J70," ")</f>
        <v>0</v>
      </c>
      <c r="K71" s="106">
        <f>IF(ISNUMBER('ETR CO2 Benefits (MEUR)'!K70)=TRUE,'ETR CO2 Benefits (MEUR)'!K70+'ETR Other Exter. Savings (MEUR)'!K70," ")</f>
        <v>0</v>
      </c>
      <c r="L71" s="209">
        <f>IF(ISNUMBER('ETR CO2 Benefits (MEUR)'!L70)=TRUE,'ETR CO2 Benefits (MEUR)'!L70+'ETR Other Exter. Savings (MEUR)'!L70," ")</f>
        <v>0</v>
      </c>
      <c r="M71" s="209">
        <f>IF(ISNUMBER('ETR CO2 Benefits (MEUR)'!M70)=TRUE,'ETR CO2 Benefits (MEUR)'!M70+'ETR Other Exter. Savings (MEUR)'!M70," ")</f>
        <v>0</v>
      </c>
      <c r="N71" s="209">
        <f>IF(ISNUMBER('ETR CO2 Benefits (MEUR)'!N70)=TRUE,'ETR CO2 Benefits (MEUR)'!N70+'ETR Other Exter. Savings (MEUR)'!N70," ")</f>
        <v>0</v>
      </c>
      <c r="O71" s="209">
        <f>IF(ISNUMBER('ETR CO2 Benefits (MEUR)'!O70)=TRUE,'ETR CO2 Benefits (MEUR)'!O70+'ETR Other Exter. Savings (MEUR)'!O70," ")</f>
        <v>0</v>
      </c>
      <c r="P71" s="210">
        <f>IF(ISNUMBER('ETR CO2 Benefits (MEUR)'!P70)=TRUE,'ETR CO2 Benefits (MEUR)'!P70+'ETR Other Exter. Savings (MEUR)'!P70," ")</f>
        <v>0</v>
      </c>
      <c r="Q71" s="209">
        <f>IF(ISNUMBER('ETR CO2 Benefits (MEUR)'!Q70)=TRUE,'ETR CO2 Benefits (MEUR)'!Q70+'ETR Other Exter. Savings (MEUR)'!L70," ")</f>
        <v>0</v>
      </c>
      <c r="R71" s="209">
        <f>IF(ISNUMBER('ETR CO2 Benefits (MEUR)'!R70)=TRUE,'ETR CO2 Benefits (MEUR)'!R70+'ETR Other Exter. Savings (MEUR)'!M70," ")</f>
        <v>0</v>
      </c>
      <c r="S71" s="209">
        <f>IF(ISNUMBER('ETR CO2 Benefits (MEUR)'!S70)=TRUE,'ETR CO2 Benefits (MEUR)'!S70+'ETR Other Exter. Savings (MEUR)'!N70," ")</f>
        <v>0</v>
      </c>
      <c r="T71" s="209">
        <f>IF(ISNUMBER('ETR CO2 Benefits (MEUR)'!T70)=TRUE,'ETR CO2 Benefits (MEUR)'!T70+'ETR Other Exter. Savings (MEUR)'!O70," ")</f>
        <v>0</v>
      </c>
      <c r="U71" s="210">
        <f>IF(ISNUMBER('ETR CO2 Benefits (MEUR)'!U70)=TRUE,'ETR CO2 Benefits (MEUR)'!U70+'ETR Other Exter. Savings (MEUR)'!P70," ")</f>
        <v>0</v>
      </c>
      <c r="V71" s="227">
        <f>IF(ISNUMBER('ETR CO2 Benefits (MEUR)'!V70)=TRUE,'ETR CO2 Benefits (MEUR)'!V70+'ETR Other Exter. Savings (MEUR)'!Q70," ")</f>
        <v>0</v>
      </c>
      <c r="W71" s="227">
        <f>IF(ISNUMBER('ETR CO2 Benefits (MEUR)'!W70)=TRUE,'ETR CO2 Benefits (MEUR)'!W70+'ETR Other Exter. Savings (MEUR)'!R70," ")</f>
        <v>0</v>
      </c>
      <c r="X71" s="227">
        <f>IF(ISNUMBER('ETR CO2 Benefits (MEUR)'!X70)=TRUE,'ETR CO2 Benefits (MEUR)'!X70+'ETR Other Exter. Savings (MEUR)'!S70," ")</f>
        <v>0</v>
      </c>
      <c r="Y71" s="227">
        <f>IF(ISNUMBER('ETR CO2 Benefits (MEUR)'!Y70)=TRUE,'ETR CO2 Benefits (MEUR)'!Y70+'ETR Other Exter. Savings (MEUR)'!T70," ")</f>
        <v>0</v>
      </c>
      <c r="Z71" s="228">
        <f>IF(ISNUMBER('ETR CO2 Benefits (MEUR)'!Z70)=TRUE,'ETR CO2 Benefits (MEUR)'!Z70+'ETR Other Exter. Savings (MEUR)'!U70," ")</f>
        <v>0</v>
      </c>
      <c r="AA71" s="37">
        <f>IF(ISNUMBER('ETR CO2 Benefits (MEUR)'!AA70)=TRUE,'ETR CO2 Benefits (MEUR)'!AA70+'ETR Other Exter. Savings (MEUR)'!Q70," ")</f>
        <v>0</v>
      </c>
      <c r="AB71" s="37">
        <f>IF(ISNUMBER('ETR CO2 Benefits (MEUR)'!AB70)=TRUE,'ETR CO2 Benefits (MEUR)'!AB70+'ETR Other Exter. Savings (MEUR)'!R70," ")</f>
        <v>0</v>
      </c>
      <c r="AC71" s="37">
        <f>IF(ISNUMBER('ETR CO2 Benefits (MEUR)'!AC70)=TRUE,'ETR CO2 Benefits (MEUR)'!AC70+'ETR Other Exter. Savings (MEUR)'!S70," ")</f>
        <v>0</v>
      </c>
      <c r="AD71" s="37">
        <f>IF(ISNUMBER('ETR CO2 Benefits (MEUR)'!AD70)=TRUE,'ETR CO2 Benefits (MEUR)'!AD70+'ETR Other Exter. Savings (MEUR)'!T70," ")</f>
        <v>0</v>
      </c>
      <c r="AE71" s="242">
        <f>IF(ISNUMBER('ETR CO2 Benefits (MEUR)'!AE70)=TRUE,'ETR CO2 Benefits (MEUR)'!AE70+'ETR Other Exter. Savings (MEUR)'!U70," ")</f>
        <v>0</v>
      </c>
      <c r="AF71" s="40">
        <f>IF(ISNUMBER('ETR CO2 Benefits (MEUR)'!AF70)=TRUE,'ETR CO2 Benefits (MEUR)'!AF70+'ETR Other Exter. Savings (MEUR)'!Q70," ")</f>
        <v>0</v>
      </c>
      <c r="AG71" s="40">
        <f>IF(ISNUMBER('ETR CO2 Benefits (MEUR)'!AG70)=TRUE,'ETR CO2 Benefits (MEUR)'!AG70+'ETR Other Exter. Savings (MEUR)'!R70," ")</f>
        <v>0</v>
      </c>
      <c r="AH71" s="40">
        <f>IF(ISNUMBER('ETR CO2 Benefits (MEUR)'!AH70)=TRUE,'ETR CO2 Benefits (MEUR)'!AH70+'ETR Other Exter. Savings (MEUR)'!S70," ")</f>
        <v>0</v>
      </c>
      <c r="AI71" s="40">
        <f>IF(ISNUMBER('ETR CO2 Benefits (MEUR)'!AI70)=TRUE,'ETR CO2 Benefits (MEUR)'!AI70+'ETR Other Exter. Savings (MEUR)'!T70," ")</f>
        <v>0</v>
      </c>
      <c r="AJ71" s="248">
        <f>IF(ISNUMBER('ETR CO2 Benefits (MEUR)'!AJ70)=TRUE,'ETR CO2 Benefits (MEUR)'!AJ70+'ETR Other Exter. Savings (MEUR)'!U70," ")</f>
        <v>0</v>
      </c>
      <c r="AK71" s="227">
        <f>IF(ISNUMBER('ETR CO2 Benefits (MEUR)'!AK70)=TRUE,'ETR CO2 Benefits (MEUR)'!AK70+'ETR Other Exter. Savings (MEUR)'!V70," ")</f>
        <v>0</v>
      </c>
      <c r="AL71" s="227">
        <f>IF(ISNUMBER('ETR CO2 Benefits (MEUR)'!AL70)=TRUE,'ETR CO2 Benefits (MEUR)'!AL70+'ETR Other Exter. Savings (MEUR)'!W70," ")</f>
        <v>0</v>
      </c>
      <c r="AM71" s="227">
        <f>IF(ISNUMBER('ETR CO2 Benefits (MEUR)'!AM70)=TRUE,'ETR CO2 Benefits (MEUR)'!AM70+'ETR Other Exter. Savings (MEUR)'!X70," ")</f>
        <v>0</v>
      </c>
      <c r="AN71" s="227">
        <f>IF(ISNUMBER('ETR CO2 Benefits (MEUR)'!AN70)=TRUE,'ETR CO2 Benefits (MEUR)'!AN70+'ETR Other Exter. Savings (MEUR)'!Y70," ")</f>
        <v>0</v>
      </c>
      <c r="AO71" s="228">
        <f>IF(ISNUMBER('ETR CO2 Benefits (MEUR)'!AO70)=TRUE,'ETR CO2 Benefits (MEUR)'!AO70+'ETR Other Exter. Savings (MEUR)'!Z70," ")</f>
        <v>0</v>
      </c>
      <c r="AP71" s="37">
        <f>IF(ISNUMBER('ETR CO2 Benefits (MEUR)'!AP70)=TRUE,'ETR CO2 Benefits (MEUR)'!AP70+'ETR Other Exter. Savings (MEUR)'!V70," ")</f>
        <v>0</v>
      </c>
      <c r="AQ71" s="37">
        <f>IF(ISNUMBER('ETR CO2 Benefits (MEUR)'!AQ70)=TRUE,'ETR CO2 Benefits (MEUR)'!AQ70+'ETR Other Exter. Savings (MEUR)'!W70," ")</f>
        <v>0</v>
      </c>
      <c r="AR71" s="37">
        <f>IF(ISNUMBER('ETR CO2 Benefits (MEUR)'!AR70)=TRUE,'ETR CO2 Benefits (MEUR)'!AR70+'ETR Other Exter. Savings (MEUR)'!X70," ")</f>
        <v>0</v>
      </c>
      <c r="AS71" s="37">
        <f>IF(ISNUMBER('ETR CO2 Benefits (MEUR)'!AS70)=TRUE,'ETR CO2 Benefits (MEUR)'!AS70+'ETR Other Exter. Savings (MEUR)'!Y70," ")</f>
        <v>0</v>
      </c>
      <c r="AT71" s="242">
        <f>IF(ISNUMBER('ETR CO2 Benefits (MEUR)'!AT70)=TRUE,'ETR CO2 Benefits (MEUR)'!AT70+'ETR Other Exter. Savings (MEUR)'!Z70," ")</f>
        <v>0</v>
      </c>
      <c r="AU71" s="40">
        <f>IF(ISNUMBER('ETR CO2 Benefits (MEUR)'!AU70)=TRUE,'ETR CO2 Benefits (MEUR)'!AU70+'ETR Other Exter. Savings (MEUR)'!V70," ")</f>
        <v>0</v>
      </c>
      <c r="AV71" s="40">
        <f>IF(ISNUMBER('ETR CO2 Benefits (MEUR)'!AV70)=TRUE,'ETR CO2 Benefits (MEUR)'!AV70+'ETR Other Exter. Savings (MEUR)'!W70," ")</f>
        <v>0</v>
      </c>
      <c r="AW71" s="40">
        <f>IF(ISNUMBER('ETR CO2 Benefits (MEUR)'!AW70)=TRUE,'ETR CO2 Benefits (MEUR)'!AW70+'ETR Other Exter. Savings (MEUR)'!X70," ")</f>
        <v>0</v>
      </c>
      <c r="AX71" s="40">
        <f>IF(ISNUMBER('ETR CO2 Benefits (MEUR)'!AX70)=TRUE,'ETR CO2 Benefits (MEUR)'!AX70+'ETR Other Exter. Savings (MEUR)'!Y70," ")</f>
        <v>0</v>
      </c>
      <c r="AY71" s="248">
        <f>IF(ISNUMBER('ETR CO2 Benefits (MEUR)'!AY70)=TRUE,'ETR CO2 Benefits (MEUR)'!AY70+'ETR Other Exter. Savings (MEUR)'!Z70," ")</f>
        <v>0</v>
      </c>
    </row>
    <row r="72" spans="2:51" ht="114" customHeight="1" x14ac:dyDescent="0.25">
      <c r="B72" s="485" t="str">
        <f>'ETR Capacities'!B71</f>
        <v>SK</v>
      </c>
      <c r="C72" s="11" t="str">
        <f>'ETR Capacities'!C71</f>
        <v>ETR-N-916</v>
      </c>
      <c r="D72" s="11" t="str">
        <f>_xlfn.XLOOKUP(C72,[4]ETR!$D$4:$D$78,[4]ETR!$E$4:$E$78)</f>
        <v>Measures for achieving hydrogen blending readiness of the transmission syst</v>
      </c>
      <c r="E72" s="11" t="str">
        <f>_xlfn.XLOOKUP(C72,'ETR Capacities'!$C$5:$C$79,'ETR Capacities'!$E$5:$E$79)</f>
        <v xml:space="preserve">Hydrogen and synthetic methane </v>
      </c>
      <c r="F72" s="304" t="str">
        <f>IF(_xlfn.XLOOKUP(C72,'ETR Capacities'!$C$5:$C$79,'ETR Capacities'!$F$5:$F$79)=0," ",_xlfn.XLOOKUP(C72,'ETR Capacities'!$C$5:$C$79,'ETR Capacities'!$F$5:$F$79))</f>
        <v xml:space="preserve"> </v>
      </c>
      <c r="G72" s="331">
        <f>IF(ISNUMBER('ETR CO2 Benefits (MEUR)'!G71)=TRUE,'ETR CO2 Benefits (MEUR)'!G71+'ETR Other Exter. Savings (MEUR)'!G71," ")</f>
        <v>0</v>
      </c>
      <c r="H72" s="334">
        <f>IF(ISNUMBER('ETR CO2 Benefits (MEUR)'!H71)=TRUE,'ETR CO2 Benefits (MEUR)'!H71+'ETR Other Exter. Savings (MEUR)'!H71," ")</f>
        <v>0</v>
      </c>
      <c r="I72" s="334">
        <f>IF(ISNUMBER('ETR CO2 Benefits (MEUR)'!I71)=TRUE,'ETR CO2 Benefits (MEUR)'!I71+'ETR Other Exter. Savings (MEUR)'!I71," ")</f>
        <v>0</v>
      </c>
      <c r="J72" s="334">
        <f>IF(ISNUMBER('ETR CO2 Benefits (MEUR)'!J71)=TRUE,'ETR CO2 Benefits (MEUR)'!J71+'ETR Other Exter. Savings (MEUR)'!J71," ")</f>
        <v>0</v>
      </c>
      <c r="K72" s="337">
        <f>IF(ISNUMBER('ETR CO2 Benefits (MEUR)'!K71)=TRUE,'ETR CO2 Benefits (MEUR)'!K71+'ETR Other Exter. Savings (MEUR)'!K71," ")</f>
        <v>0</v>
      </c>
      <c r="L72" s="325">
        <f>IF(ISNUMBER('ETR CO2 Benefits (MEUR)'!L71)=TRUE,'ETR CO2 Benefits (MEUR)'!L71+'ETR Other Exter. Savings (MEUR)'!L71," ")</f>
        <v>0</v>
      </c>
      <c r="M72" s="325">
        <f>IF(ISNUMBER('ETR CO2 Benefits (MEUR)'!M71)=TRUE,'ETR CO2 Benefits (MEUR)'!M71+'ETR Other Exter. Savings (MEUR)'!M71," ")</f>
        <v>0</v>
      </c>
      <c r="N72" s="325">
        <f>IF(ISNUMBER('ETR CO2 Benefits (MEUR)'!N71)=TRUE,'ETR CO2 Benefits (MEUR)'!N71+'ETR Other Exter. Savings (MEUR)'!N71," ")</f>
        <v>0</v>
      </c>
      <c r="O72" s="325">
        <f>IF(ISNUMBER('ETR CO2 Benefits (MEUR)'!O71)=TRUE,'ETR CO2 Benefits (MEUR)'!O71+'ETR Other Exter. Savings (MEUR)'!O71," ")</f>
        <v>0</v>
      </c>
      <c r="P72" s="328">
        <f>IF(ISNUMBER('ETR CO2 Benefits (MEUR)'!P71)=TRUE,'ETR CO2 Benefits (MEUR)'!P71+'ETR Other Exter. Savings (MEUR)'!P71," ")</f>
        <v>0</v>
      </c>
      <c r="Q72" s="325">
        <f>IF(ISNUMBER('ETR CO2 Benefits (MEUR)'!Q71)=TRUE,'ETR CO2 Benefits (MEUR)'!Q71+'ETR Other Exter. Savings (MEUR)'!L71," ")</f>
        <v>0</v>
      </c>
      <c r="R72" s="325">
        <f>IF(ISNUMBER('ETR CO2 Benefits (MEUR)'!R71)=TRUE,'ETR CO2 Benefits (MEUR)'!R71+'ETR Other Exter. Savings (MEUR)'!M71," ")</f>
        <v>0</v>
      </c>
      <c r="S72" s="325">
        <f>IF(ISNUMBER('ETR CO2 Benefits (MEUR)'!S71)=TRUE,'ETR CO2 Benefits (MEUR)'!S71+'ETR Other Exter. Savings (MEUR)'!N71," ")</f>
        <v>0</v>
      </c>
      <c r="T72" s="325">
        <f>IF(ISNUMBER('ETR CO2 Benefits (MEUR)'!T71)=TRUE,'ETR CO2 Benefits (MEUR)'!T71+'ETR Other Exter. Savings (MEUR)'!O71," ")</f>
        <v>0</v>
      </c>
      <c r="U72" s="328">
        <f>IF(ISNUMBER('ETR CO2 Benefits (MEUR)'!U71)=TRUE,'ETR CO2 Benefits (MEUR)'!U71+'ETR Other Exter. Savings (MEUR)'!P71," ")</f>
        <v>0</v>
      </c>
      <c r="V72" s="319">
        <f>IF(ISNUMBER('ETR CO2 Benefits (MEUR)'!V71)=TRUE,'ETR CO2 Benefits (MEUR)'!V71+'ETR Other Exter. Savings (MEUR)'!Q71," ")</f>
        <v>0</v>
      </c>
      <c r="W72" s="319">
        <f>IF(ISNUMBER('ETR CO2 Benefits (MEUR)'!W71)=TRUE,'ETR CO2 Benefits (MEUR)'!W71+'ETR Other Exter. Savings (MEUR)'!R71," ")</f>
        <v>0</v>
      </c>
      <c r="X72" s="319">
        <f>IF(ISNUMBER('ETR CO2 Benefits (MEUR)'!X71)=TRUE,'ETR CO2 Benefits (MEUR)'!X71+'ETR Other Exter. Savings (MEUR)'!S71," ")</f>
        <v>0</v>
      </c>
      <c r="Y72" s="319">
        <f>IF(ISNUMBER('ETR CO2 Benefits (MEUR)'!Y71)=TRUE,'ETR CO2 Benefits (MEUR)'!Y71+'ETR Other Exter. Savings (MEUR)'!T71," ")</f>
        <v>0</v>
      </c>
      <c r="Z72" s="322">
        <f>IF(ISNUMBER('ETR CO2 Benefits (MEUR)'!Z71)=TRUE,'ETR CO2 Benefits (MEUR)'!Z71+'ETR Other Exter. Savings (MEUR)'!U71," ")</f>
        <v>0</v>
      </c>
      <c r="AA72" s="313">
        <f>IF(ISNUMBER('ETR CO2 Benefits (MEUR)'!AA71)=TRUE,'ETR CO2 Benefits (MEUR)'!AA71+'ETR Other Exter. Savings (MEUR)'!Q71," ")</f>
        <v>0</v>
      </c>
      <c r="AB72" s="313">
        <f>IF(ISNUMBER('ETR CO2 Benefits (MEUR)'!AB71)=TRUE,'ETR CO2 Benefits (MEUR)'!AB71+'ETR Other Exter. Savings (MEUR)'!R71," ")</f>
        <v>0</v>
      </c>
      <c r="AC72" s="313">
        <f>IF(ISNUMBER('ETR CO2 Benefits (MEUR)'!AC71)=TRUE,'ETR CO2 Benefits (MEUR)'!AC71+'ETR Other Exter. Savings (MEUR)'!S71," ")</f>
        <v>0</v>
      </c>
      <c r="AD72" s="313">
        <f>IF(ISNUMBER('ETR CO2 Benefits (MEUR)'!AD71)=TRUE,'ETR CO2 Benefits (MEUR)'!AD71+'ETR Other Exter. Savings (MEUR)'!T71," ")</f>
        <v>0</v>
      </c>
      <c r="AE72" s="316">
        <f>IF(ISNUMBER('ETR CO2 Benefits (MEUR)'!AE71)=TRUE,'ETR CO2 Benefits (MEUR)'!AE71+'ETR Other Exter. Savings (MEUR)'!U71," ")</f>
        <v>0</v>
      </c>
      <c r="AF72" s="307">
        <f>IF(ISNUMBER('ETR CO2 Benefits (MEUR)'!AF71)=TRUE,'ETR CO2 Benefits (MEUR)'!AF71+'ETR Other Exter. Savings (MEUR)'!Q71," ")</f>
        <v>0</v>
      </c>
      <c r="AG72" s="307">
        <f>IF(ISNUMBER('ETR CO2 Benefits (MEUR)'!AG71)=TRUE,'ETR CO2 Benefits (MEUR)'!AG71+'ETR Other Exter. Savings (MEUR)'!R71," ")</f>
        <v>0</v>
      </c>
      <c r="AH72" s="307">
        <f>IF(ISNUMBER('ETR CO2 Benefits (MEUR)'!AH71)=TRUE,'ETR CO2 Benefits (MEUR)'!AH71+'ETR Other Exter. Savings (MEUR)'!S71," ")</f>
        <v>0</v>
      </c>
      <c r="AI72" s="307">
        <f>IF(ISNUMBER('ETR CO2 Benefits (MEUR)'!AI71)=TRUE,'ETR CO2 Benefits (MEUR)'!AI71+'ETR Other Exter. Savings (MEUR)'!T71," ")</f>
        <v>0</v>
      </c>
      <c r="AJ72" s="310">
        <f>IF(ISNUMBER('ETR CO2 Benefits (MEUR)'!AJ71)=TRUE,'ETR CO2 Benefits (MEUR)'!AJ71+'ETR Other Exter. Savings (MEUR)'!U71," ")</f>
        <v>0</v>
      </c>
      <c r="AK72" s="319">
        <f>IF(ISNUMBER('ETR CO2 Benefits (MEUR)'!AK71)=TRUE,'ETR CO2 Benefits (MEUR)'!AK71+'ETR Other Exter. Savings (MEUR)'!V71," ")</f>
        <v>0</v>
      </c>
      <c r="AL72" s="319">
        <f>IF(ISNUMBER('ETR CO2 Benefits (MEUR)'!AL71)=TRUE,'ETR CO2 Benefits (MEUR)'!AL71+'ETR Other Exter. Savings (MEUR)'!W71," ")</f>
        <v>0</v>
      </c>
      <c r="AM72" s="319">
        <f>IF(ISNUMBER('ETR CO2 Benefits (MEUR)'!AM71)=TRUE,'ETR CO2 Benefits (MEUR)'!AM71+'ETR Other Exter. Savings (MEUR)'!X71," ")</f>
        <v>0</v>
      </c>
      <c r="AN72" s="319">
        <f>IF(ISNUMBER('ETR CO2 Benefits (MEUR)'!AN71)=TRUE,'ETR CO2 Benefits (MEUR)'!AN71+'ETR Other Exter. Savings (MEUR)'!Y71," ")</f>
        <v>0</v>
      </c>
      <c r="AO72" s="322">
        <f>IF(ISNUMBER('ETR CO2 Benefits (MEUR)'!AO71)=TRUE,'ETR CO2 Benefits (MEUR)'!AO71+'ETR Other Exter. Savings (MEUR)'!Z71," ")</f>
        <v>0</v>
      </c>
      <c r="AP72" s="313">
        <f>IF(ISNUMBER('ETR CO2 Benefits (MEUR)'!AP71)=TRUE,'ETR CO2 Benefits (MEUR)'!AP71+'ETR Other Exter. Savings (MEUR)'!V71," ")</f>
        <v>0</v>
      </c>
      <c r="AQ72" s="313">
        <f>IF(ISNUMBER('ETR CO2 Benefits (MEUR)'!AQ71)=TRUE,'ETR CO2 Benefits (MEUR)'!AQ71+'ETR Other Exter. Savings (MEUR)'!W71," ")</f>
        <v>0</v>
      </c>
      <c r="AR72" s="313">
        <f>IF(ISNUMBER('ETR CO2 Benefits (MEUR)'!AR71)=TRUE,'ETR CO2 Benefits (MEUR)'!AR71+'ETR Other Exter. Savings (MEUR)'!X71," ")</f>
        <v>0</v>
      </c>
      <c r="AS72" s="313">
        <f>IF(ISNUMBER('ETR CO2 Benefits (MEUR)'!AS71)=TRUE,'ETR CO2 Benefits (MEUR)'!AS71+'ETR Other Exter. Savings (MEUR)'!Y71," ")</f>
        <v>0</v>
      </c>
      <c r="AT72" s="316">
        <f>IF(ISNUMBER('ETR CO2 Benefits (MEUR)'!AT71)=TRUE,'ETR CO2 Benefits (MEUR)'!AT71+'ETR Other Exter. Savings (MEUR)'!Z71," ")</f>
        <v>0</v>
      </c>
      <c r="AU72" s="307">
        <f>IF(ISNUMBER('ETR CO2 Benefits (MEUR)'!AU71)=TRUE,'ETR CO2 Benefits (MEUR)'!AU71+'ETR Other Exter. Savings (MEUR)'!V71," ")</f>
        <v>0</v>
      </c>
      <c r="AV72" s="307">
        <f>IF(ISNUMBER('ETR CO2 Benefits (MEUR)'!AV71)=TRUE,'ETR CO2 Benefits (MEUR)'!AV71+'ETR Other Exter. Savings (MEUR)'!W71," ")</f>
        <v>0</v>
      </c>
      <c r="AW72" s="307">
        <f>IF(ISNUMBER('ETR CO2 Benefits (MEUR)'!AW71)=TRUE,'ETR CO2 Benefits (MEUR)'!AW71+'ETR Other Exter. Savings (MEUR)'!X71," ")</f>
        <v>0</v>
      </c>
      <c r="AX72" s="307">
        <f>IF(ISNUMBER('ETR CO2 Benefits (MEUR)'!AX71)=TRUE,'ETR CO2 Benefits (MEUR)'!AX71+'ETR Other Exter. Savings (MEUR)'!Y71," ")</f>
        <v>0</v>
      </c>
      <c r="AY72" s="310">
        <f>IF(ISNUMBER('ETR CO2 Benefits (MEUR)'!AY71)=TRUE,'ETR CO2 Benefits (MEUR)'!AY71+'ETR Other Exter. Savings (MEUR)'!Z71," ")</f>
        <v>0</v>
      </c>
    </row>
    <row r="73" spans="2:51" ht="107.25" customHeight="1" thickBot="1" x14ac:dyDescent="0.3">
      <c r="B73" s="485" t="str">
        <f>'ETR Capacities'!B72</f>
        <v>SK</v>
      </c>
      <c r="C73" s="24" t="str">
        <f>'ETR Capacities'!C72</f>
        <v>ETR-N-920</v>
      </c>
      <c r="D73" s="24" t="str">
        <f>_xlfn.XLOOKUP(C73,[4]ETR!$D$4:$D$78,[4]ETR!$E$4:$E$78)</f>
        <v>Measures for the reduction of methane emissions</v>
      </c>
      <c r="E73" s="24" t="str">
        <f>_xlfn.XLOOKUP(C73,'ETR Capacities'!$C$5:$C$79,'ETR Capacities'!$E$5:$E$79)</f>
        <v>Methane Emissions</v>
      </c>
      <c r="F73" s="31" t="str">
        <f>IF(_xlfn.XLOOKUP(C73,'ETR Capacities'!$C$5:$C$79,'ETR Capacities'!$F$5:$F$79)=0," ",_xlfn.XLOOKUP(C73,'ETR Capacities'!$C$5:$C$79,'ETR Capacities'!$F$5:$F$79))</f>
        <v xml:space="preserve"> </v>
      </c>
      <c r="G73" s="389">
        <f>IF(ISNUMBER('ETR CO2 Benefits (MEUR)'!G72)=TRUE,'ETR CO2 Benefits (MEUR)'!G72+'ETR Other Exter. Savings (MEUR)'!G72," ")</f>
        <v>0</v>
      </c>
      <c r="H73" s="111">
        <f>IF(ISNUMBER('ETR CO2 Benefits (MEUR)'!H72)=TRUE,'ETR CO2 Benefits (MEUR)'!H72+'ETR Other Exter. Savings (MEUR)'!H72," ")</f>
        <v>0</v>
      </c>
      <c r="I73" s="111">
        <f>IF(ISNUMBER('ETR CO2 Benefits (MEUR)'!I72)=TRUE,'ETR CO2 Benefits (MEUR)'!I72+'ETR Other Exter. Savings (MEUR)'!I72," ")</f>
        <v>0</v>
      </c>
      <c r="J73" s="111">
        <f>IF(ISNUMBER('ETR CO2 Benefits (MEUR)'!J72)=TRUE,'ETR CO2 Benefits (MEUR)'!J72+'ETR Other Exter. Savings (MEUR)'!J72," ")</f>
        <v>0</v>
      </c>
      <c r="K73" s="112">
        <f>IF(ISNUMBER('ETR CO2 Benefits (MEUR)'!K72)=TRUE,'ETR CO2 Benefits (MEUR)'!K72+'ETR Other Exter. Savings (MEUR)'!K72," ")</f>
        <v>0</v>
      </c>
      <c r="L73" s="216">
        <f>IF(ISNUMBER('ETR CO2 Benefits (MEUR)'!L72)=TRUE,'ETR CO2 Benefits (MEUR)'!L72+'ETR Other Exter. Savings (MEUR)'!L72," ")</f>
        <v>0</v>
      </c>
      <c r="M73" s="216">
        <f>IF(ISNUMBER('ETR CO2 Benefits (MEUR)'!M72)=TRUE,'ETR CO2 Benefits (MEUR)'!M72+'ETR Other Exter. Savings (MEUR)'!M72," ")</f>
        <v>0</v>
      </c>
      <c r="N73" s="216">
        <f>IF(ISNUMBER('ETR CO2 Benefits (MEUR)'!N72)=TRUE,'ETR CO2 Benefits (MEUR)'!N72+'ETR Other Exter. Savings (MEUR)'!N72," ")</f>
        <v>0</v>
      </c>
      <c r="O73" s="216">
        <f>IF(ISNUMBER('ETR CO2 Benefits (MEUR)'!O72)=TRUE,'ETR CO2 Benefits (MEUR)'!O72+'ETR Other Exter. Savings (MEUR)'!O72," ")</f>
        <v>0</v>
      </c>
      <c r="P73" s="217">
        <f>IF(ISNUMBER('ETR CO2 Benefits (MEUR)'!P72)=TRUE,'ETR CO2 Benefits (MEUR)'!P72+'ETR Other Exter. Savings (MEUR)'!P72," ")</f>
        <v>4.1460160000000004</v>
      </c>
      <c r="Q73" s="216">
        <f>IF(ISNUMBER('ETR CO2 Benefits (MEUR)'!Q72)=TRUE,'ETR CO2 Benefits (MEUR)'!Q72+'ETR Other Exter. Savings (MEUR)'!L72," ")</f>
        <v>0</v>
      </c>
      <c r="R73" s="216">
        <f>IF(ISNUMBER('ETR CO2 Benefits (MEUR)'!R72)=TRUE,'ETR CO2 Benefits (MEUR)'!R72+'ETR Other Exter. Savings (MEUR)'!M72," ")</f>
        <v>0</v>
      </c>
      <c r="S73" s="216">
        <f>IF(ISNUMBER('ETR CO2 Benefits (MEUR)'!S72)=TRUE,'ETR CO2 Benefits (MEUR)'!S72+'ETR Other Exter. Savings (MEUR)'!N72," ")</f>
        <v>0</v>
      </c>
      <c r="T73" s="216">
        <f>IF(ISNUMBER('ETR CO2 Benefits (MEUR)'!T72)=TRUE,'ETR CO2 Benefits (MEUR)'!T72+'ETR Other Exter. Savings (MEUR)'!O72," ")</f>
        <v>0</v>
      </c>
      <c r="U73" s="217">
        <f>IF(ISNUMBER('ETR CO2 Benefits (MEUR)'!U72)=TRUE,'ETR CO2 Benefits (MEUR)'!U72+'ETR Other Exter. Savings (MEUR)'!P72," ")</f>
        <v>1.702828</v>
      </c>
      <c r="V73" s="234">
        <f>IF(ISNUMBER('ETR CO2 Benefits (MEUR)'!V72)=TRUE,'ETR CO2 Benefits (MEUR)'!V72+'ETR Other Exter. Savings (MEUR)'!Q72," ")</f>
        <v>0</v>
      </c>
      <c r="W73" s="234">
        <f>IF(ISNUMBER('ETR CO2 Benefits (MEUR)'!W72)=TRUE,'ETR CO2 Benefits (MEUR)'!W72+'ETR Other Exter. Savings (MEUR)'!R72," ")</f>
        <v>0</v>
      </c>
      <c r="X73" s="234">
        <f>IF(ISNUMBER('ETR CO2 Benefits (MEUR)'!X72)=TRUE,'ETR CO2 Benefits (MEUR)'!X72+'ETR Other Exter. Savings (MEUR)'!S72," ")</f>
        <v>0</v>
      </c>
      <c r="Y73" s="234">
        <f>IF(ISNUMBER('ETR CO2 Benefits (MEUR)'!Y72)=TRUE,'ETR CO2 Benefits (MEUR)'!Y72+'ETR Other Exter. Savings (MEUR)'!T72," ")</f>
        <v>0</v>
      </c>
      <c r="Z73" s="235">
        <f>IF(ISNUMBER('ETR CO2 Benefits (MEUR)'!Z72)=TRUE,'ETR CO2 Benefits (MEUR)'!Z72+'ETR Other Exter. Savings (MEUR)'!U72," ")</f>
        <v>1.998972</v>
      </c>
      <c r="AA73" s="45">
        <f>IF(ISNUMBER('ETR CO2 Benefits (MEUR)'!AA72)=TRUE,'ETR CO2 Benefits (MEUR)'!AA72+'ETR Other Exter. Savings (MEUR)'!Q72," ")</f>
        <v>0</v>
      </c>
      <c r="AB73" s="45">
        <f>IF(ISNUMBER('ETR CO2 Benefits (MEUR)'!AB72)=TRUE,'ETR CO2 Benefits (MEUR)'!AB72+'ETR Other Exter. Savings (MEUR)'!R72," ")</f>
        <v>0</v>
      </c>
      <c r="AC73" s="45">
        <f>IF(ISNUMBER('ETR CO2 Benefits (MEUR)'!AC72)=TRUE,'ETR CO2 Benefits (MEUR)'!AC72+'ETR Other Exter. Savings (MEUR)'!S72," ")</f>
        <v>0</v>
      </c>
      <c r="AD73" s="45">
        <f>IF(ISNUMBER('ETR CO2 Benefits (MEUR)'!AD72)=TRUE,'ETR CO2 Benefits (MEUR)'!AD72+'ETR Other Exter. Savings (MEUR)'!T72," ")</f>
        <v>0</v>
      </c>
      <c r="AE73" s="68">
        <f>IF(ISNUMBER('ETR CO2 Benefits (MEUR)'!AE72)=TRUE,'ETR CO2 Benefits (MEUR)'!AE72+'ETR Other Exter. Savings (MEUR)'!U72," ")</f>
        <v>3.923908</v>
      </c>
      <c r="AF73" s="49">
        <f>IF(ISNUMBER('ETR CO2 Benefits (MEUR)'!AF72)=TRUE,'ETR CO2 Benefits (MEUR)'!AF72+'ETR Other Exter. Savings (MEUR)'!Q72," ")</f>
        <v>0</v>
      </c>
      <c r="AG73" s="49">
        <f>IF(ISNUMBER('ETR CO2 Benefits (MEUR)'!AG72)=TRUE,'ETR CO2 Benefits (MEUR)'!AG72+'ETR Other Exter. Savings (MEUR)'!R72," ")</f>
        <v>0</v>
      </c>
      <c r="AH73" s="49">
        <f>IF(ISNUMBER('ETR CO2 Benefits (MEUR)'!AH72)=TRUE,'ETR CO2 Benefits (MEUR)'!AH72+'ETR Other Exter. Savings (MEUR)'!S72," ")</f>
        <v>0</v>
      </c>
      <c r="AI73" s="49">
        <f>IF(ISNUMBER('ETR CO2 Benefits (MEUR)'!AI72)=TRUE,'ETR CO2 Benefits (MEUR)'!AI72+'ETR Other Exter. Savings (MEUR)'!T72," ")</f>
        <v>0</v>
      </c>
      <c r="AJ73" s="46">
        <f>IF(ISNUMBER('ETR CO2 Benefits (MEUR)'!AJ72)=TRUE,'ETR CO2 Benefits (MEUR)'!AJ72+'ETR Other Exter. Savings (MEUR)'!U72," ")</f>
        <v>2.5912600000000001</v>
      </c>
      <c r="AK73" s="234">
        <f>IF(ISNUMBER('ETR CO2 Benefits (MEUR)'!AK72)=TRUE,'ETR CO2 Benefits (MEUR)'!AK72+'ETR Other Exter. Savings (MEUR)'!V72," ")</f>
        <v>0</v>
      </c>
      <c r="AL73" s="234">
        <f>IF(ISNUMBER('ETR CO2 Benefits (MEUR)'!AL72)=TRUE,'ETR CO2 Benefits (MEUR)'!AL72+'ETR Other Exter. Savings (MEUR)'!W72," ")</f>
        <v>0</v>
      </c>
      <c r="AM73" s="234">
        <f>IF(ISNUMBER('ETR CO2 Benefits (MEUR)'!AM72)=TRUE,'ETR CO2 Benefits (MEUR)'!AM72+'ETR Other Exter. Savings (MEUR)'!X72," ")</f>
        <v>0</v>
      </c>
      <c r="AN73" s="234">
        <f>IF(ISNUMBER('ETR CO2 Benefits (MEUR)'!AN72)=TRUE,'ETR CO2 Benefits (MEUR)'!AN72+'ETR Other Exter. Savings (MEUR)'!Y72," ")</f>
        <v>0</v>
      </c>
      <c r="AO73" s="235">
        <f>IF(ISNUMBER('ETR CO2 Benefits (MEUR)'!AO72)=TRUE,'ETR CO2 Benefits (MEUR)'!AO72+'ETR Other Exter. Savings (MEUR)'!Z72," ")</f>
        <v>5.5526999999999997</v>
      </c>
      <c r="AP73" s="45">
        <f>IF(ISNUMBER('ETR CO2 Benefits (MEUR)'!AP72)=TRUE,'ETR CO2 Benefits (MEUR)'!AP72+'ETR Other Exter. Savings (MEUR)'!V72," ")</f>
        <v>0</v>
      </c>
      <c r="AQ73" s="45">
        <f>IF(ISNUMBER('ETR CO2 Benefits (MEUR)'!AQ72)=TRUE,'ETR CO2 Benefits (MEUR)'!AQ72+'ETR Other Exter. Savings (MEUR)'!W72," ")</f>
        <v>0</v>
      </c>
      <c r="AR73" s="45">
        <f>IF(ISNUMBER('ETR CO2 Benefits (MEUR)'!AR72)=TRUE,'ETR CO2 Benefits (MEUR)'!AR72+'ETR Other Exter. Savings (MEUR)'!X72," ")</f>
        <v>0</v>
      </c>
      <c r="AS73" s="45">
        <f>IF(ISNUMBER('ETR CO2 Benefits (MEUR)'!AS72)=TRUE,'ETR CO2 Benefits (MEUR)'!AS72+'ETR Other Exter. Savings (MEUR)'!Y72," ")</f>
        <v>0</v>
      </c>
      <c r="AT73" s="68">
        <f>IF(ISNUMBER('ETR CO2 Benefits (MEUR)'!AT72)=TRUE,'ETR CO2 Benefits (MEUR)'!AT72+'ETR Other Exter. Savings (MEUR)'!Z72," ")</f>
        <v>7.4036</v>
      </c>
      <c r="AU73" s="49">
        <f>IF(ISNUMBER('ETR CO2 Benefits (MEUR)'!AU72)=TRUE,'ETR CO2 Benefits (MEUR)'!AU72+'ETR Other Exter. Savings (MEUR)'!V72," ")</f>
        <v>0</v>
      </c>
      <c r="AV73" s="49">
        <f>IF(ISNUMBER('ETR CO2 Benefits (MEUR)'!AV72)=TRUE,'ETR CO2 Benefits (MEUR)'!AV72+'ETR Other Exter. Savings (MEUR)'!W72," ")</f>
        <v>0</v>
      </c>
      <c r="AW73" s="49">
        <f>IF(ISNUMBER('ETR CO2 Benefits (MEUR)'!AW72)=TRUE,'ETR CO2 Benefits (MEUR)'!AW72+'ETR Other Exter. Savings (MEUR)'!X72," ")</f>
        <v>0</v>
      </c>
      <c r="AX73" s="49">
        <f>IF(ISNUMBER('ETR CO2 Benefits (MEUR)'!AX72)=TRUE,'ETR CO2 Benefits (MEUR)'!AX72+'ETR Other Exter. Savings (MEUR)'!Y72," ")</f>
        <v>0</v>
      </c>
      <c r="AY73" s="46">
        <f>IF(ISNUMBER('ETR CO2 Benefits (MEUR)'!AY72)=TRUE,'ETR CO2 Benefits (MEUR)'!AY72+'ETR Other Exter. Savings (MEUR)'!Z72," ")</f>
        <v>5.9228800000000001</v>
      </c>
    </row>
    <row r="74" spans="2:51" ht="139.5" customHeight="1" x14ac:dyDescent="0.25">
      <c r="B74" s="487" t="str">
        <f>'ETR Capacities'!B73</f>
        <v>ES</v>
      </c>
      <c r="C74" s="14" t="str">
        <f>'ETR Capacities'!C73</f>
        <v>ETR-N-504</v>
      </c>
      <c r="D74" s="14" t="str">
        <f>_xlfn.XLOOKUP(C74,[4]ETR!$D$4:$D$78,[4]ETR!$E$4:$E$78)</f>
        <v>Sun2Hy</v>
      </c>
      <c r="E74" s="14" t="str">
        <f>_xlfn.XLOOKUP(C74,'ETR Capacities'!$C$5:$C$79,'ETR Capacities'!$E$5:$E$79)</f>
        <v xml:space="preserve">Hydrogen and synthetic methane </v>
      </c>
      <c r="F74" s="302" t="str">
        <f>IF(_xlfn.XLOOKUP(C74,'ETR Capacities'!$C$5:$C$79,'ETR Capacities'!$F$5:$F$79)=0," ",_xlfn.XLOOKUP(C74,'ETR Capacities'!$C$5:$C$79,'ETR Capacities'!$F$5:$F$79))</f>
        <v xml:space="preserve"> </v>
      </c>
      <c r="G74" s="332">
        <f>IF(ISNUMBER('ETR CO2 Benefits (MEUR)'!G73)=TRUE,'ETR CO2 Benefits (MEUR)'!G73+'ETR Other Exter. Savings (MEUR)'!G73," ")</f>
        <v>0</v>
      </c>
      <c r="H74" s="335">
        <f>IF(ISNUMBER('ETR CO2 Benefits (MEUR)'!H73)=TRUE,'ETR CO2 Benefits (MEUR)'!H73+'ETR Other Exter. Savings (MEUR)'!H73," ")</f>
        <v>0</v>
      </c>
      <c r="I74" s="335">
        <f>IF(ISNUMBER('ETR CO2 Benefits (MEUR)'!I73)=TRUE,'ETR CO2 Benefits (MEUR)'!I73+'ETR Other Exter. Savings (MEUR)'!I73," ")</f>
        <v>0</v>
      </c>
      <c r="J74" s="335">
        <f>IF(ISNUMBER('ETR CO2 Benefits (MEUR)'!J73)=TRUE,'ETR CO2 Benefits (MEUR)'!J73+'ETR Other Exter. Savings (MEUR)'!J73," ")</f>
        <v>0</v>
      </c>
      <c r="K74" s="338">
        <f>IF(ISNUMBER('ETR CO2 Benefits (MEUR)'!K73)=TRUE,'ETR CO2 Benefits (MEUR)'!K73+'ETR Other Exter. Savings (MEUR)'!K73," ")</f>
        <v>0</v>
      </c>
      <c r="L74" s="326">
        <f>IF(ISNUMBER('ETR CO2 Benefits (MEUR)'!L73)=TRUE,'ETR CO2 Benefits (MEUR)'!L73+'ETR Other Exter. Savings (MEUR)'!L73," ")</f>
        <v>0.30970044334365326</v>
      </c>
      <c r="M74" s="326">
        <f>IF(ISNUMBER('ETR CO2 Benefits (MEUR)'!M73)=TRUE,'ETR CO2 Benefits (MEUR)'!M73+'ETR Other Exter. Savings (MEUR)'!M73," ")</f>
        <v>0</v>
      </c>
      <c r="N74" s="326">
        <f>IF(ISNUMBER('ETR CO2 Benefits (MEUR)'!N73)=TRUE,'ETR CO2 Benefits (MEUR)'!N73+'ETR Other Exter. Savings (MEUR)'!N73," ")</f>
        <v>0</v>
      </c>
      <c r="O74" s="326">
        <f>IF(ISNUMBER('ETR CO2 Benefits (MEUR)'!O73)=TRUE,'ETR CO2 Benefits (MEUR)'!O73+'ETR Other Exter. Savings (MEUR)'!O73," ")</f>
        <v>0</v>
      </c>
      <c r="P74" s="329">
        <f>IF(ISNUMBER('ETR CO2 Benefits (MEUR)'!P73)=TRUE,'ETR CO2 Benefits (MEUR)'!P73+'ETR Other Exter. Savings (MEUR)'!P73," ")</f>
        <v>0</v>
      </c>
      <c r="Q74" s="326">
        <f>IF(ISNUMBER('ETR CO2 Benefits (MEUR)'!Q73)=TRUE,'ETR CO2 Benefits (MEUR)'!Q73+'ETR Other Exter. Savings (MEUR)'!L73," ")</f>
        <v>0.14275674334365326</v>
      </c>
      <c r="R74" s="326">
        <f>IF(ISNUMBER('ETR CO2 Benefits (MEUR)'!R73)=TRUE,'ETR CO2 Benefits (MEUR)'!R73+'ETR Other Exter. Savings (MEUR)'!M73," ")</f>
        <v>0</v>
      </c>
      <c r="S74" s="326">
        <f>IF(ISNUMBER('ETR CO2 Benefits (MEUR)'!S73)=TRUE,'ETR CO2 Benefits (MEUR)'!S73+'ETR Other Exter. Savings (MEUR)'!N73," ")</f>
        <v>0</v>
      </c>
      <c r="T74" s="326">
        <f>IF(ISNUMBER('ETR CO2 Benefits (MEUR)'!T73)=TRUE,'ETR CO2 Benefits (MEUR)'!T73+'ETR Other Exter. Savings (MEUR)'!O73," ")</f>
        <v>0</v>
      </c>
      <c r="U74" s="329">
        <f>IF(ISNUMBER('ETR CO2 Benefits (MEUR)'!U73)=TRUE,'ETR CO2 Benefits (MEUR)'!U73+'ETR Other Exter. Savings (MEUR)'!P73," ")</f>
        <v>0</v>
      </c>
      <c r="V74" s="320">
        <f>IF(ISNUMBER('ETR CO2 Benefits (MEUR)'!V73)=TRUE,'ETR CO2 Benefits (MEUR)'!V73+'ETR Other Exter. Savings (MEUR)'!Q73," ")</f>
        <v>0.16299234334365328</v>
      </c>
      <c r="W74" s="320">
        <f>IF(ISNUMBER('ETR CO2 Benefits (MEUR)'!W73)=TRUE,'ETR CO2 Benefits (MEUR)'!W73+'ETR Other Exter. Savings (MEUR)'!R73," ")</f>
        <v>0</v>
      </c>
      <c r="X74" s="320">
        <f>IF(ISNUMBER('ETR CO2 Benefits (MEUR)'!X73)=TRUE,'ETR CO2 Benefits (MEUR)'!X73+'ETR Other Exter. Savings (MEUR)'!S73," ")</f>
        <v>0</v>
      </c>
      <c r="Y74" s="320">
        <f>IF(ISNUMBER('ETR CO2 Benefits (MEUR)'!Y73)=TRUE,'ETR CO2 Benefits (MEUR)'!Y73+'ETR Other Exter. Savings (MEUR)'!T73," ")</f>
        <v>0</v>
      </c>
      <c r="Z74" s="323">
        <f>IF(ISNUMBER('ETR CO2 Benefits (MEUR)'!Z73)=TRUE,'ETR CO2 Benefits (MEUR)'!Z73+'ETR Other Exter. Savings (MEUR)'!U73," ")</f>
        <v>0</v>
      </c>
      <c r="AA74" s="314">
        <f>IF(ISNUMBER('ETR CO2 Benefits (MEUR)'!AA73)=TRUE,'ETR CO2 Benefits (MEUR)'!AA73+'ETR Other Exter. Savings (MEUR)'!Q73," ")</f>
        <v>0.29452374334365328</v>
      </c>
      <c r="AB74" s="314">
        <f>IF(ISNUMBER('ETR CO2 Benefits (MEUR)'!AB73)=TRUE,'ETR CO2 Benefits (MEUR)'!AB73+'ETR Other Exter. Savings (MEUR)'!R73," ")</f>
        <v>0</v>
      </c>
      <c r="AC74" s="314">
        <f>IF(ISNUMBER('ETR CO2 Benefits (MEUR)'!AC73)=TRUE,'ETR CO2 Benefits (MEUR)'!AC73+'ETR Other Exter. Savings (MEUR)'!S73," ")</f>
        <v>0</v>
      </c>
      <c r="AD74" s="314">
        <f>IF(ISNUMBER('ETR CO2 Benefits (MEUR)'!AD73)=TRUE,'ETR CO2 Benefits (MEUR)'!AD73+'ETR Other Exter. Savings (MEUR)'!T73," ")</f>
        <v>0</v>
      </c>
      <c r="AE74" s="317">
        <f>IF(ISNUMBER('ETR CO2 Benefits (MEUR)'!AE73)=TRUE,'ETR CO2 Benefits (MEUR)'!AE73+'ETR Other Exter. Savings (MEUR)'!U73," ")</f>
        <v>0</v>
      </c>
      <c r="AF74" s="308">
        <f>IF(ISNUMBER('ETR CO2 Benefits (MEUR)'!AF73)=TRUE,'ETR CO2 Benefits (MEUR)'!AF73+'ETR Other Exter. Savings (MEUR)'!Q73," ")</f>
        <v>0.2034635433436533</v>
      </c>
      <c r="AG74" s="308">
        <f>IF(ISNUMBER('ETR CO2 Benefits (MEUR)'!AG73)=TRUE,'ETR CO2 Benefits (MEUR)'!AG73+'ETR Other Exter. Savings (MEUR)'!R73," ")</f>
        <v>0</v>
      </c>
      <c r="AH74" s="308">
        <f>IF(ISNUMBER('ETR CO2 Benefits (MEUR)'!AH73)=TRUE,'ETR CO2 Benefits (MEUR)'!AH73+'ETR Other Exter. Savings (MEUR)'!S73," ")</f>
        <v>0</v>
      </c>
      <c r="AI74" s="308">
        <f>IF(ISNUMBER('ETR CO2 Benefits (MEUR)'!AI73)=TRUE,'ETR CO2 Benefits (MEUR)'!AI73+'ETR Other Exter. Savings (MEUR)'!T73," ")</f>
        <v>0</v>
      </c>
      <c r="AJ74" s="311">
        <f>IF(ISNUMBER('ETR CO2 Benefits (MEUR)'!AJ73)=TRUE,'ETR CO2 Benefits (MEUR)'!AJ73+'ETR Other Exter. Savings (MEUR)'!U73," ")</f>
        <v>0</v>
      </c>
      <c r="AK74" s="320">
        <f>IF(ISNUMBER('ETR CO2 Benefits (MEUR)'!AK73)=TRUE,'ETR CO2 Benefits (MEUR)'!AK73+'ETR Other Exter. Savings (MEUR)'!V73," ")</f>
        <v>0.40581954334365333</v>
      </c>
      <c r="AL74" s="320">
        <f>IF(ISNUMBER('ETR CO2 Benefits (MEUR)'!AL73)=TRUE,'ETR CO2 Benefits (MEUR)'!AL73+'ETR Other Exter. Savings (MEUR)'!W73," ")</f>
        <v>0</v>
      </c>
      <c r="AM74" s="320">
        <f>IF(ISNUMBER('ETR CO2 Benefits (MEUR)'!AM73)=TRUE,'ETR CO2 Benefits (MEUR)'!AM73+'ETR Other Exter. Savings (MEUR)'!X73," ")</f>
        <v>0</v>
      </c>
      <c r="AN74" s="320">
        <f>IF(ISNUMBER('ETR CO2 Benefits (MEUR)'!AN73)=TRUE,'ETR CO2 Benefits (MEUR)'!AN73+'ETR Other Exter. Savings (MEUR)'!Y73," ")</f>
        <v>0</v>
      </c>
      <c r="AO74" s="323">
        <f>IF(ISNUMBER('ETR CO2 Benefits (MEUR)'!AO73)=TRUE,'ETR CO2 Benefits (MEUR)'!AO73+'ETR Other Exter. Savings (MEUR)'!Z73," ")</f>
        <v>0</v>
      </c>
      <c r="AP74" s="314">
        <f>IF(ISNUMBER('ETR CO2 Benefits (MEUR)'!AP73)=TRUE,'ETR CO2 Benefits (MEUR)'!AP73+'ETR Other Exter. Savings (MEUR)'!V73," ")</f>
        <v>0.53229204334365332</v>
      </c>
      <c r="AQ74" s="314">
        <f>IF(ISNUMBER('ETR CO2 Benefits (MEUR)'!AQ73)=TRUE,'ETR CO2 Benefits (MEUR)'!AQ73+'ETR Other Exter. Savings (MEUR)'!W73," ")</f>
        <v>0</v>
      </c>
      <c r="AR74" s="314">
        <f>IF(ISNUMBER('ETR CO2 Benefits (MEUR)'!AR73)=TRUE,'ETR CO2 Benefits (MEUR)'!AR73+'ETR Other Exter. Savings (MEUR)'!X73," ")</f>
        <v>0</v>
      </c>
      <c r="AS74" s="314">
        <f>IF(ISNUMBER('ETR CO2 Benefits (MEUR)'!AS73)=TRUE,'ETR CO2 Benefits (MEUR)'!AS73+'ETR Other Exter. Savings (MEUR)'!Y73," ")</f>
        <v>0</v>
      </c>
      <c r="AT74" s="317">
        <f>IF(ISNUMBER('ETR CO2 Benefits (MEUR)'!AT73)=TRUE,'ETR CO2 Benefits (MEUR)'!AT73+'ETR Other Exter. Savings (MEUR)'!Z73," ")</f>
        <v>0</v>
      </c>
      <c r="AU74" s="308">
        <f>IF(ISNUMBER('ETR CO2 Benefits (MEUR)'!AU73)=TRUE,'ETR CO2 Benefits (MEUR)'!AU73+'ETR Other Exter. Savings (MEUR)'!V73," ")</f>
        <v>0.43111404334365333</v>
      </c>
      <c r="AV74" s="308">
        <f>IF(ISNUMBER('ETR CO2 Benefits (MEUR)'!AV73)=TRUE,'ETR CO2 Benefits (MEUR)'!AV73+'ETR Other Exter. Savings (MEUR)'!W73," ")</f>
        <v>0</v>
      </c>
      <c r="AW74" s="308">
        <f>IF(ISNUMBER('ETR CO2 Benefits (MEUR)'!AW73)=TRUE,'ETR CO2 Benefits (MEUR)'!AW73+'ETR Other Exter. Savings (MEUR)'!X73," ")</f>
        <v>0</v>
      </c>
      <c r="AX74" s="308">
        <f>IF(ISNUMBER('ETR CO2 Benefits (MEUR)'!AX73)=TRUE,'ETR CO2 Benefits (MEUR)'!AX73+'ETR Other Exter. Savings (MEUR)'!Y73," ")</f>
        <v>0</v>
      </c>
      <c r="AY74" s="311">
        <f>IF(ISNUMBER('ETR CO2 Benefits (MEUR)'!AY73)=TRUE,'ETR CO2 Benefits (MEUR)'!AY73+'ETR Other Exter. Savings (MEUR)'!Z73," ")</f>
        <v>0</v>
      </c>
    </row>
    <row r="75" spans="2:51" ht="198" customHeight="1" x14ac:dyDescent="0.25">
      <c r="B75" s="485" t="str">
        <f>'ETR Capacities'!B74</f>
        <v>ES</v>
      </c>
      <c r="C75" s="10" t="str">
        <f>'ETR Capacities'!C74</f>
        <v>ETR-N-537</v>
      </c>
      <c r="D75" s="10" t="str">
        <f>_xlfn.XLOOKUP(C75,[4]ETR!$D$4:$D$78,[4]ETR!$E$4:$E$78)</f>
        <v>Green Crane - Spain</v>
      </c>
      <c r="E75" s="10" t="str">
        <f>_xlfn.XLOOKUP(C75,'ETR Capacities'!$C$5:$C$79,'ETR Capacities'!$E$5:$E$79)</f>
        <v xml:space="preserve">Hydrogen and synthetic methane </v>
      </c>
      <c r="F75" s="13" t="str">
        <f>IF(_xlfn.XLOOKUP(C75,'ETR Capacities'!$C$5:$C$79,'ETR Capacities'!$F$5:$F$79)=0," ",_xlfn.XLOOKUP(C75,'ETR Capacities'!$C$5:$C$79,'ETR Capacities'!$F$5:$F$79))</f>
        <v xml:space="preserve"> </v>
      </c>
      <c r="G75" s="386">
        <f>IF(ISNUMBER('ETR CO2 Benefits (MEUR)'!G74)=TRUE,'ETR CO2 Benefits (MEUR)'!G74+'ETR Other Exter. Savings (MEUR)'!G74," ")</f>
        <v>0</v>
      </c>
      <c r="H75" s="105">
        <f>IF(ISNUMBER('ETR CO2 Benefits (MEUR)'!H74)=TRUE,'ETR CO2 Benefits (MEUR)'!H74+'ETR Other Exter. Savings (MEUR)'!H74," ")</f>
        <v>0</v>
      </c>
      <c r="I75" s="105">
        <f>IF(ISNUMBER('ETR CO2 Benefits (MEUR)'!I74)=TRUE,'ETR CO2 Benefits (MEUR)'!I74+'ETR Other Exter. Savings (MEUR)'!I74," ")</f>
        <v>0</v>
      </c>
      <c r="J75" s="105">
        <f>IF(ISNUMBER('ETR CO2 Benefits (MEUR)'!J74)=TRUE,'ETR CO2 Benefits (MEUR)'!J74+'ETR Other Exter. Savings (MEUR)'!J74," ")</f>
        <v>0</v>
      </c>
      <c r="K75" s="106">
        <f>IF(ISNUMBER('ETR CO2 Benefits (MEUR)'!K74)=TRUE,'ETR CO2 Benefits (MEUR)'!K74+'ETR Other Exter. Savings (MEUR)'!K74," ")</f>
        <v>0</v>
      </c>
      <c r="L75" s="209">
        <f>IF(ISNUMBER('ETR CO2 Benefits (MEUR)'!L74)=TRUE,'ETR CO2 Benefits (MEUR)'!L74+'ETR Other Exter. Savings (MEUR)'!L74," ")</f>
        <v>2.90930719504644</v>
      </c>
      <c r="M75" s="209">
        <f>IF(ISNUMBER('ETR CO2 Benefits (MEUR)'!M74)=TRUE,'ETR CO2 Benefits (MEUR)'!M74+'ETR Other Exter. Savings (MEUR)'!M74," ")</f>
        <v>0</v>
      </c>
      <c r="N75" s="209">
        <f>IF(ISNUMBER('ETR CO2 Benefits (MEUR)'!N74)=TRUE,'ETR CO2 Benefits (MEUR)'!N74+'ETR Other Exter. Savings (MEUR)'!N74," ")</f>
        <v>0</v>
      </c>
      <c r="O75" s="209">
        <f>IF(ISNUMBER('ETR CO2 Benefits (MEUR)'!O74)=TRUE,'ETR CO2 Benefits (MEUR)'!O74+'ETR Other Exter. Savings (MEUR)'!O74," ")</f>
        <v>0</v>
      </c>
      <c r="P75" s="210">
        <f>IF(ISNUMBER('ETR CO2 Benefits (MEUR)'!P74)=TRUE,'ETR CO2 Benefits (MEUR)'!P74+'ETR Other Exter. Savings (MEUR)'!P74," ")</f>
        <v>0</v>
      </c>
      <c r="Q75" s="209">
        <f>IF(ISNUMBER('ETR CO2 Benefits (MEUR)'!Q74)=TRUE,'ETR CO2 Benefits (MEUR)'!Q74+'ETR Other Exter. Savings (MEUR)'!L74," ")</f>
        <v>1.3410481950464399</v>
      </c>
      <c r="R75" s="209">
        <f>IF(ISNUMBER('ETR CO2 Benefits (MEUR)'!R74)=TRUE,'ETR CO2 Benefits (MEUR)'!R74+'ETR Other Exter. Savings (MEUR)'!M74," ")</f>
        <v>0</v>
      </c>
      <c r="S75" s="209">
        <f>IF(ISNUMBER('ETR CO2 Benefits (MEUR)'!S74)=TRUE,'ETR CO2 Benefits (MEUR)'!S74+'ETR Other Exter. Savings (MEUR)'!N74," ")</f>
        <v>0</v>
      </c>
      <c r="T75" s="209">
        <f>IF(ISNUMBER('ETR CO2 Benefits (MEUR)'!T74)=TRUE,'ETR CO2 Benefits (MEUR)'!T74+'ETR Other Exter. Savings (MEUR)'!O74," ")</f>
        <v>0</v>
      </c>
      <c r="U75" s="210">
        <f>IF(ISNUMBER('ETR CO2 Benefits (MEUR)'!U74)=TRUE,'ETR CO2 Benefits (MEUR)'!U74+'ETR Other Exter. Savings (MEUR)'!P74," ")</f>
        <v>0</v>
      </c>
      <c r="V75" s="227">
        <f>IF(ISNUMBER('ETR CO2 Benefits (MEUR)'!V74)=TRUE,'ETR CO2 Benefits (MEUR)'!V74+'ETR Other Exter. Savings (MEUR)'!Q74," ")</f>
        <v>1.5311401950464398</v>
      </c>
      <c r="W75" s="227">
        <f>IF(ISNUMBER('ETR CO2 Benefits (MEUR)'!W74)=TRUE,'ETR CO2 Benefits (MEUR)'!W74+'ETR Other Exter. Savings (MEUR)'!R74," ")</f>
        <v>0</v>
      </c>
      <c r="X75" s="227">
        <f>IF(ISNUMBER('ETR CO2 Benefits (MEUR)'!X74)=TRUE,'ETR CO2 Benefits (MEUR)'!X74+'ETR Other Exter. Savings (MEUR)'!S74," ")</f>
        <v>0</v>
      </c>
      <c r="Y75" s="227">
        <f>IF(ISNUMBER('ETR CO2 Benefits (MEUR)'!Y74)=TRUE,'ETR CO2 Benefits (MEUR)'!Y74+'ETR Other Exter. Savings (MEUR)'!T74," ")</f>
        <v>0</v>
      </c>
      <c r="Z75" s="228">
        <f>IF(ISNUMBER('ETR CO2 Benefits (MEUR)'!Z74)=TRUE,'ETR CO2 Benefits (MEUR)'!Z74+'ETR Other Exter. Savings (MEUR)'!U74," ")</f>
        <v>0</v>
      </c>
      <c r="AA75" s="37">
        <f>IF(ISNUMBER('ETR CO2 Benefits (MEUR)'!AA74)=TRUE,'ETR CO2 Benefits (MEUR)'!AA74+'ETR Other Exter. Savings (MEUR)'!Q74," ")</f>
        <v>2.76673819504644</v>
      </c>
      <c r="AB75" s="37">
        <f>IF(ISNUMBER('ETR CO2 Benefits (MEUR)'!AB74)=TRUE,'ETR CO2 Benefits (MEUR)'!AB74+'ETR Other Exter. Savings (MEUR)'!R74," ")</f>
        <v>0</v>
      </c>
      <c r="AC75" s="37">
        <f>IF(ISNUMBER('ETR CO2 Benefits (MEUR)'!AC74)=TRUE,'ETR CO2 Benefits (MEUR)'!AC74+'ETR Other Exter. Savings (MEUR)'!S74," ")</f>
        <v>0</v>
      </c>
      <c r="AD75" s="37">
        <f>IF(ISNUMBER('ETR CO2 Benefits (MEUR)'!AD74)=TRUE,'ETR CO2 Benefits (MEUR)'!AD74+'ETR Other Exter. Savings (MEUR)'!T74," ")</f>
        <v>0</v>
      </c>
      <c r="AE75" s="242">
        <f>IF(ISNUMBER('ETR CO2 Benefits (MEUR)'!AE74)=TRUE,'ETR CO2 Benefits (MEUR)'!AE74+'ETR Other Exter. Savings (MEUR)'!U74," ")</f>
        <v>0</v>
      </c>
      <c r="AF75" s="40">
        <f>IF(ISNUMBER('ETR CO2 Benefits (MEUR)'!AF74)=TRUE,'ETR CO2 Benefits (MEUR)'!AF74+'ETR Other Exter. Savings (MEUR)'!Q74," ")</f>
        <v>1.9113241950464399</v>
      </c>
      <c r="AG75" s="40">
        <f>IF(ISNUMBER('ETR CO2 Benefits (MEUR)'!AG74)=TRUE,'ETR CO2 Benefits (MEUR)'!AG74+'ETR Other Exter. Savings (MEUR)'!R74," ")</f>
        <v>0</v>
      </c>
      <c r="AH75" s="40">
        <f>IF(ISNUMBER('ETR CO2 Benefits (MEUR)'!AH74)=TRUE,'ETR CO2 Benefits (MEUR)'!AH74+'ETR Other Exter. Savings (MEUR)'!S74," ")</f>
        <v>0</v>
      </c>
      <c r="AI75" s="40">
        <f>IF(ISNUMBER('ETR CO2 Benefits (MEUR)'!AI74)=TRUE,'ETR CO2 Benefits (MEUR)'!AI74+'ETR Other Exter. Savings (MEUR)'!T74," ")</f>
        <v>0</v>
      </c>
      <c r="AJ75" s="248">
        <f>IF(ISNUMBER('ETR CO2 Benefits (MEUR)'!AJ74)=TRUE,'ETR CO2 Benefits (MEUR)'!AJ74+'ETR Other Exter. Savings (MEUR)'!U74," ")</f>
        <v>0</v>
      </c>
      <c r="AK75" s="227">
        <f>IF(ISNUMBER('ETR CO2 Benefits (MEUR)'!AK74)=TRUE,'ETR CO2 Benefits (MEUR)'!AK74+'ETR Other Exter. Savings (MEUR)'!V74," ")</f>
        <v>3.8122441950464401</v>
      </c>
      <c r="AL75" s="227">
        <f>IF(ISNUMBER('ETR CO2 Benefits (MEUR)'!AL74)=TRUE,'ETR CO2 Benefits (MEUR)'!AL74+'ETR Other Exter. Savings (MEUR)'!W74," ")</f>
        <v>0</v>
      </c>
      <c r="AM75" s="227">
        <f>IF(ISNUMBER('ETR CO2 Benefits (MEUR)'!AM74)=TRUE,'ETR CO2 Benefits (MEUR)'!AM74+'ETR Other Exter. Savings (MEUR)'!X74," ")</f>
        <v>0</v>
      </c>
      <c r="AN75" s="227">
        <f>IF(ISNUMBER('ETR CO2 Benefits (MEUR)'!AN74)=TRUE,'ETR CO2 Benefits (MEUR)'!AN74+'ETR Other Exter. Savings (MEUR)'!Y74," ")</f>
        <v>0</v>
      </c>
      <c r="AO75" s="228">
        <f>IF(ISNUMBER('ETR CO2 Benefits (MEUR)'!AO74)=TRUE,'ETR CO2 Benefits (MEUR)'!AO74+'ETR Other Exter. Savings (MEUR)'!Z74," ")</f>
        <v>0</v>
      </c>
      <c r="AP75" s="37">
        <f>IF(ISNUMBER('ETR CO2 Benefits (MEUR)'!AP74)=TRUE,'ETR CO2 Benefits (MEUR)'!AP74+'ETR Other Exter. Savings (MEUR)'!V74," ")</f>
        <v>5.0003191950464405</v>
      </c>
      <c r="AQ75" s="37">
        <f>IF(ISNUMBER('ETR CO2 Benefits (MEUR)'!AQ74)=TRUE,'ETR CO2 Benefits (MEUR)'!AQ74+'ETR Other Exter. Savings (MEUR)'!W74," ")</f>
        <v>0</v>
      </c>
      <c r="AR75" s="37">
        <f>IF(ISNUMBER('ETR CO2 Benefits (MEUR)'!AR74)=TRUE,'ETR CO2 Benefits (MEUR)'!AR74+'ETR Other Exter. Savings (MEUR)'!X74," ")</f>
        <v>0</v>
      </c>
      <c r="AS75" s="37">
        <f>IF(ISNUMBER('ETR CO2 Benefits (MEUR)'!AS74)=TRUE,'ETR CO2 Benefits (MEUR)'!AS74+'ETR Other Exter. Savings (MEUR)'!Y74," ")</f>
        <v>0</v>
      </c>
      <c r="AT75" s="242">
        <f>IF(ISNUMBER('ETR CO2 Benefits (MEUR)'!AT74)=TRUE,'ETR CO2 Benefits (MEUR)'!AT74+'ETR Other Exter. Savings (MEUR)'!Z74," ")</f>
        <v>0</v>
      </c>
      <c r="AU75" s="40">
        <f>IF(ISNUMBER('ETR CO2 Benefits (MEUR)'!AU74)=TRUE,'ETR CO2 Benefits (MEUR)'!AU74+'ETR Other Exter. Savings (MEUR)'!V74," ")</f>
        <v>4.04985919504644</v>
      </c>
      <c r="AV75" s="40">
        <f>IF(ISNUMBER('ETR CO2 Benefits (MEUR)'!AV74)=TRUE,'ETR CO2 Benefits (MEUR)'!AV74+'ETR Other Exter. Savings (MEUR)'!W74," ")</f>
        <v>0</v>
      </c>
      <c r="AW75" s="40">
        <f>IF(ISNUMBER('ETR CO2 Benefits (MEUR)'!AW74)=TRUE,'ETR CO2 Benefits (MEUR)'!AW74+'ETR Other Exter. Savings (MEUR)'!X74," ")</f>
        <v>0</v>
      </c>
      <c r="AX75" s="40">
        <f>IF(ISNUMBER('ETR CO2 Benefits (MEUR)'!AX74)=TRUE,'ETR CO2 Benefits (MEUR)'!AX74+'ETR Other Exter. Savings (MEUR)'!Y74," ")</f>
        <v>0</v>
      </c>
      <c r="AY75" s="248">
        <f>IF(ISNUMBER('ETR CO2 Benefits (MEUR)'!AY74)=TRUE,'ETR CO2 Benefits (MEUR)'!AY74+'ETR Other Exter. Savings (MEUR)'!Z74," ")</f>
        <v>0</v>
      </c>
    </row>
    <row r="76" spans="2:51" ht="203.25" customHeight="1" x14ac:dyDescent="0.25">
      <c r="B76" s="485" t="str">
        <f>'ETR Capacities'!B75</f>
        <v>ES</v>
      </c>
      <c r="C76" s="10" t="str">
        <f>'ETR Capacities'!C75</f>
        <v>ETR-F-541</v>
      </c>
      <c r="D76" s="10" t="str">
        <f>_xlfn.XLOOKUP(C76,[4]ETR!$D$4:$D$78,[4]ETR!$E$4:$E$78)</f>
        <v xml:space="preserve">CORE LNGas hive and LNGHIVE2 Infrastructure and logistic solutions </v>
      </c>
      <c r="E76" s="10" t="str">
        <f>_xlfn.XLOOKUP(C76,'ETR Capacities'!$C$5:$C$79,'ETR Capacities'!$E$5:$E$79)</f>
        <v>CNG/LNG for transport</v>
      </c>
      <c r="F76" s="13" t="str">
        <f>IF(_xlfn.XLOOKUP(C76,'ETR Capacities'!$C$5:$C$79,'ETR Capacities'!$F$5:$F$79)=0," ",_xlfn.XLOOKUP(C76,'ETR Capacities'!$C$5:$C$79,'ETR Capacities'!$F$5:$F$79))</f>
        <v xml:space="preserve"> </v>
      </c>
      <c r="G76" s="386" t="str">
        <f>IF(ISNUMBER('ETR CO2 Benefits (MEUR)'!G75)=TRUE,'ETR CO2 Benefits (MEUR)'!G75+'ETR Other Exter. Savings (MEUR)'!G75," ")</f>
        <v xml:space="preserve"> </v>
      </c>
      <c r="H76" s="105" t="str">
        <f>IF(ISNUMBER('ETR CO2 Benefits (MEUR)'!H75)=TRUE,'ETR CO2 Benefits (MEUR)'!H75+'ETR Other Exter. Savings (MEUR)'!H75," ")</f>
        <v xml:space="preserve"> </v>
      </c>
      <c r="I76" s="105" t="str">
        <f>IF(ISNUMBER('ETR CO2 Benefits (MEUR)'!I75)=TRUE,'ETR CO2 Benefits (MEUR)'!I75+'ETR Other Exter. Savings (MEUR)'!I75," ")</f>
        <v xml:space="preserve"> </v>
      </c>
      <c r="J76" s="105" t="str">
        <f>IF(ISNUMBER('ETR CO2 Benefits (MEUR)'!J75)=TRUE,'ETR CO2 Benefits (MEUR)'!J75+'ETR Other Exter. Savings (MEUR)'!J75," ")</f>
        <v xml:space="preserve"> </v>
      </c>
      <c r="K76" s="106" t="str">
        <f>IF(ISNUMBER('ETR CO2 Benefits (MEUR)'!K75)=TRUE,'ETR CO2 Benefits (MEUR)'!K75+'ETR Other Exter. Savings (MEUR)'!K75," ")</f>
        <v xml:space="preserve"> </v>
      </c>
      <c r="L76" s="209" t="str">
        <f>IF(ISNUMBER('ETR CO2 Benefits (MEUR)'!L75)=TRUE,'ETR CO2 Benefits (MEUR)'!L75+'ETR Other Exter. Savings (MEUR)'!L75," ")</f>
        <v xml:space="preserve"> </v>
      </c>
      <c r="M76" s="209" t="str">
        <f>IF(ISNUMBER('ETR CO2 Benefits (MEUR)'!M75)=TRUE,'ETR CO2 Benefits (MEUR)'!M75+'ETR Other Exter. Savings (MEUR)'!M75," ")</f>
        <v xml:space="preserve"> </v>
      </c>
      <c r="N76" s="209" t="str">
        <f>IF(ISNUMBER('ETR CO2 Benefits (MEUR)'!N75)=TRUE,'ETR CO2 Benefits (MEUR)'!N75+'ETR Other Exter. Savings (MEUR)'!N75," ")</f>
        <v xml:space="preserve"> </v>
      </c>
      <c r="O76" s="209" t="str">
        <f>IF(ISNUMBER('ETR CO2 Benefits (MEUR)'!O75)=TRUE,'ETR CO2 Benefits (MEUR)'!O75+'ETR Other Exter. Savings (MEUR)'!O75," ")</f>
        <v xml:space="preserve"> </v>
      </c>
      <c r="P76" s="210" t="str">
        <f>IF(ISNUMBER('ETR CO2 Benefits (MEUR)'!P75)=TRUE,'ETR CO2 Benefits (MEUR)'!P75+'ETR Other Exter. Savings (MEUR)'!P75," ")</f>
        <v xml:space="preserve"> </v>
      </c>
      <c r="Q76" s="209" t="str">
        <f>IF(ISNUMBER('ETR CO2 Benefits (MEUR)'!Q75)=TRUE,'ETR CO2 Benefits (MEUR)'!Q75+'ETR Other Exter. Savings (MEUR)'!L75," ")</f>
        <v xml:space="preserve"> </v>
      </c>
      <c r="R76" s="209" t="str">
        <f>IF(ISNUMBER('ETR CO2 Benefits (MEUR)'!R75)=TRUE,'ETR CO2 Benefits (MEUR)'!R75+'ETR Other Exter. Savings (MEUR)'!M75," ")</f>
        <v xml:space="preserve"> </v>
      </c>
      <c r="S76" s="209" t="str">
        <f>IF(ISNUMBER('ETR CO2 Benefits (MEUR)'!S75)=TRUE,'ETR CO2 Benefits (MEUR)'!S75+'ETR Other Exter. Savings (MEUR)'!N75," ")</f>
        <v xml:space="preserve"> </v>
      </c>
      <c r="T76" s="209" t="str">
        <f>IF(ISNUMBER('ETR CO2 Benefits (MEUR)'!T75)=TRUE,'ETR CO2 Benefits (MEUR)'!T75+'ETR Other Exter. Savings (MEUR)'!O75," ")</f>
        <v xml:space="preserve"> </v>
      </c>
      <c r="U76" s="210" t="str">
        <f>IF(ISNUMBER('ETR CO2 Benefits (MEUR)'!U75)=TRUE,'ETR CO2 Benefits (MEUR)'!U75+'ETR Other Exter. Savings (MEUR)'!P75," ")</f>
        <v xml:space="preserve"> </v>
      </c>
      <c r="V76" s="227" t="str">
        <f>IF(ISNUMBER('ETR CO2 Benefits (MEUR)'!V75)=TRUE,'ETR CO2 Benefits (MEUR)'!V75+'ETR Other Exter. Savings (MEUR)'!Q75," ")</f>
        <v xml:space="preserve"> </v>
      </c>
      <c r="W76" s="227" t="str">
        <f>IF(ISNUMBER('ETR CO2 Benefits (MEUR)'!W75)=TRUE,'ETR CO2 Benefits (MEUR)'!W75+'ETR Other Exter. Savings (MEUR)'!R75," ")</f>
        <v xml:space="preserve"> </v>
      </c>
      <c r="X76" s="227" t="str">
        <f>IF(ISNUMBER('ETR CO2 Benefits (MEUR)'!X75)=TRUE,'ETR CO2 Benefits (MEUR)'!X75+'ETR Other Exter. Savings (MEUR)'!S75," ")</f>
        <v xml:space="preserve"> </v>
      </c>
      <c r="Y76" s="227" t="str">
        <f>IF(ISNUMBER('ETR CO2 Benefits (MEUR)'!Y75)=TRUE,'ETR CO2 Benefits (MEUR)'!Y75+'ETR Other Exter. Savings (MEUR)'!T75," ")</f>
        <v xml:space="preserve"> </v>
      </c>
      <c r="Z76" s="228" t="str">
        <f>IF(ISNUMBER('ETR CO2 Benefits (MEUR)'!Z75)=TRUE,'ETR CO2 Benefits (MEUR)'!Z75+'ETR Other Exter. Savings (MEUR)'!U75," ")</f>
        <v xml:space="preserve"> </v>
      </c>
      <c r="AA76" s="37" t="str">
        <f>IF(ISNUMBER('ETR CO2 Benefits (MEUR)'!AA75)=TRUE,'ETR CO2 Benefits (MEUR)'!AA75+'ETR Other Exter. Savings (MEUR)'!Q75," ")</f>
        <v xml:space="preserve"> </v>
      </c>
      <c r="AB76" s="37" t="str">
        <f>IF(ISNUMBER('ETR CO2 Benefits (MEUR)'!AB75)=TRUE,'ETR CO2 Benefits (MEUR)'!AB75+'ETR Other Exter. Savings (MEUR)'!R75," ")</f>
        <v xml:space="preserve"> </v>
      </c>
      <c r="AC76" s="37" t="str">
        <f>IF(ISNUMBER('ETR CO2 Benefits (MEUR)'!AC75)=TRUE,'ETR CO2 Benefits (MEUR)'!AC75+'ETR Other Exter. Savings (MEUR)'!S75," ")</f>
        <v xml:space="preserve"> </v>
      </c>
      <c r="AD76" s="37" t="str">
        <f>IF(ISNUMBER('ETR CO2 Benefits (MEUR)'!AD75)=TRUE,'ETR CO2 Benefits (MEUR)'!AD75+'ETR Other Exter. Savings (MEUR)'!T75," ")</f>
        <v xml:space="preserve"> </v>
      </c>
      <c r="AE76" s="242" t="str">
        <f>IF(ISNUMBER('ETR CO2 Benefits (MEUR)'!AE75)=TRUE,'ETR CO2 Benefits (MEUR)'!AE75+'ETR Other Exter. Savings (MEUR)'!U75," ")</f>
        <v xml:space="preserve"> </v>
      </c>
      <c r="AF76" s="40" t="str">
        <f>IF(ISNUMBER('ETR CO2 Benefits (MEUR)'!AF75)=TRUE,'ETR CO2 Benefits (MEUR)'!AF75+'ETR Other Exter. Savings (MEUR)'!Q75," ")</f>
        <v xml:space="preserve"> </v>
      </c>
      <c r="AG76" s="40" t="str">
        <f>IF(ISNUMBER('ETR CO2 Benefits (MEUR)'!AG75)=TRUE,'ETR CO2 Benefits (MEUR)'!AG75+'ETR Other Exter. Savings (MEUR)'!R75," ")</f>
        <v xml:space="preserve"> </v>
      </c>
      <c r="AH76" s="40" t="str">
        <f>IF(ISNUMBER('ETR CO2 Benefits (MEUR)'!AH75)=TRUE,'ETR CO2 Benefits (MEUR)'!AH75+'ETR Other Exter. Savings (MEUR)'!S75," ")</f>
        <v xml:space="preserve"> </v>
      </c>
      <c r="AI76" s="40" t="str">
        <f>IF(ISNUMBER('ETR CO2 Benefits (MEUR)'!AI75)=TRUE,'ETR CO2 Benefits (MEUR)'!AI75+'ETR Other Exter. Savings (MEUR)'!T75," ")</f>
        <v xml:space="preserve"> </v>
      </c>
      <c r="AJ76" s="248" t="str">
        <f>IF(ISNUMBER('ETR CO2 Benefits (MEUR)'!AJ75)=TRUE,'ETR CO2 Benefits (MEUR)'!AJ75+'ETR Other Exter. Savings (MEUR)'!U75," ")</f>
        <v xml:space="preserve"> </v>
      </c>
      <c r="AK76" s="227" t="str">
        <f>IF(ISNUMBER('ETR CO2 Benefits (MEUR)'!AK75)=TRUE,'ETR CO2 Benefits (MEUR)'!AK75+'ETR Other Exter. Savings (MEUR)'!V75," ")</f>
        <v xml:space="preserve"> </v>
      </c>
      <c r="AL76" s="227" t="str">
        <f>IF(ISNUMBER('ETR CO2 Benefits (MEUR)'!AL75)=TRUE,'ETR CO2 Benefits (MEUR)'!AL75+'ETR Other Exter. Savings (MEUR)'!W75," ")</f>
        <v xml:space="preserve"> </v>
      </c>
      <c r="AM76" s="227" t="str">
        <f>IF(ISNUMBER('ETR CO2 Benefits (MEUR)'!AM75)=TRUE,'ETR CO2 Benefits (MEUR)'!AM75+'ETR Other Exter. Savings (MEUR)'!X75," ")</f>
        <v xml:space="preserve"> </v>
      </c>
      <c r="AN76" s="227" t="str">
        <f>IF(ISNUMBER('ETR CO2 Benefits (MEUR)'!AN75)=TRUE,'ETR CO2 Benefits (MEUR)'!AN75+'ETR Other Exter. Savings (MEUR)'!Y75," ")</f>
        <v xml:space="preserve"> </v>
      </c>
      <c r="AO76" s="228" t="str">
        <f>IF(ISNUMBER('ETR CO2 Benefits (MEUR)'!AO75)=TRUE,'ETR CO2 Benefits (MEUR)'!AO75+'ETR Other Exter. Savings (MEUR)'!Z75," ")</f>
        <v xml:space="preserve"> </v>
      </c>
      <c r="AP76" s="37" t="str">
        <f>IF(ISNUMBER('ETR CO2 Benefits (MEUR)'!AP75)=TRUE,'ETR CO2 Benefits (MEUR)'!AP75+'ETR Other Exter. Savings (MEUR)'!V75," ")</f>
        <v xml:space="preserve"> </v>
      </c>
      <c r="AQ76" s="37" t="str">
        <f>IF(ISNUMBER('ETR CO2 Benefits (MEUR)'!AQ75)=TRUE,'ETR CO2 Benefits (MEUR)'!AQ75+'ETR Other Exter. Savings (MEUR)'!W75," ")</f>
        <v xml:space="preserve"> </v>
      </c>
      <c r="AR76" s="37" t="str">
        <f>IF(ISNUMBER('ETR CO2 Benefits (MEUR)'!AR75)=TRUE,'ETR CO2 Benefits (MEUR)'!AR75+'ETR Other Exter. Savings (MEUR)'!X75," ")</f>
        <v xml:space="preserve"> </v>
      </c>
      <c r="AS76" s="37" t="str">
        <f>IF(ISNUMBER('ETR CO2 Benefits (MEUR)'!AS75)=TRUE,'ETR CO2 Benefits (MEUR)'!AS75+'ETR Other Exter. Savings (MEUR)'!Y75," ")</f>
        <v xml:space="preserve"> </v>
      </c>
      <c r="AT76" s="242" t="str">
        <f>IF(ISNUMBER('ETR CO2 Benefits (MEUR)'!AT75)=TRUE,'ETR CO2 Benefits (MEUR)'!AT75+'ETR Other Exter. Savings (MEUR)'!Z75," ")</f>
        <v xml:space="preserve"> </v>
      </c>
      <c r="AU76" s="40" t="str">
        <f>IF(ISNUMBER('ETR CO2 Benefits (MEUR)'!AU75)=TRUE,'ETR CO2 Benefits (MEUR)'!AU75+'ETR Other Exter. Savings (MEUR)'!V75," ")</f>
        <v xml:space="preserve"> </v>
      </c>
      <c r="AV76" s="40" t="str">
        <f>IF(ISNUMBER('ETR CO2 Benefits (MEUR)'!AV75)=TRUE,'ETR CO2 Benefits (MEUR)'!AV75+'ETR Other Exter. Savings (MEUR)'!W75," ")</f>
        <v xml:space="preserve"> </v>
      </c>
      <c r="AW76" s="40" t="str">
        <f>IF(ISNUMBER('ETR CO2 Benefits (MEUR)'!AW75)=TRUE,'ETR CO2 Benefits (MEUR)'!AW75+'ETR Other Exter. Savings (MEUR)'!X75," ")</f>
        <v xml:space="preserve"> </v>
      </c>
      <c r="AX76" s="40" t="str">
        <f>IF(ISNUMBER('ETR CO2 Benefits (MEUR)'!AX75)=TRUE,'ETR CO2 Benefits (MEUR)'!AX75+'ETR Other Exter. Savings (MEUR)'!Y75," ")</f>
        <v xml:space="preserve"> </v>
      </c>
      <c r="AY76" s="248" t="str">
        <f>IF(ISNUMBER('ETR CO2 Benefits (MEUR)'!AY75)=TRUE,'ETR CO2 Benefits (MEUR)'!AY75+'ETR Other Exter. Savings (MEUR)'!Z75," ")</f>
        <v xml:space="preserve"> </v>
      </c>
    </row>
    <row r="77" spans="2:51" ht="199.5" customHeight="1" x14ac:dyDescent="0.25">
      <c r="B77" s="485" t="str">
        <f>'ETR Capacities'!B76</f>
        <v>ES</v>
      </c>
      <c r="C77" s="10" t="str">
        <f>'ETR Capacities'!C76</f>
        <v>ETR-F-632</v>
      </c>
      <c r="D77" s="10" t="str">
        <f>_xlfn.XLOOKUP(C77,[4]ETR!$D$4:$D$78,[4]ETR!$E$4:$E$78)</f>
        <v>Railway project roadmap. Transformation to LNG</v>
      </c>
      <c r="E77" s="10" t="str">
        <f>_xlfn.XLOOKUP(C77,'ETR Capacities'!$C$5:$C$79,'ETR Capacities'!$E$5:$E$79)</f>
        <v>CNG/LNG for transport</v>
      </c>
      <c r="F77" s="13" t="str">
        <f>IF(_xlfn.XLOOKUP(C77,'ETR Capacities'!$C$5:$C$79,'ETR Capacities'!$F$5:$F$79)=0," ",_xlfn.XLOOKUP(C77,'ETR Capacities'!$C$5:$C$79,'ETR Capacities'!$F$5:$F$79))</f>
        <v xml:space="preserve"> </v>
      </c>
      <c r="G77" s="386" t="str">
        <f>IF(ISNUMBER('ETR CO2 Benefits (MEUR)'!G76)=TRUE,'ETR CO2 Benefits (MEUR)'!G76+'ETR Other Exter. Savings (MEUR)'!G76," ")</f>
        <v xml:space="preserve"> </v>
      </c>
      <c r="H77" s="105" t="str">
        <f>IF(ISNUMBER('ETR CO2 Benefits (MEUR)'!H76)=TRUE,'ETR CO2 Benefits (MEUR)'!H76+'ETR Other Exter. Savings (MEUR)'!H76," ")</f>
        <v xml:space="preserve"> </v>
      </c>
      <c r="I77" s="105" t="str">
        <f>IF(ISNUMBER('ETR CO2 Benefits (MEUR)'!I76)=TRUE,'ETR CO2 Benefits (MEUR)'!I76+'ETR Other Exter. Savings (MEUR)'!I76," ")</f>
        <v xml:space="preserve"> </v>
      </c>
      <c r="J77" s="105" t="str">
        <f>IF(ISNUMBER('ETR CO2 Benefits (MEUR)'!J76)=TRUE,'ETR CO2 Benefits (MEUR)'!J76+'ETR Other Exter. Savings (MEUR)'!J76," ")</f>
        <v xml:space="preserve"> </v>
      </c>
      <c r="K77" s="106" t="str">
        <f>IF(ISNUMBER('ETR CO2 Benefits (MEUR)'!K76)=TRUE,'ETR CO2 Benefits (MEUR)'!K76+'ETR Other Exter. Savings (MEUR)'!K76," ")</f>
        <v xml:space="preserve"> </v>
      </c>
      <c r="L77" s="209" t="str">
        <f>IF(ISNUMBER('ETR CO2 Benefits (MEUR)'!L76)=TRUE,'ETR CO2 Benefits (MEUR)'!L76+'ETR Other Exter. Savings (MEUR)'!L76," ")</f>
        <v xml:space="preserve"> </v>
      </c>
      <c r="M77" s="209" t="str">
        <f>IF(ISNUMBER('ETR CO2 Benefits (MEUR)'!M76)=TRUE,'ETR CO2 Benefits (MEUR)'!M76+'ETR Other Exter. Savings (MEUR)'!M76," ")</f>
        <v xml:space="preserve"> </v>
      </c>
      <c r="N77" s="209" t="str">
        <f>IF(ISNUMBER('ETR CO2 Benefits (MEUR)'!N76)=TRUE,'ETR CO2 Benefits (MEUR)'!N76+'ETR Other Exter. Savings (MEUR)'!N76," ")</f>
        <v xml:space="preserve"> </v>
      </c>
      <c r="O77" s="209" t="str">
        <f>IF(ISNUMBER('ETR CO2 Benefits (MEUR)'!O76)=TRUE,'ETR CO2 Benefits (MEUR)'!O76+'ETR Other Exter. Savings (MEUR)'!O76," ")</f>
        <v xml:space="preserve"> </v>
      </c>
      <c r="P77" s="210" t="str">
        <f>IF(ISNUMBER('ETR CO2 Benefits (MEUR)'!P76)=TRUE,'ETR CO2 Benefits (MEUR)'!P76+'ETR Other Exter. Savings (MEUR)'!P76," ")</f>
        <v xml:space="preserve"> </v>
      </c>
      <c r="Q77" s="209" t="str">
        <f>IF(ISNUMBER('ETR CO2 Benefits (MEUR)'!Q76)=TRUE,'ETR CO2 Benefits (MEUR)'!Q76+'ETR Other Exter. Savings (MEUR)'!L76," ")</f>
        <v xml:space="preserve"> </v>
      </c>
      <c r="R77" s="209" t="str">
        <f>IF(ISNUMBER('ETR CO2 Benefits (MEUR)'!R76)=TRUE,'ETR CO2 Benefits (MEUR)'!R76+'ETR Other Exter. Savings (MEUR)'!M76," ")</f>
        <v xml:space="preserve"> </v>
      </c>
      <c r="S77" s="209" t="str">
        <f>IF(ISNUMBER('ETR CO2 Benefits (MEUR)'!S76)=TRUE,'ETR CO2 Benefits (MEUR)'!S76+'ETR Other Exter. Savings (MEUR)'!N76," ")</f>
        <v xml:space="preserve"> </v>
      </c>
      <c r="T77" s="209" t="str">
        <f>IF(ISNUMBER('ETR CO2 Benefits (MEUR)'!T76)=TRUE,'ETR CO2 Benefits (MEUR)'!T76+'ETR Other Exter. Savings (MEUR)'!O76," ")</f>
        <v xml:space="preserve"> </v>
      </c>
      <c r="U77" s="210" t="str">
        <f>IF(ISNUMBER('ETR CO2 Benefits (MEUR)'!U76)=TRUE,'ETR CO2 Benefits (MEUR)'!U76+'ETR Other Exter. Savings (MEUR)'!P76," ")</f>
        <v xml:space="preserve"> </v>
      </c>
      <c r="V77" s="227" t="str">
        <f>IF(ISNUMBER('ETR CO2 Benefits (MEUR)'!V76)=TRUE,'ETR CO2 Benefits (MEUR)'!V76+'ETR Other Exter. Savings (MEUR)'!Q76," ")</f>
        <v xml:space="preserve"> </v>
      </c>
      <c r="W77" s="227" t="str">
        <f>IF(ISNUMBER('ETR CO2 Benefits (MEUR)'!W76)=TRUE,'ETR CO2 Benefits (MEUR)'!W76+'ETR Other Exter. Savings (MEUR)'!R76," ")</f>
        <v xml:space="preserve"> </v>
      </c>
      <c r="X77" s="227" t="str">
        <f>IF(ISNUMBER('ETR CO2 Benefits (MEUR)'!X76)=TRUE,'ETR CO2 Benefits (MEUR)'!X76+'ETR Other Exter. Savings (MEUR)'!S76," ")</f>
        <v xml:space="preserve"> </v>
      </c>
      <c r="Y77" s="227" t="str">
        <f>IF(ISNUMBER('ETR CO2 Benefits (MEUR)'!Y76)=TRUE,'ETR CO2 Benefits (MEUR)'!Y76+'ETR Other Exter. Savings (MEUR)'!T76," ")</f>
        <v xml:space="preserve"> </v>
      </c>
      <c r="Z77" s="228" t="str">
        <f>IF(ISNUMBER('ETR CO2 Benefits (MEUR)'!Z76)=TRUE,'ETR CO2 Benefits (MEUR)'!Z76+'ETR Other Exter. Savings (MEUR)'!U76," ")</f>
        <v xml:space="preserve"> </v>
      </c>
      <c r="AA77" s="37" t="str">
        <f>IF(ISNUMBER('ETR CO2 Benefits (MEUR)'!AA76)=TRUE,'ETR CO2 Benefits (MEUR)'!AA76+'ETR Other Exter. Savings (MEUR)'!Q76," ")</f>
        <v xml:space="preserve"> </v>
      </c>
      <c r="AB77" s="37" t="str">
        <f>IF(ISNUMBER('ETR CO2 Benefits (MEUR)'!AB76)=TRUE,'ETR CO2 Benefits (MEUR)'!AB76+'ETR Other Exter. Savings (MEUR)'!R76," ")</f>
        <v xml:space="preserve"> </v>
      </c>
      <c r="AC77" s="37" t="str">
        <f>IF(ISNUMBER('ETR CO2 Benefits (MEUR)'!AC76)=TRUE,'ETR CO2 Benefits (MEUR)'!AC76+'ETR Other Exter. Savings (MEUR)'!S76," ")</f>
        <v xml:space="preserve"> </v>
      </c>
      <c r="AD77" s="37" t="str">
        <f>IF(ISNUMBER('ETR CO2 Benefits (MEUR)'!AD76)=TRUE,'ETR CO2 Benefits (MEUR)'!AD76+'ETR Other Exter. Savings (MEUR)'!T76," ")</f>
        <v xml:space="preserve"> </v>
      </c>
      <c r="AE77" s="242" t="str">
        <f>IF(ISNUMBER('ETR CO2 Benefits (MEUR)'!AE76)=TRUE,'ETR CO2 Benefits (MEUR)'!AE76+'ETR Other Exter. Savings (MEUR)'!U76," ")</f>
        <v xml:space="preserve"> </v>
      </c>
      <c r="AF77" s="40" t="str">
        <f>IF(ISNUMBER('ETR CO2 Benefits (MEUR)'!AF76)=TRUE,'ETR CO2 Benefits (MEUR)'!AF76+'ETR Other Exter. Savings (MEUR)'!Q76," ")</f>
        <v xml:space="preserve"> </v>
      </c>
      <c r="AG77" s="40" t="str">
        <f>IF(ISNUMBER('ETR CO2 Benefits (MEUR)'!AG76)=TRUE,'ETR CO2 Benefits (MEUR)'!AG76+'ETR Other Exter. Savings (MEUR)'!R76," ")</f>
        <v xml:space="preserve"> </v>
      </c>
      <c r="AH77" s="40" t="str">
        <f>IF(ISNUMBER('ETR CO2 Benefits (MEUR)'!AH76)=TRUE,'ETR CO2 Benefits (MEUR)'!AH76+'ETR Other Exter. Savings (MEUR)'!S76," ")</f>
        <v xml:space="preserve"> </v>
      </c>
      <c r="AI77" s="40" t="str">
        <f>IF(ISNUMBER('ETR CO2 Benefits (MEUR)'!AI76)=TRUE,'ETR CO2 Benefits (MEUR)'!AI76+'ETR Other Exter. Savings (MEUR)'!T76," ")</f>
        <v xml:space="preserve"> </v>
      </c>
      <c r="AJ77" s="248" t="str">
        <f>IF(ISNUMBER('ETR CO2 Benefits (MEUR)'!AJ76)=TRUE,'ETR CO2 Benefits (MEUR)'!AJ76+'ETR Other Exter. Savings (MEUR)'!U76," ")</f>
        <v xml:space="preserve"> </v>
      </c>
      <c r="AK77" s="227" t="str">
        <f>IF(ISNUMBER('ETR CO2 Benefits (MEUR)'!AK76)=TRUE,'ETR CO2 Benefits (MEUR)'!AK76+'ETR Other Exter. Savings (MEUR)'!V76," ")</f>
        <v xml:space="preserve"> </v>
      </c>
      <c r="AL77" s="227" t="str">
        <f>IF(ISNUMBER('ETR CO2 Benefits (MEUR)'!AL76)=TRUE,'ETR CO2 Benefits (MEUR)'!AL76+'ETR Other Exter. Savings (MEUR)'!W76," ")</f>
        <v xml:space="preserve"> </v>
      </c>
      <c r="AM77" s="227" t="str">
        <f>IF(ISNUMBER('ETR CO2 Benefits (MEUR)'!AM76)=TRUE,'ETR CO2 Benefits (MEUR)'!AM76+'ETR Other Exter. Savings (MEUR)'!X76," ")</f>
        <v xml:space="preserve"> </v>
      </c>
      <c r="AN77" s="227" t="str">
        <f>IF(ISNUMBER('ETR CO2 Benefits (MEUR)'!AN76)=TRUE,'ETR CO2 Benefits (MEUR)'!AN76+'ETR Other Exter. Savings (MEUR)'!Y76," ")</f>
        <v xml:space="preserve"> </v>
      </c>
      <c r="AO77" s="228" t="str">
        <f>IF(ISNUMBER('ETR CO2 Benefits (MEUR)'!AO76)=TRUE,'ETR CO2 Benefits (MEUR)'!AO76+'ETR Other Exter. Savings (MEUR)'!Z76," ")</f>
        <v xml:space="preserve"> </v>
      </c>
      <c r="AP77" s="37" t="str">
        <f>IF(ISNUMBER('ETR CO2 Benefits (MEUR)'!AP76)=TRUE,'ETR CO2 Benefits (MEUR)'!AP76+'ETR Other Exter. Savings (MEUR)'!V76," ")</f>
        <v xml:space="preserve"> </v>
      </c>
      <c r="AQ77" s="37" t="str">
        <f>IF(ISNUMBER('ETR CO2 Benefits (MEUR)'!AQ76)=TRUE,'ETR CO2 Benefits (MEUR)'!AQ76+'ETR Other Exter. Savings (MEUR)'!W76," ")</f>
        <v xml:space="preserve"> </v>
      </c>
      <c r="AR77" s="37" t="str">
        <f>IF(ISNUMBER('ETR CO2 Benefits (MEUR)'!AR76)=TRUE,'ETR CO2 Benefits (MEUR)'!AR76+'ETR Other Exter. Savings (MEUR)'!X76," ")</f>
        <v xml:space="preserve"> </v>
      </c>
      <c r="AS77" s="37" t="str">
        <f>IF(ISNUMBER('ETR CO2 Benefits (MEUR)'!AS76)=TRUE,'ETR CO2 Benefits (MEUR)'!AS76+'ETR Other Exter. Savings (MEUR)'!Y76," ")</f>
        <v xml:space="preserve"> </v>
      </c>
      <c r="AT77" s="242" t="str">
        <f>IF(ISNUMBER('ETR CO2 Benefits (MEUR)'!AT76)=TRUE,'ETR CO2 Benefits (MEUR)'!AT76+'ETR Other Exter. Savings (MEUR)'!Z76," ")</f>
        <v xml:space="preserve"> </v>
      </c>
      <c r="AU77" s="40" t="str">
        <f>IF(ISNUMBER('ETR CO2 Benefits (MEUR)'!AU76)=TRUE,'ETR CO2 Benefits (MEUR)'!AU76+'ETR Other Exter. Savings (MEUR)'!V76," ")</f>
        <v xml:space="preserve"> </v>
      </c>
      <c r="AV77" s="40" t="str">
        <f>IF(ISNUMBER('ETR CO2 Benefits (MEUR)'!AV76)=TRUE,'ETR CO2 Benefits (MEUR)'!AV76+'ETR Other Exter. Savings (MEUR)'!W76," ")</f>
        <v xml:space="preserve"> </v>
      </c>
      <c r="AW77" s="40" t="str">
        <f>IF(ISNUMBER('ETR CO2 Benefits (MEUR)'!AW76)=TRUE,'ETR CO2 Benefits (MEUR)'!AW76+'ETR Other Exter. Savings (MEUR)'!X76," ")</f>
        <v xml:space="preserve"> </v>
      </c>
      <c r="AX77" s="40" t="str">
        <f>IF(ISNUMBER('ETR CO2 Benefits (MEUR)'!AX76)=TRUE,'ETR CO2 Benefits (MEUR)'!AX76+'ETR Other Exter. Savings (MEUR)'!Y76," ")</f>
        <v xml:space="preserve"> </v>
      </c>
      <c r="AY77" s="248" t="str">
        <f>IF(ISNUMBER('ETR CO2 Benefits (MEUR)'!AY76)=TRUE,'ETR CO2 Benefits (MEUR)'!AY76+'ETR Other Exter. Savings (MEUR)'!Z76," ")</f>
        <v xml:space="preserve"> </v>
      </c>
    </row>
    <row r="78" spans="2:51" ht="119.25" customHeight="1" x14ac:dyDescent="0.25">
      <c r="B78" s="485" t="str">
        <f>'ETR Capacities'!B77</f>
        <v>ES</v>
      </c>
      <c r="C78" s="10" t="str">
        <f>'ETR Capacities'!C77</f>
        <v>ETR-N-427</v>
      </c>
      <c r="D78" s="10" t="str">
        <f>_xlfn.XLOOKUP(C78,[4]ETR!$D$4:$D$78,[4]ETR!$E$4:$E$78)</f>
        <v>P2G integrated in Reganosa NG Transmission Grid</v>
      </c>
      <c r="E78" s="10" t="str">
        <f>_xlfn.XLOOKUP(C78,'ETR Capacities'!$C$5:$C$79,'ETR Capacities'!$E$5:$E$79)</f>
        <v xml:space="preserve">Hydrogen and synthetic methane </v>
      </c>
      <c r="F78" s="13" t="str">
        <f>IF(_xlfn.XLOOKUP(C78,'ETR Capacities'!$C$5:$C$79,'ETR Capacities'!$F$5:$F$79)=0," ",_xlfn.XLOOKUP(C78,'ETR Capacities'!$C$5:$C$79,'ETR Capacities'!$F$5:$F$79))</f>
        <v xml:space="preserve"> </v>
      </c>
      <c r="G78" s="386">
        <f>IF(ISNUMBER('ETR CO2 Benefits (MEUR)'!G77)=TRUE,'ETR CO2 Benefits (MEUR)'!G77+'ETR Other Exter. Savings (MEUR)'!G77," ")</f>
        <v>0</v>
      </c>
      <c r="H78" s="105">
        <f>IF(ISNUMBER('ETR CO2 Benefits (MEUR)'!H77)=TRUE,'ETR CO2 Benefits (MEUR)'!H77+'ETR Other Exter. Savings (MEUR)'!H77," ")</f>
        <v>0</v>
      </c>
      <c r="I78" s="105">
        <f>IF(ISNUMBER('ETR CO2 Benefits (MEUR)'!I77)=TRUE,'ETR CO2 Benefits (MEUR)'!I77+'ETR Other Exter. Savings (MEUR)'!I77," ")</f>
        <v>0</v>
      </c>
      <c r="J78" s="105">
        <f>IF(ISNUMBER('ETR CO2 Benefits (MEUR)'!J77)=TRUE,'ETR CO2 Benefits (MEUR)'!J77+'ETR Other Exter. Savings (MEUR)'!J77," ")</f>
        <v>0</v>
      </c>
      <c r="K78" s="106">
        <f>IF(ISNUMBER('ETR CO2 Benefits (MEUR)'!K77)=TRUE,'ETR CO2 Benefits (MEUR)'!K77+'ETR Other Exter. Savings (MEUR)'!K77," ")</f>
        <v>0</v>
      </c>
      <c r="L78" s="209">
        <f>IF(ISNUMBER('ETR CO2 Benefits (MEUR)'!L77)=TRUE,'ETR CO2 Benefits (MEUR)'!L77+'ETR Other Exter. Savings (MEUR)'!L77," ")</f>
        <v>8.9156188235294138</v>
      </c>
      <c r="M78" s="209">
        <f>IF(ISNUMBER('ETR CO2 Benefits (MEUR)'!M77)=TRUE,'ETR CO2 Benefits (MEUR)'!M77+'ETR Other Exter. Savings (MEUR)'!M77," ")</f>
        <v>0</v>
      </c>
      <c r="N78" s="209">
        <f>IF(ISNUMBER('ETR CO2 Benefits (MEUR)'!N77)=TRUE,'ETR CO2 Benefits (MEUR)'!N77+'ETR Other Exter. Savings (MEUR)'!N77," ")</f>
        <v>0</v>
      </c>
      <c r="O78" s="209">
        <f>IF(ISNUMBER('ETR CO2 Benefits (MEUR)'!O77)=TRUE,'ETR CO2 Benefits (MEUR)'!O77+'ETR Other Exter. Savings (MEUR)'!O77," ")</f>
        <v>0</v>
      </c>
      <c r="P78" s="210">
        <f>IF(ISNUMBER('ETR CO2 Benefits (MEUR)'!P77)=TRUE,'ETR CO2 Benefits (MEUR)'!P77+'ETR Other Exter. Savings (MEUR)'!P77," ")</f>
        <v>0</v>
      </c>
      <c r="Q78" s="209">
        <f>IF(ISNUMBER('ETR CO2 Benefits (MEUR)'!Q77)=TRUE,'ETR CO2 Benefits (MEUR)'!Q77+'ETR Other Exter. Savings (MEUR)'!L77," ")</f>
        <v>4.1096638235294121</v>
      </c>
      <c r="R78" s="209">
        <f>IF(ISNUMBER('ETR CO2 Benefits (MEUR)'!R77)=TRUE,'ETR CO2 Benefits (MEUR)'!R77+'ETR Other Exter. Savings (MEUR)'!M77," ")</f>
        <v>0</v>
      </c>
      <c r="S78" s="209">
        <f>IF(ISNUMBER('ETR CO2 Benefits (MEUR)'!S77)=TRUE,'ETR CO2 Benefits (MEUR)'!S77+'ETR Other Exter. Savings (MEUR)'!N77," ")</f>
        <v>0</v>
      </c>
      <c r="T78" s="209">
        <f>IF(ISNUMBER('ETR CO2 Benefits (MEUR)'!T77)=TRUE,'ETR CO2 Benefits (MEUR)'!T77+'ETR Other Exter. Savings (MEUR)'!O77," ")</f>
        <v>0</v>
      </c>
      <c r="U78" s="210">
        <f>IF(ISNUMBER('ETR CO2 Benefits (MEUR)'!U77)=TRUE,'ETR CO2 Benefits (MEUR)'!U77+'ETR Other Exter. Savings (MEUR)'!P77," ")</f>
        <v>0</v>
      </c>
      <c r="V78" s="227">
        <f>IF(ISNUMBER('ETR CO2 Benefits (MEUR)'!V77)=TRUE,'ETR CO2 Benefits (MEUR)'!V77+'ETR Other Exter. Savings (MEUR)'!Q77," ")</f>
        <v>4.6922038235294128</v>
      </c>
      <c r="W78" s="227">
        <f>IF(ISNUMBER('ETR CO2 Benefits (MEUR)'!W77)=TRUE,'ETR CO2 Benefits (MEUR)'!W77+'ETR Other Exter. Savings (MEUR)'!R77," ")</f>
        <v>0</v>
      </c>
      <c r="X78" s="227">
        <f>IF(ISNUMBER('ETR CO2 Benefits (MEUR)'!X77)=TRUE,'ETR CO2 Benefits (MEUR)'!X77+'ETR Other Exter. Savings (MEUR)'!S77," ")</f>
        <v>0</v>
      </c>
      <c r="Y78" s="227">
        <f>IF(ISNUMBER('ETR CO2 Benefits (MEUR)'!Y77)=TRUE,'ETR CO2 Benefits (MEUR)'!Y77+'ETR Other Exter. Savings (MEUR)'!T77," ")</f>
        <v>0</v>
      </c>
      <c r="Z78" s="228">
        <f>IF(ISNUMBER('ETR CO2 Benefits (MEUR)'!Z77)=TRUE,'ETR CO2 Benefits (MEUR)'!Z77+'ETR Other Exter. Savings (MEUR)'!U77," ")</f>
        <v>0</v>
      </c>
      <c r="AA78" s="37">
        <f>IF(ISNUMBER('ETR CO2 Benefits (MEUR)'!AA77)=TRUE,'ETR CO2 Benefits (MEUR)'!AA77+'ETR Other Exter. Savings (MEUR)'!Q77," ")</f>
        <v>8.4787138235294144</v>
      </c>
      <c r="AB78" s="37">
        <f>IF(ISNUMBER('ETR CO2 Benefits (MEUR)'!AB77)=TRUE,'ETR CO2 Benefits (MEUR)'!AB77+'ETR Other Exter. Savings (MEUR)'!R77," ")</f>
        <v>0</v>
      </c>
      <c r="AC78" s="37">
        <f>IF(ISNUMBER('ETR CO2 Benefits (MEUR)'!AC77)=TRUE,'ETR CO2 Benefits (MEUR)'!AC77+'ETR Other Exter. Savings (MEUR)'!S77," ")</f>
        <v>0</v>
      </c>
      <c r="AD78" s="37">
        <f>IF(ISNUMBER('ETR CO2 Benefits (MEUR)'!AD77)=TRUE,'ETR CO2 Benefits (MEUR)'!AD77+'ETR Other Exter. Savings (MEUR)'!T77," ")</f>
        <v>0</v>
      </c>
      <c r="AE78" s="242">
        <f>IF(ISNUMBER('ETR CO2 Benefits (MEUR)'!AE77)=TRUE,'ETR CO2 Benefits (MEUR)'!AE77+'ETR Other Exter. Savings (MEUR)'!U77," ")</f>
        <v>0</v>
      </c>
      <c r="AF78" s="40">
        <f>IF(ISNUMBER('ETR CO2 Benefits (MEUR)'!AF77)=TRUE,'ETR CO2 Benefits (MEUR)'!AF77+'ETR Other Exter. Savings (MEUR)'!Q77," ")</f>
        <v>5.8572838235294125</v>
      </c>
      <c r="AG78" s="40">
        <f>IF(ISNUMBER('ETR CO2 Benefits (MEUR)'!AG77)=TRUE,'ETR CO2 Benefits (MEUR)'!AG77+'ETR Other Exter. Savings (MEUR)'!R77," ")</f>
        <v>0</v>
      </c>
      <c r="AH78" s="40">
        <f>IF(ISNUMBER('ETR CO2 Benefits (MEUR)'!AH77)=TRUE,'ETR CO2 Benefits (MEUR)'!AH77+'ETR Other Exter. Savings (MEUR)'!S77," ")</f>
        <v>0</v>
      </c>
      <c r="AI78" s="40">
        <f>IF(ISNUMBER('ETR CO2 Benefits (MEUR)'!AI77)=TRUE,'ETR CO2 Benefits (MEUR)'!AI77+'ETR Other Exter. Savings (MEUR)'!T77," ")</f>
        <v>0</v>
      </c>
      <c r="AJ78" s="248">
        <f>IF(ISNUMBER('ETR CO2 Benefits (MEUR)'!AJ77)=TRUE,'ETR CO2 Benefits (MEUR)'!AJ77+'ETR Other Exter. Savings (MEUR)'!U77," ")</f>
        <v>0</v>
      </c>
      <c r="AK78" s="227">
        <f>IF(ISNUMBER('ETR CO2 Benefits (MEUR)'!AK77)=TRUE,'ETR CO2 Benefits (MEUR)'!AK77+'ETR Other Exter. Savings (MEUR)'!V77," ")</f>
        <v>11.682683823529414</v>
      </c>
      <c r="AL78" s="227">
        <f>IF(ISNUMBER('ETR CO2 Benefits (MEUR)'!AL77)=TRUE,'ETR CO2 Benefits (MEUR)'!AL77+'ETR Other Exter. Savings (MEUR)'!W77," ")</f>
        <v>0</v>
      </c>
      <c r="AM78" s="227">
        <f>IF(ISNUMBER('ETR CO2 Benefits (MEUR)'!AM77)=TRUE,'ETR CO2 Benefits (MEUR)'!AM77+'ETR Other Exter. Savings (MEUR)'!X77," ")</f>
        <v>0</v>
      </c>
      <c r="AN78" s="227">
        <f>IF(ISNUMBER('ETR CO2 Benefits (MEUR)'!AN77)=TRUE,'ETR CO2 Benefits (MEUR)'!AN77+'ETR Other Exter. Savings (MEUR)'!Y77," ")</f>
        <v>0</v>
      </c>
      <c r="AO78" s="228">
        <f>IF(ISNUMBER('ETR CO2 Benefits (MEUR)'!AO77)=TRUE,'ETR CO2 Benefits (MEUR)'!AO77+'ETR Other Exter. Savings (MEUR)'!Z77," ")</f>
        <v>0</v>
      </c>
      <c r="AP78" s="37">
        <f>IF(ISNUMBER('ETR CO2 Benefits (MEUR)'!AP77)=TRUE,'ETR CO2 Benefits (MEUR)'!AP77+'ETR Other Exter. Savings (MEUR)'!V77," ")</f>
        <v>15.323558823529416</v>
      </c>
      <c r="AQ78" s="37">
        <f>IF(ISNUMBER('ETR CO2 Benefits (MEUR)'!AQ77)=TRUE,'ETR CO2 Benefits (MEUR)'!AQ77+'ETR Other Exter. Savings (MEUR)'!W77," ")</f>
        <v>0</v>
      </c>
      <c r="AR78" s="37">
        <f>IF(ISNUMBER('ETR CO2 Benefits (MEUR)'!AR77)=TRUE,'ETR CO2 Benefits (MEUR)'!AR77+'ETR Other Exter. Savings (MEUR)'!X77," ")</f>
        <v>0</v>
      </c>
      <c r="AS78" s="37">
        <f>IF(ISNUMBER('ETR CO2 Benefits (MEUR)'!AS77)=TRUE,'ETR CO2 Benefits (MEUR)'!AS77+'ETR Other Exter. Savings (MEUR)'!Y77," ")</f>
        <v>0</v>
      </c>
      <c r="AT78" s="242">
        <f>IF(ISNUMBER('ETR CO2 Benefits (MEUR)'!AT77)=TRUE,'ETR CO2 Benefits (MEUR)'!AT77+'ETR Other Exter. Savings (MEUR)'!Z77," ")</f>
        <v>0</v>
      </c>
      <c r="AU78" s="40">
        <f>IF(ISNUMBER('ETR CO2 Benefits (MEUR)'!AU77)=TRUE,'ETR CO2 Benefits (MEUR)'!AU77+'ETR Other Exter. Savings (MEUR)'!V77," ")</f>
        <v>12.410858823529415</v>
      </c>
      <c r="AV78" s="40">
        <f>IF(ISNUMBER('ETR CO2 Benefits (MEUR)'!AV77)=TRUE,'ETR CO2 Benefits (MEUR)'!AV77+'ETR Other Exter. Savings (MEUR)'!W77," ")</f>
        <v>0</v>
      </c>
      <c r="AW78" s="40">
        <f>IF(ISNUMBER('ETR CO2 Benefits (MEUR)'!AW77)=TRUE,'ETR CO2 Benefits (MEUR)'!AW77+'ETR Other Exter. Savings (MEUR)'!X77," ")</f>
        <v>0</v>
      </c>
      <c r="AX78" s="40">
        <f>IF(ISNUMBER('ETR CO2 Benefits (MEUR)'!AX77)=TRUE,'ETR CO2 Benefits (MEUR)'!AX77+'ETR Other Exter. Savings (MEUR)'!Y77," ")</f>
        <v>0</v>
      </c>
      <c r="AY78" s="248">
        <f>IF(ISNUMBER('ETR CO2 Benefits (MEUR)'!AY77)=TRUE,'ETR CO2 Benefits (MEUR)'!AY77+'ETR Other Exter. Savings (MEUR)'!Z77," ")</f>
        <v>0</v>
      </c>
    </row>
    <row r="79" spans="2:51" ht="168" customHeight="1" x14ac:dyDescent="0.25">
      <c r="B79" s="485" t="str">
        <f>'ETR Capacities'!B78</f>
        <v>ES</v>
      </c>
      <c r="C79" s="11" t="str">
        <f>'ETR Capacities'!C78</f>
        <v>ETR-N-483</v>
      </c>
      <c r="D79" s="11" t="str">
        <f>_xlfn.XLOOKUP(C79,[4]ETR!$D$4:$D$78,[4]ETR!$E$4:$E$78)</f>
        <v>L2DG (LNG to Decarbonised Gas)</v>
      </c>
      <c r="E79" s="11" t="str">
        <f>_xlfn.XLOOKUP(C79,'ETR Capacities'!$C$5:$C$79,'ETR Capacities'!$E$5:$E$79)</f>
        <v xml:space="preserve">Hydrogen and synthetic methane </v>
      </c>
      <c r="F79" s="304" t="str">
        <f>IF(_xlfn.XLOOKUP(C79,'ETR Capacities'!$C$5:$C$79,'ETR Capacities'!$F$5:$F$79)=0," ",_xlfn.XLOOKUP(C79,'ETR Capacities'!$C$5:$C$79,'ETR Capacities'!$F$5:$F$79))</f>
        <v xml:space="preserve"> </v>
      </c>
      <c r="G79" s="331">
        <f>IF(ISNUMBER('ETR CO2 Benefits (MEUR)'!G78)=TRUE,'ETR CO2 Benefits (MEUR)'!G78+'ETR Other Exter. Savings (MEUR)'!G78," ")</f>
        <v>0</v>
      </c>
      <c r="H79" s="334">
        <f>IF(ISNUMBER('ETR CO2 Benefits (MEUR)'!H78)=TRUE,'ETR CO2 Benefits (MEUR)'!H78+'ETR Other Exter. Savings (MEUR)'!H78," ")</f>
        <v>0</v>
      </c>
      <c r="I79" s="334">
        <f>IF(ISNUMBER('ETR CO2 Benefits (MEUR)'!I78)=TRUE,'ETR CO2 Benefits (MEUR)'!I78+'ETR Other Exter. Savings (MEUR)'!I78," ")</f>
        <v>0</v>
      </c>
      <c r="J79" s="334">
        <f>IF(ISNUMBER('ETR CO2 Benefits (MEUR)'!J78)=TRUE,'ETR CO2 Benefits (MEUR)'!J78+'ETR Other Exter. Savings (MEUR)'!J78," ")</f>
        <v>0</v>
      </c>
      <c r="K79" s="337">
        <f>IF(ISNUMBER('ETR CO2 Benefits (MEUR)'!K78)=TRUE,'ETR CO2 Benefits (MEUR)'!K78+'ETR Other Exter. Savings (MEUR)'!K78," ")</f>
        <v>0</v>
      </c>
      <c r="L79" s="325">
        <f>IF(ISNUMBER('ETR CO2 Benefits (MEUR)'!L78)=TRUE,'ETR CO2 Benefits (MEUR)'!L78+'ETR Other Exter. Savings (MEUR)'!L78," ")</f>
        <v>17.831237647058828</v>
      </c>
      <c r="M79" s="325">
        <f>IF(ISNUMBER('ETR CO2 Benefits (MEUR)'!M78)=TRUE,'ETR CO2 Benefits (MEUR)'!M78+'ETR Other Exter. Savings (MEUR)'!M78," ")</f>
        <v>0</v>
      </c>
      <c r="N79" s="325">
        <f>IF(ISNUMBER('ETR CO2 Benefits (MEUR)'!N78)=TRUE,'ETR CO2 Benefits (MEUR)'!N78+'ETR Other Exter. Savings (MEUR)'!N78," ")</f>
        <v>0</v>
      </c>
      <c r="O79" s="325">
        <f>IF(ISNUMBER('ETR CO2 Benefits (MEUR)'!O78)=TRUE,'ETR CO2 Benefits (MEUR)'!O78+'ETR Other Exter. Savings (MEUR)'!O78," ")</f>
        <v>0</v>
      </c>
      <c r="P79" s="328">
        <f>IF(ISNUMBER('ETR CO2 Benefits (MEUR)'!P78)=TRUE,'ETR CO2 Benefits (MEUR)'!P78+'ETR Other Exter. Savings (MEUR)'!P78," ")</f>
        <v>0</v>
      </c>
      <c r="Q79" s="325">
        <f>IF(ISNUMBER('ETR CO2 Benefits (MEUR)'!Q78)=TRUE,'ETR CO2 Benefits (MEUR)'!Q78+'ETR Other Exter. Savings (MEUR)'!L78," ")</f>
        <v>8.2193276470588241</v>
      </c>
      <c r="R79" s="325">
        <f>IF(ISNUMBER('ETR CO2 Benefits (MEUR)'!R78)=TRUE,'ETR CO2 Benefits (MEUR)'!R78+'ETR Other Exter. Savings (MEUR)'!M78," ")</f>
        <v>0</v>
      </c>
      <c r="S79" s="325">
        <f>IF(ISNUMBER('ETR CO2 Benefits (MEUR)'!S78)=TRUE,'ETR CO2 Benefits (MEUR)'!S78+'ETR Other Exter. Savings (MEUR)'!N78," ")</f>
        <v>0</v>
      </c>
      <c r="T79" s="325">
        <f>IF(ISNUMBER('ETR CO2 Benefits (MEUR)'!T78)=TRUE,'ETR CO2 Benefits (MEUR)'!T78+'ETR Other Exter. Savings (MEUR)'!O78," ")</f>
        <v>0</v>
      </c>
      <c r="U79" s="328">
        <f>IF(ISNUMBER('ETR CO2 Benefits (MEUR)'!U78)=TRUE,'ETR CO2 Benefits (MEUR)'!U78+'ETR Other Exter. Savings (MEUR)'!P78," ")</f>
        <v>0</v>
      </c>
      <c r="V79" s="319">
        <f>IF(ISNUMBER('ETR CO2 Benefits (MEUR)'!V78)=TRUE,'ETR CO2 Benefits (MEUR)'!V78+'ETR Other Exter. Savings (MEUR)'!Q78," ")</f>
        <v>9.3844076470588256</v>
      </c>
      <c r="W79" s="319">
        <f>IF(ISNUMBER('ETR CO2 Benefits (MEUR)'!W78)=TRUE,'ETR CO2 Benefits (MEUR)'!W78+'ETR Other Exter. Savings (MEUR)'!R78," ")</f>
        <v>0</v>
      </c>
      <c r="X79" s="319">
        <f>IF(ISNUMBER('ETR CO2 Benefits (MEUR)'!X78)=TRUE,'ETR CO2 Benefits (MEUR)'!X78+'ETR Other Exter. Savings (MEUR)'!S78," ")</f>
        <v>0</v>
      </c>
      <c r="Y79" s="319">
        <f>IF(ISNUMBER('ETR CO2 Benefits (MEUR)'!Y78)=TRUE,'ETR CO2 Benefits (MEUR)'!Y78+'ETR Other Exter. Savings (MEUR)'!T78," ")</f>
        <v>0</v>
      </c>
      <c r="Z79" s="322">
        <f>IF(ISNUMBER('ETR CO2 Benefits (MEUR)'!Z78)=TRUE,'ETR CO2 Benefits (MEUR)'!Z78+'ETR Other Exter. Savings (MEUR)'!U78," ")</f>
        <v>0</v>
      </c>
      <c r="AA79" s="313">
        <f>IF(ISNUMBER('ETR CO2 Benefits (MEUR)'!AA78)=TRUE,'ETR CO2 Benefits (MEUR)'!AA78+'ETR Other Exter. Savings (MEUR)'!Q78," ")</f>
        <v>16.957427647058829</v>
      </c>
      <c r="AB79" s="313">
        <f>IF(ISNUMBER('ETR CO2 Benefits (MEUR)'!AB78)=TRUE,'ETR CO2 Benefits (MEUR)'!AB78+'ETR Other Exter. Savings (MEUR)'!R78," ")</f>
        <v>0</v>
      </c>
      <c r="AC79" s="313">
        <f>IF(ISNUMBER('ETR CO2 Benefits (MEUR)'!AC78)=TRUE,'ETR CO2 Benefits (MEUR)'!AC78+'ETR Other Exter. Savings (MEUR)'!S78," ")</f>
        <v>0</v>
      </c>
      <c r="AD79" s="313">
        <f>IF(ISNUMBER('ETR CO2 Benefits (MEUR)'!AD78)=TRUE,'ETR CO2 Benefits (MEUR)'!AD78+'ETR Other Exter. Savings (MEUR)'!T78," ")</f>
        <v>0</v>
      </c>
      <c r="AE79" s="316">
        <f>IF(ISNUMBER('ETR CO2 Benefits (MEUR)'!AE78)=TRUE,'ETR CO2 Benefits (MEUR)'!AE78+'ETR Other Exter. Savings (MEUR)'!U78," ")</f>
        <v>0</v>
      </c>
      <c r="AF79" s="307">
        <f>IF(ISNUMBER('ETR CO2 Benefits (MEUR)'!AF78)=TRUE,'ETR CO2 Benefits (MEUR)'!AF78+'ETR Other Exter. Savings (MEUR)'!Q78," ")</f>
        <v>11.714567647058825</v>
      </c>
      <c r="AG79" s="307">
        <f>IF(ISNUMBER('ETR CO2 Benefits (MEUR)'!AG78)=TRUE,'ETR CO2 Benefits (MEUR)'!AG78+'ETR Other Exter. Savings (MEUR)'!R78," ")</f>
        <v>0</v>
      </c>
      <c r="AH79" s="307">
        <f>IF(ISNUMBER('ETR CO2 Benefits (MEUR)'!AH78)=TRUE,'ETR CO2 Benefits (MEUR)'!AH78+'ETR Other Exter. Savings (MEUR)'!S78," ")</f>
        <v>0</v>
      </c>
      <c r="AI79" s="307">
        <f>IF(ISNUMBER('ETR CO2 Benefits (MEUR)'!AI78)=TRUE,'ETR CO2 Benefits (MEUR)'!AI78+'ETR Other Exter. Savings (MEUR)'!T78," ")</f>
        <v>0</v>
      </c>
      <c r="AJ79" s="310">
        <f>IF(ISNUMBER('ETR CO2 Benefits (MEUR)'!AJ78)=TRUE,'ETR CO2 Benefits (MEUR)'!AJ78+'ETR Other Exter. Savings (MEUR)'!U78," ")</f>
        <v>0</v>
      </c>
      <c r="AK79" s="319">
        <f>IF(ISNUMBER('ETR CO2 Benefits (MEUR)'!AK78)=TRUE,'ETR CO2 Benefits (MEUR)'!AK78+'ETR Other Exter. Savings (MEUR)'!V78," ")</f>
        <v>23.365367647058829</v>
      </c>
      <c r="AL79" s="319">
        <f>IF(ISNUMBER('ETR CO2 Benefits (MEUR)'!AL78)=TRUE,'ETR CO2 Benefits (MEUR)'!AL78+'ETR Other Exter. Savings (MEUR)'!W78," ")</f>
        <v>0</v>
      </c>
      <c r="AM79" s="319">
        <f>IF(ISNUMBER('ETR CO2 Benefits (MEUR)'!AM78)=TRUE,'ETR CO2 Benefits (MEUR)'!AM78+'ETR Other Exter. Savings (MEUR)'!X78," ")</f>
        <v>0</v>
      </c>
      <c r="AN79" s="319">
        <f>IF(ISNUMBER('ETR CO2 Benefits (MEUR)'!AN78)=TRUE,'ETR CO2 Benefits (MEUR)'!AN78+'ETR Other Exter. Savings (MEUR)'!Y78," ")</f>
        <v>0</v>
      </c>
      <c r="AO79" s="322">
        <f>IF(ISNUMBER('ETR CO2 Benefits (MEUR)'!AO78)=TRUE,'ETR CO2 Benefits (MEUR)'!AO78+'ETR Other Exter. Savings (MEUR)'!Z78," ")</f>
        <v>0</v>
      </c>
      <c r="AP79" s="313">
        <f>IF(ISNUMBER('ETR CO2 Benefits (MEUR)'!AP78)=TRUE,'ETR CO2 Benefits (MEUR)'!AP78+'ETR Other Exter. Savings (MEUR)'!V78," ")</f>
        <v>30.647117647058831</v>
      </c>
      <c r="AQ79" s="313">
        <f>IF(ISNUMBER('ETR CO2 Benefits (MEUR)'!AQ78)=TRUE,'ETR CO2 Benefits (MEUR)'!AQ78+'ETR Other Exter. Savings (MEUR)'!W78," ")</f>
        <v>0</v>
      </c>
      <c r="AR79" s="313">
        <f>IF(ISNUMBER('ETR CO2 Benefits (MEUR)'!AR78)=TRUE,'ETR CO2 Benefits (MEUR)'!AR78+'ETR Other Exter. Savings (MEUR)'!X78," ")</f>
        <v>0</v>
      </c>
      <c r="AS79" s="313">
        <f>IF(ISNUMBER('ETR CO2 Benefits (MEUR)'!AS78)=TRUE,'ETR CO2 Benefits (MEUR)'!AS78+'ETR Other Exter. Savings (MEUR)'!Y78," ")</f>
        <v>0</v>
      </c>
      <c r="AT79" s="316">
        <f>IF(ISNUMBER('ETR CO2 Benefits (MEUR)'!AT78)=TRUE,'ETR CO2 Benefits (MEUR)'!AT78+'ETR Other Exter. Savings (MEUR)'!Z78," ")</f>
        <v>0</v>
      </c>
      <c r="AU79" s="307">
        <f>IF(ISNUMBER('ETR CO2 Benefits (MEUR)'!AU78)=TRUE,'ETR CO2 Benefits (MEUR)'!AU78+'ETR Other Exter. Savings (MEUR)'!V78," ")</f>
        <v>24.821717647058829</v>
      </c>
      <c r="AV79" s="307">
        <f>IF(ISNUMBER('ETR CO2 Benefits (MEUR)'!AV78)=TRUE,'ETR CO2 Benefits (MEUR)'!AV78+'ETR Other Exter. Savings (MEUR)'!W78," ")</f>
        <v>0</v>
      </c>
      <c r="AW79" s="307">
        <f>IF(ISNUMBER('ETR CO2 Benefits (MEUR)'!AW78)=TRUE,'ETR CO2 Benefits (MEUR)'!AW78+'ETR Other Exter. Savings (MEUR)'!X78," ")</f>
        <v>0</v>
      </c>
      <c r="AX79" s="307">
        <f>IF(ISNUMBER('ETR CO2 Benefits (MEUR)'!AX78)=TRUE,'ETR CO2 Benefits (MEUR)'!AX78+'ETR Other Exter. Savings (MEUR)'!Y78," ")</f>
        <v>0</v>
      </c>
      <c r="AY79" s="310">
        <f>IF(ISNUMBER('ETR CO2 Benefits (MEUR)'!AY78)=TRUE,'ETR CO2 Benefits (MEUR)'!AY78+'ETR Other Exter. Savings (MEUR)'!Z78," ")</f>
        <v>0</v>
      </c>
    </row>
    <row r="80" spans="2:51" ht="29.25" thickBot="1" x14ac:dyDescent="0.3">
      <c r="B80" s="491" t="s">
        <v>6</v>
      </c>
      <c r="C80" s="24" t="str">
        <f>'ETR Capacities'!C79</f>
        <v>ETR-N-921</v>
      </c>
      <c r="D80" s="24" t="str">
        <f>_xlfn.XLOOKUP(C80,[4]ETR!$D$4:$D$78,[4]ETR!$E$4:$E$78)</f>
        <v xml:space="preserve">Circular economy: waste to biomethane </v>
      </c>
      <c r="E80" s="24" t="str">
        <f>_xlfn.XLOOKUP(C80,'ETR Capacities'!$C$5:$C$79,'ETR Capacities'!$E$5:$E$79)</f>
        <v>Biomethane developments</v>
      </c>
      <c r="F80" s="31" t="str">
        <f>IF(_xlfn.XLOOKUP(C80,'ETR Capacities'!$C$5:$C$79,'ETR Capacities'!$F$5:$F$79)=0," ",_xlfn.XLOOKUP(C80,'ETR Capacities'!$C$5:$C$79,'ETR Capacities'!$F$5:$F$79))</f>
        <v xml:space="preserve"> </v>
      </c>
      <c r="G80" s="389">
        <f>IF(ISNUMBER('ETR CO2 Benefits (MEUR)'!G79)=TRUE,'ETR CO2 Benefits (MEUR)'!G79+'ETR Other Exter. Savings (MEUR)'!G79," ")</f>
        <v>0</v>
      </c>
      <c r="H80" s="111">
        <f>IF(ISNUMBER('ETR CO2 Benefits (MEUR)'!H79)=TRUE,'ETR CO2 Benefits (MEUR)'!H79+'ETR Other Exter. Savings (MEUR)'!H79," ")</f>
        <v>0</v>
      </c>
      <c r="I80" s="111">
        <f>IF(ISNUMBER('ETR CO2 Benefits (MEUR)'!I79)=TRUE,'ETR CO2 Benefits (MEUR)'!I79+'ETR Other Exter. Savings (MEUR)'!I79," ")</f>
        <v>0</v>
      </c>
      <c r="J80" s="111">
        <f>IF(ISNUMBER('ETR CO2 Benefits (MEUR)'!J79)=TRUE,'ETR CO2 Benefits (MEUR)'!J79+'ETR Other Exter. Savings (MEUR)'!J79," ")</f>
        <v>0</v>
      </c>
      <c r="K80" s="112">
        <f>IF(ISNUMBER('ETR CO2 Benefits (MEUR)'!K79)=TRUE,'ETR CO2 Benefits (MEUR)'!K79+'ETR Other Exter. Savings (MEUR)'!K79," ")</f>
        <v>0</v>
      </c>
      <c r="L80" s="216">
        <f>IF(ISNUMBER('ETR CO2 Benefits (MEUR)'!L79)=TRUE,'ETR CO2 Benefits (MEUR)'!L79+'ETR Other Exter. Savings (MEUR)'!L79," ")</f>
        <v>0</v>
      </c>
      <c r="M80" s="216">
        <f>IF(ISNUMBER('ETR CO2 Benefits (MEUR)'!M79)=TRUE,'ETR CO2 Benefits (MEUR)'!M79+'ETR Other Exter. Savings (MEUR)'!M79," ")</f>
        <v>0</v>
      </c>
      <c r="N80" s="216">
        <f>IF(ISNUMBER('ETR CO2 Benefits (MEUR)'!N79)=TRUE,'ETR CO2 Benefits (MEUR)'!N79+'ETR Other Exter. Savings (MEUR)'!N79," ")</f>
        <v>15.280944000000003</v>
      </c>
      <c r="O80" s="216">
        <f>IF(ISNUMBER('ETR CO2 Benefits (MEUR)'!O79)=TRUE,'ETR CO2 Benefits (MEUR)'!O79+'ETR Other Exter. Savings (MEUR)'!O79," ")</f>
        <v>0</v>
      </c>
      <c r="P80" s="217">
        <f>IF(ISNUMBER('ETR CO2 Benefits (MEUR)'!P79)=TRUE,'ETR CO2 Benefits (MEUR)'!P79+'ETR Other Exter. Savings (MEUR)'!P79," ")</f>
        <v>0</v>
      </c>
      <c r="Q80" s="216">
        <f>IF(ISNUMBER('ETR CO2 Benefits (MEUR)'!Q79)=TRUE,'ETR CO2 Benefits (MEUR)'!Q79+'ETR Other Exter. Savings (MEUR)'!L79," ")</f>
        <v>0</v>
      </c>
      <c r="R80" s="216">
        <f>IF(ISNUMBER('ETR CO2 Benefits (MEUR)'!R79)=TRUE,'ETR CO2 Benefits (MEUR)'!R79+'ETR Other Exter. Savings (MEUR)'!M79," ")</f>
        <v>0</v>
      </c>
      <c r="S80" s="216">
        <f>IF(ISNUMBER('ETR CO2 Benefits (MEUR)'!S79)=TRUE,'ETR CO2 Benefits (MEUR)'!S79+'ETR Other Exter. Savings (MEUR)'!N79," ")</f>
        <v>6.2761020000000007</v>
      </c>
      <c r="T80" s="216">
        <f>IF(ISNUMBER('ETR CO2 Benefits (MEUR)'!T79)=TRUE,'ETR CO2 Benefits (MEUR)'!T79+'ETR Other Exter. Savings (MEUR)'!O79," ")</f>
        <v>0</v>
      </c>
      <c r="U80" s="217">
        <f>IF(ISNUMBER('ETR CO2 Benefits (MEUR)'!U79)=TRUE,'ETR CO2 Benefits (MEUR)'!U79+'ETR Other Exter. Savings (MEUR)'!P79," ")</f>
        <v>0</v>
      </c>
      <c r="V80" s="234">
        <f>IF(ISNUMBER('ETR CO2 Benefits (MEUR)'!V79)=TRUE,'ETR CO2 Benefits (MEUR)'!V79+'ETR Other Exter. Savings (MEUR)'!Q79," ")</f>
        <v>0</v>
      </c>
      <c r="W80" s="234">
        <f>IF(ISNUMBER('ETR CO2 Benefits (MEUR)'!W79)=TRUE,'ETR CO2 Benefits (MEUR)'!W79+'ETR Other Exter. Savings (MEUR)'!R79," ")</f>
        <v>0</v>
      </c>
      <c r="X80" s="234">
        <f>IF(ISNUMBER('ETR CO2 Benefits (MEUR)'!X79)=TRUE,'ETR CO2 Benefits (MEUR)'!X79+'ETR Other Exter. Savings (MEUR)'!S79," ")</f>
        <v>7.3675980000000019</v>
      </c>
      <c r="Y80" s="234">
        <f>IF(ISNUMBER('ETR CO2 Benefits (MEUR)'!Y79)=TRUE,'ETR CO2 Benefits (MEUR)'!Y79+'ETR Other Exter. Savings (MEUR)'!T79," ")</f>
        <v>0</v>
      </c>
      <c r="Z80" s="235">
        <f>IF(ISNUMBER('ETR CO2 Benefits (MEUR)'!Z79)=TRUE,'ETR CO2 Benefits (MEUR)'!Z79+'ETR Other Exter. Savings (MEUR)'!U79," ")</f>
        <v>0</v>
      </c>
      <c r="AA80" s="45">
        <f>IF(ISNUMBER('ETR CO2 Benefits (MEUR)'!AA79)=TRUE,'ETR CO2 Benefits (MEUR)'!AA79+'ETR Other Exter. Savings (MEUR)'!Q79," ")</f>
        <v>0</v>
      </c>
      <c r="AB80" s="45">
        <f>IF(ISNUMBER('ETR CO2 Benefits (MEUR)'!AB79)=TRUE,'ETR CO2 Benefits (MEUR)'!AB79+'ETR Other Exter. Savings (MEUR)'!R79," ")</f>
        <v>0</v>
      </c>
      <c r="AC80" s="45">
        <f>IF(ISNUMBER('ETR CO2 Benefits (MEUR)'!AC79)=TRUE,'ETR CO2 Benefits (MEUR)'!AC79+'ETR Other Exter. Savings (MEUR)'!S79," ")</f>
        <v>14.462322000000004</v>
      </c>
      <c r="AD80" s="45">
        <f>IF(ISNUMBER('ETR CO2 Benefits (MEUR)'!AD79)=TRUE,'ETR CO2 Benefits (MEUR)'!AD79+'ETR Other Exter. Savings (MEUR)'!T79," ")</f>
        <v>0</v>
      </c>
      <c r="AE80" s="68">
        <f>IF(ISNUMBER('ETR CO2 Benefits (MEUR)'!AE79)=TRUE,'ETR CO2 Benefits (MEUR)'!AE79+'ETR Other Exter. Savings (MEUR)'!U79," ")</f>
        <v>0</v>
      </c>
      <c r="AF80" s="49">
        <f>IF(ISNUMBER('ETR CO2 Benefits (MEUR)'!AF79)=TRUE,'ETR CO2 Benefits (MEUR)'!AF79+'ETR Other Exter. Savings (MEUR)'!Q79," ")</f>
        <v>0</v>
      </c>
      <c r="AG80" s="49">
        <f>IF(ISNUMBER('ETR CO2 Benefits (MEUR)'!AG79)=TRUE,'ETR CO2 Benefits (MEUR)'!AG79+'ETR Other Exter. Savings (MEUR)'!R79," ")</f>
        <v>0</v>
      </c>
      <c r="AH80" s="49">
        <f>IF(ISNUMBER('ETR CO2 Benefits (MEUR)'!AH79)=TRUE,'ETR CO2 Benefits (MEUR)'!AH79+'ETR Other Exter. Savings (MEUR)'!S79," ")</f>
        <v>9.5505900000000015</v>
      </c>
      <c r="AI80" s="49">
        <f>IF(ISNUMBER('ETR CO2 Benefits (MEUR)'!AI79)=TRUE,'ETR CO2 Benefits (MEUR)'!AI79+'ETR Other Exter. Savings (MEUR)'!T79," ")</f>
        <v>0</v>
      </c>
      <c r="AJ80" s="46">
        <f>IF(ISNUMBER('ETR CO2 Benefits (MEUR)'!AJ79)=TRUE,'ETR CO2 Benefits (MEUR)'!AJ79+'ETR Other Exter. Savings (MEUR)'!U79," ")</f>
        <v>0</v>
      </c>
      <c r="AK80" s="234">
        <f>IF(ISNUMBER('ETR CO2 Benefits (MEUR)'!AK79)=TRUE,'ETR CO2 Benefits (MEUR)'!AK79+'ETR Other Exter. Savings (MEUR)'!V79," ")</f>
        <v>0</v>
      </c>
      <c r="AL80" s="234">
        <f>IF(ISNUMBER('ETR CO2 Benefits (MEUR)'!AL79)=TRUE,'ETR CO2 Benefits (MEUR)'!AL79+'ETR Other Exter. Savings (MEUR)'!W79," ")</f>
        <v>0</v>
      </c>
      <c r="AM80" s="234">
        <f>IF(ISNUMBER('ETR CO2 Benefits (MEUR)'!AM79)=TRUE,'ETR CO2 Benefits (MEUR)'!AM79+'ETR Other Exter. Savings (MEUR)'!X79," ")</f>
        <v>20.465550000000004</v>
      </c>
      <c r="AN80" s="234">
        <f>IF(ISNUMBER('ETR CO2 Benefits (MEUR)'!AN79)=TRUE,'ETR CO2 Benefits (MEUR)'!AN79+'ETR Other Exter. Savings (MEUR)'!Y79," ")</f>
        <v>0</v>
      </c>
      <c r="AO80" s="235">
        <f>IF(ISNUMBER('ETR CO2 Benefits (MEUR)'!AO79)=TRUE,'ETR CO2 Benefits (MEUR)'!AO79+'ETR Other Exter. Savings (MEUR)'!Z79," ")</f>
        <v>0</v>
      </c>
      <c r="AP80" s="45">
        <f>IF(ISNUMBER('ETR CO2 Benefits (MEUR)'!AP79)=TRUE,'ETR CO2 Benefits (MEUR)'!AP79+'ETR Other Exter. Savings (MEUR)'!V79," ")</f>
        <v>0</v>
      </c>
      <c r="AQ80" s="45">
        <f>IF(ISNUMBER('ETR CO2 Benefits (MEUR)'!AQ79)=TRUE,'ETR CO2 Benefits (MEUR)'!AQ79+'ETR Other Exter. Savings (MEUR)'!W79," ")</f>
        <v>0</v>
      </c>
      <c r="AR80" s="45">
        <f>IF(ISNUMBER('ETR CO2 Benefits (MEUR)'!AR79)=TRUE,'ETR CO2 Benefits (MEUR)'!AR79+'ETR Other Exter. Savings (MEUR)'!X79," ")</f>
        <v>27.287400000000009</v>
      </c>
      <c r="AS80" s="45">
        <f>IF(ISNUMBER('ETR CO2 Benefits (MEUR)'!AS79)=TRUE,'ETR CO2 Benefits (MEUR)'!AS79+'ETR Other Exter. Savings (MEUR)'!Y79," ")</f>
        <v>0</v>
      </c>
      <c r="AT80" s="68">
        <f>IF(ISNUMBER('ETR CO2 Benefits (MEUR)'!AT79)=TRUE,'ETR CO2 Benefits (MEUR)'!AT79+'ETR Other Exter. Savings (MEUR)'!Z79," ")</f>
        <v>0</v>
      </c>
      <c r="AU80" s="49">
        <f>IF(ISNUMBER('ETR CO2 Benefits (MEUR)'!AU79)=TRUE,'ETR CO2 Benefits (MEUR)'!AU79+'ETR Other Exter. Savings (MEUR)'!V79," ")</f>
        <v>0</v>
      </c>
      <c r="AV80" s="49">
        <f>IF(ISNUMBER('ETR CO2 Benefits (MEUR)'!AV79)=TRUE,'ETR CO2 Benefits (MEUR)'!AV79+'ETR Other Exter. Savings (MEUR)'!W79," ")</f>
        <v>0</v>
      </c>
      <c r="AW80" s="49">
        <f>IF(ISNUMBER('ETR CO2 Benefits (MEUR)'!AW79)=TRUE,'ETR CO2 Benefits (MEUR)'!AW79+'ETR Other Exter. Savings (MEUR)'!X79," ")</f>
        <v>21.829920000000005</v>
      </c>
      <c r="AX80" s="49">
        <f>IF(ISNUMBER('ETR CO2 Benefits (MEUR)'!AX79)=TRUE,'ETR CO2 Benefits (MEUR)'!AX79+'ETR Other Exter. Savings (MEUR)'!Y79," ")</f>
        <v>0</v>
      </c>
      <c r="AY80" s="46">
        <f>IF(ISNUMBER('ETR CO2 Benefits (MEUR)'!AY79)=TRUE,'ETR CO2 Benefits (MEUR)'!AY79+'ETR Other Exter. Savings (MEUR)'!Z79," ")</f>
        <v>0</v>
      </c>
    </row>
    <row r="81" spans="2:51" x14ac:dyDescent="0.25">
      <c r="E81"/>
      <c r="I81" t="str">
        <f>IF(ISNUMBER('ETR CO2 Benefits (MEUR)'!I80)=TRUE,'ETR CO2 Benefits (MEUR)'!I80+'ETR Other Exter. Savings (MEUR)'!I80," ")</f>
        <v xml:space="preserve"> </v>
      </c>
    </row>
    <row r="82" spans="2:51" x14ac:dyDescent="0.25">
      <c r="E82"/>
    </row>
    <row r="83" spans="2:51" s="57" customFormat="1" x14ac:dyDescent="0.25">
      <c r="B83"/>
      <c r="C83"/>
      <c r="D83"/>
      <c r="E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row>
    <row r="84" spans="2:51" s="57" customFormat="1" x14ac:dyDescent="0.25">
      <c r="B84"/>
      <c r="C84"/>
      <c r="D84"/>
      <c r="E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row>
    <row r="85" spans="2:51" s="57" customFormat="1" x14ac:dyDescent="0.25">
      <c r="B85"/>
      <c r="C85"/>
      <c r="D85"/>
      <c r="E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row>
    <row r="86" spans="2:51" s="57" customFormat="1" x14ac:dyDescent="0.25">
      <c r="B86"/>
      <c r="C86"/>
      <c r="D86"/>
      <c r="E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row>
    <row r="87" spans="2:51" s="57" customFormat="1" x14ac:dyDescent="0.25">
      <c r="B87"/>
      <c r="C87"/>
      <c r="D87"/>
      <c r="E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row>
    <row r="88" spans="2:51" s="57" customFormat="1" x14ac:dyDescent="0.25">
      <c r="B88"/>
      <c r="C88"/>
      <c r="D88"/>
      <c r="E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row>
    <row r="89" spans="2:51" s="57" customFormat="1" x14ac:dyDescent="0.25">
      <c r="B89"/>
      <c r="C89"/>
      <c r="D89"/>
      <c r="E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row>
    <row r="90" spans="2:51" s="57" customFormat="1" x14ac:dyDescent="0.25">
      <c r="B90"/>
      <c r="C90"/>
      <c r="D90"/>
      <c r="E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row>
  </sheetData>
  <mergeCells count="13">
    <mergeCell ref="F70:F71"/>
    <mergeCell ref="AK4:AO4"/>
    <mergeCell ref="AP4:AT4"/>
    <mergeCell ref="AU4:AY4"/>
    <mergeCell ref="F36:F37"/>
    <mergeCell ref="F49:F50"/>
    <mergeCell ref="F59:F61"/>
    <mergeCell ref="G4:K4"/>
    <mergeCell ref="L4:P4"/>
    <mergeCell ref="Q4:U4"/>
    <mergeCell ref="V4:Z4"/>
    <mergeCell ref="AA4:AE4"/>
    <mergeCell ref="AF4:AJ4"/>
  </mergeCells>
  <conditionalFormatting sqref="G6:K80">
    <cfRule type="cellIs" dxfId="659" priority="9" operator="greaterThan">
      <formula>0</formula>
    </cfRule>
  </conditionalFormatting>
  <conditionalFormatting sqref="L6:P80">
    <cfRule type="cellIs" dxfId="658" priority="8" operator="greaterThan">
      <formula>0</formula>
    </cfRule>
  </conditionalFormatting>
  <conditionalFormatting sqref="Q6:U80">
    <cfRule type="cellIs" dxfId="657" priority="7" operator="greaterThan">
      <formula>0</formula>
    </cfRule>
  </conditionalFormatting>
  <conditionalFormatting sqref="V6:Z80">
    <cfRule type="cellIs" dxfId="656" priority="6" operator="greaterThan">
      <formula>0</formula>
    </cfRule>
  </conditionalFormatting>
  <conditionalFormatting sqref="AA6:AE80">
    <cfRule type="cellIs" dxfId="655" priority="5" operator="greaterThan">
      <formula>0</formula>
    </cfRule>
  </conditionalFormatting>
  <conditionalFormatting sqref="AF6:AJ80">
    <cfRule type="cellIs" dxfId="654" priority="4" operator="greaterThan">
      <formula>0</formula>
    </cfRule>
  </conditionalFormatting>
  <conditionalFormatting sqref="AK6:AO80">
    <cfRule type="cellIs" dxfId="653" priority="3" operator="greaterThan">
      <formula>0</formula>
    </cfRule>
  </conditionalFormatting>
  <conditionalFormatting sqref="AP6:AT80">
    <cfRule type="cellIs" dxfId="652" priority="2" operator="greaterThan">
      <formula>0</formula>
    </cfRule>
  </conditionalFormatting>
  <conditionalFormatting sqref="AU6:AY80">
    <cfRule type="cellIs" dxfId="651" priority="1" operator="greaterThan">
      <formula>0</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B1A5D3-AA40-4500-A709-30615EBCD2FB}">
  <sheetPr>
    <tabColor rgb="FFFFC000"/>
  </sheetPr>
  <dimension ref="B1:AY89"/>
  <sheetViews>
    <sheetView showGridLines="0" tabSelected="1" zoomScale="60" zoomScaleNormal="60" workbookViewId="0"/>
  </sheetViews>
  <sheetFormatPr defaultRowHeight="15" x14ac:dyDescent="0.25"/>
  <cols>
    <col min="1" max="1" width="3.7109375" customWidth="1"/>
    <col min="2" max="2" width="12.42578125" customWidth="1"/>
    <col min="3" max="3" width="15.42578125" customWidth="1"/>
    <col min="4" max="4" width="33.140625" customWidth="1"/>
    <col min="5" max="5" width="23" style="6" customWidth="1"/>
    <col min="6" max="6" width="15.140625" style="57" customWidth="1"/>
    <col min="7" max="31" width="18.7109375" customWidth="1"/>
    <col min="32" max="33" width="16.7109375" customWidth="1"/>
    <col min="34" max="34" width="18.7109375" customWidth="1"/>
    <col min="35" max="35" width="16.7109375" customWidth="1"/>
    <col min="36" max="36" width="18.7109375" customWidth="1"/>
    <col min="37" max="38" width="16.7109375" customWidth="1"/>
    <col min="39" max="41" width="18.7109375" customWidth="1"/>
    <col min="42" max="43" width="16.7109375" customWidth="1"/>
    <col min="44" max="46" width="18.7109375" customWidth="1"/>
    <col min="47" max="48" width="16.7109375" customWidth="1"/>
    <col min="49" max="51" width="18.7109375" customWidth="1"/>
  </cols>
  <sheetData>
    <row r="1" spans="2:51" s="637" customFormat="1" ht="25.5" customHeight="1" x14ac:dyDescent="0.25">
      <c r="B1" s="640" t="s">
        <v>1183</v>
      </c>
      <c r="E1" s="638"/>
      <c r="F1" s="639"/>
    </row>
    <row r="2" spans="2:51" ht="15.75" thickBot="1" x14ac:dyDescent="0.3">
      <c r="C2" s="12">
        <v>365</v>
      </c>
    </row>
    <row r="3" spans="2:51" ht="30" customHeight="1" thickBot="1" x14ac:dyDescent="0.3">
      <c r="B3" s="2"/>
      <c r="C3" s="2"/>
      <c r="D3" s="2"/>
      <c r="E3" s="7"/>
      <c r="F3" s="2"/>
      <c r="G3" s="686">
        <v>2020</v>
      </c>
      <c r="H3" s="687"/>
      <c r="I3" s="687"/>
      <c r="J3" s="687"/>
      <c r="K3" s="688"/>
      <c r="L3" s="686" t="s">
        <v>36</v>
      </c>
      <c r="M3" s="687"/>
      <c r="N3" s="687"/>
      <c r="O3" s="687"/>
      <c r="P3" s="688"/>
      <c r="Q3" s="686" t="s">
        <v>37</v>
      </c>
      <c r="R3" s="687"/>
      <c r="S3" s="687"/>
      <c r="T3" s="687"/>
      <c r="U3" s="687"/>
      <c r="V3" s="677" t="s">
        <v>991</v>
      </c>
      <c r="W3" s="678"/>
      <c r="X3" s="678"/>
      <c r="Y3" s="678"/>
      <c r="Z3" s="679"/>
      <c r="AA3" s="680" t="s">
        <v>883</v>
      </c>
      <c r="AB3" s="681"/>
      <c r="AC3" s="681"/>
      <c r="AD3" s="681"/>
      <c r="AE3" s="682"/>
      <c r="AF3" s="683" t="s">
        <v>882</v>
      </c>
      <c r="AG3" s="684"/>
      <c r="AH3" s="684"/>
      <c r="AI3" s="684"/>
      <c r="AJ3" s="685"/>
      <c r="AK3" s="677" t="s">
        <v>992</v>
      </c>
      <c r="AL3" s="678"/>
      <c r="AM3" s="678"/>
      <c r="AN3" s="678"/>
      <c r="AO3" s="679"/>
      <c r="AP3" s="680" t="s">
        <v>884</v>
      </c>
      <c r="AQ3" s="681"/>
      <c r="AR3" s="681"/>
      <c r="AS3" s="681"/>
      <c r="AT3" s="682"/>
      <c r="AU3" s="683" t="s">
        <v>885</v>
      </c>
      <c r="AV3" s="684"/>
      <c r="AW3" s="684"/>
      <c r="AX3" s="684"/>
      <c r="AY3" s="685"/>
    </row>
    <row r="4" spans="2:51" s="84" customFormat="1" ht="88.5" customHeight="1" thickBot="1" x14ac:dyDescent="0.35">
      <c r="B4" s="646" t="s">
        <v>890</v>
      </c>
      <c r="C4" s="647" t="s">
        <v>150</v>
      </c>
      <c r="D4" s="648" t="s">
        <v>151</v>
      </c>
      <c r="E4" s="649" t="s">
        <v>152</v>
      </c>
      <c r="F4" s="650" t="s">
        <v>891</v>
      </c>
      <c r="G4" s="390" t="s">
        <v>944</v>
      </c>
      <c r="H4" s="77" t="s">
        <v>945</v>
      </c>
      <c r="I4" s="78" t="s">
        <v>946</v>
      </c>
      <c r="J4" s="79" t="s">
        <v>942</v>
      </c>
      <c r="K4" s="202" t="s">
        <v>943</v>
      </c>
      <c r="L4" s="76" t="s">
        <v>944</v>
      </c>
      <c r="M4" s="77" t="s">
        <v>945</v>
      </c>
      <c r="N4" s="78" t="s">
        <v>946</v>
      </c>
      <c r="O4" s="79" t="s">
        <v>942</v>
      </c>
      <c r="P4" s="202" t="s">
        <v>943</v>
      </c>
      <c r="Q4" s="76" t="s">
        <v>944</v>
      </c>
      <c r="R4" s="77" t="s">
        <v>945</v>
      </c>
      <c r="S4" s="78" t="s">
        <v>946</v>
      </c>
      <c r="T4" s="79" t="s">
        <v>942</v>
      </c>
      <c r="U4" s="202" t="s">
        <v>943</v>
      </c>
      <c r="V4" s="76" t="s">
        <v>944</v>
      </c>
      <c r="W4" s="77" t="s">
        <v>945</v>
      </c>
      <c r="X4" s="78" t="s">
        <v>946</v>
      </c>
      <c r="Y4" s="79" t="s">
        <v>942</v>
      </c>
      <c r="Z4" s="202" t="s">
        <v>943</v>
      </c>
      <c r="AA4" s="76" t="s">
        <v>944</v>
      </c>
      <c r="AB4" s="77" t="s">
        <v>945</v>
      </c>
      <c r="AC4" s="78" t="s">
        <v>946</v>
      </c>
      <c r="AD4" s="79" t="s">
        <v>942</v>
      </c>
      <c r="AE4" s="202" t="s">
        <v>943</v>
      </c>
      <c r="AF4" s="76" t="s">
        <v>944</v>
      </c>
      <c r="AG4" s="77" t="s">
        <v>945</v>
      </c>
      <c r="AH4" s="78" t="s">
        <v>946</v>
      </c>
      <c r="AI4" s="79" t="s">
        <v>942</v>
      </c>
      <c r="AJ4" s="202" t="s">
        <v>943</v>
      </c>
      <c r="AK4" s="76" t="s">
        <v>944</v>
      </c>
      <c r="AL4" s="77" t="s">
        <v>945</v>
      </c>
      <c r="AM4" s="78" t="s">
        <v>946</v>
      </c>
      <c r="AN4" s="79" t="s">
        <v>942</v>
      </c>
      <c r="AO4" s="202" t="s">
        <v>943</v>
      </c>
      <c r="AP4" s="76" t="s">
        <v>944</v>
      </c>
      <c r="AQ4" s="77" t="s">
        <v>945</v>
      </c>
      <c r="AR4" s="78" t="s">
        <v>946</v>
      </c>
      <c r="AS4" s="79" t="s">
        <v>942</v>
      </c>
      <c r="AT4" s="202" t="s">
        <v>943</v>
      </c>
      <c r="AU4" s="76" t="s">
        <v>944</v>
      </c>
      <c r="AV4" s="77" t="s">
        <v>945</v>
      </c>
      <c r="AW4" s="78" t="s">
        <v>946</v>
      </c>
      <c r="AX4" s="79" t="s">
        <v>942</v>
      </c>
      <c r="AY4" s="202" t="s">
        <v>943</v>
      </c>
    </row>
    <row r="5" spans="2:51" ht="117" customHeight="1" thickBot="1" x14ac:dyDescent="0.3">
      <c r="B5" s="483" t="str">
        <f>'ETR Capacities'!B5</f>
        <v>AT</v>
      </c>
      <c r="C5" s="456" t="str">
        <f>'ETR Capacities'!C5</f>
        <v>ETR-N-896</v>
      </c>
      <c r="D5" s="456" t="str">
        <f>_xlfn.XLOOKUP(C5,'Investment Project Main Info'!$E$4:$E$265,'Investment Project Main Info'!$F$4:$F$265)</f>
        <v>P2G4A</v>
      </c>
      <c r="E5" s="456" t="str">
        <f>_xlfn.XLOOKUP(C5,'ETR Capacities'!$C$5:$C$79,'ETR Capacities'!$E$5:$E$79)</f>
        <v xml:space="preserve">Hydrogen and synthetic methane </v>
      </c>
      <c r="F5" s="508" t="str">
        <f>IF(_xlfn.XLOOKUP(C5,'ETR Capacities'!$C$5:$C$79,'ETR Capacities'!$F$5:$F$79)=0," ",_xlfn.XLOOKUP(C5,'ETR Capacities'!$C$5:$C$79,'ETR Capacities'!$F$5:$F$79))</f>
        <v xml:space="preserve"> </v>
      </c>
      <c r="G5" s="384">
        <f>'ETR Total Sust. Benefits (MEUR)'!G6</f>
        <v>0</v>
      </c>
      <c r="H5" s="101">
        <f>'ETR Total Sust. Benefits (MEUR)'!H6</f>
        <v>0</v>
      </c>
      <c r="I5" s="101">
        <f>'ETR Total Sust. Benefits (MEUR)'!I6</f>
        <v>0</v>
      </c>
      <c r="J5" s="101">
        <f>'ETR Total Sust. Benefits (MEUR)'!J6</f>
        <v>0</v>
      </c>
      <c r="K5" s="102">
        <f>'ETR Total Sust. Benefits (MEUR)'!K6</f>
        <v>0</v>
      </c>
      <c r="L5" s="204">
        <f>'ETR Total Sust. Benefits (MEUR)'!L6</f>
        <v>0</v>
      </c>
      <c r="M5" s="204">
        <f>'ETR Total Sust. Benefits (MEUR)'!M6</f>
        <v>0</v>
      </c>
      <c r="N5" s="204">
        <f>'ETR Total Sust. Benefits (MEUR)'!N6</f>
        <v>0</v>
      </c>
      <c r="O5" s="204">
        <f>'ETR Total Sust. Benefits (MEUR)'!O6</f>
        <v>0</v>
      </c>
      <c r="P5" s="205">
        <f>'ETR Total Sust. Benefits (MEUR)'!P6</f>
        <v>0</v>
      </c>
      <c r="Q5" s="204">
        <f>'ETR Total Sust. Benefits (MEUR)'!Q6</f>
        <v>0</v>
      </c>
      <c r="R5" s="204">
        <f>'ETR Total Sust. Benefits (MEUR)'!R6</f>
        <v>0</v>
      </c>
      <c r="S5" s="204">
        <f>'ETR Total Sust. Benefits (MEUR)'!S6</f>
        <v>0</v>
      </c>
      <c r="T5" s="204">
        <f>'ETR Total Sust. Benefits (MEUR)'!T6</f>
        <v>0</v>
      </c>
      <c r="U5" s="205">
        <f>'ETR Total Sust. Benefits (MEUR)'!U6</f>
        <v>0</v>
      </c>
      <c r="V5" s="222">
        <f>'ETR Total Sust. Benefits (MEUR)'!V6</f>
        <v>0.46410125386996903</v>
      </c>
      <c r="W5" s="222">
        <f>'ETR Total Sust. Benefits (MEUR)'!W6</f>
        <v>0</v>
      </c>
      <c r="X5" s="222">
        <f>'ETR Total Sust. Benefits (MEUR)'!X6</f>
        <v>0</v>
      </c>
      <c r="Y5" s="222">
        <f>'ETR Total Sust. Benefits (MEUR)'!Y6</f>
        <v>0</v>
      </c>
      <c r="Z5" s="223">
        <f>'ETR Total Sust. Benefits (MEUR)'!Z6</f>
        <v>0</v>
      </c>
      <c r="AA5" s="47">
        <f>'ETR Total Sust. Benefits (MEUR)'!AA6</f>
        <v>0.73983125386996906</v>
      </c>
      <c r="AB5" s="47">
        <f>'ETR Total Sust. Benefits (MEUR)'!AB6</f>
        <v>0</v>
      </c>
      <c r="AC5" s="47">
        <f>'ETR Total Sust. Benefits (MEUR)'!AC6</f>
        <v>0</v>
      </c>
      <c r="AD5" s="47">
        <f>'ETR Total Sust. Benefits (MEUR)'!AD6</f>
        <v>0</v>
      </c>
      <c r="AE5" s="240">
        <f>'ETR Total Sust. Benefits (MEUR)'!AE6</f>
        <v>0</v>
      </c>
      <c r="AF5" s="48">
        <f>'ETR Total Sust. Benefits (MEUR)'!AF6</f>
        <v>0.54894125386996895</v>
      </c>
      <c r="AG5" s="48">
        <f>'ETR Total Sust. Benefits (MEUR)'!AG6</f>
        <v>0</v>
      </c>
      <c r="AH5" s="48">
        <f>'ETR Total Sust. Benefits (MEUR)'!AH6</f>
        <v>0</v>
      </c>
      <c r="AI5" s="48">
        <f>'ETR Total Sust. Benefits (MEUR)'!AI6</f>
        <v>0</v>
      </c>
      <c r="AJ5" s="246">
        <f>'ETR Total Sust. Benefits (MEUR)'!AJ6</f>
        <v>0</v>
      </c>
      <c r="AK5" s="222">
        <f>'ETR Total Sust. Benefits (MEUR)'!AK6</f>
        <v>0.97314125386996908</v>
      </c>
      <c r="AL5" s="222">
        <f>'ETR Total Sust. Benefits (MEUR)'!AL6</f>
        <v>0</v>
      </c>
      <c r="AM5" s="222">
        <f>'ETR Total Sust. Benefits (MEUR)'!AM6</f>
        <v>0</v>
      </c>
      <c r="AN5" s="222">
        <f>'ETR Total Sust. Benefits (MEUR)'!AN6</f>
        <v>0</v>
      </c>
      <c r="AO5" s="223">
        <f>'ETR Total Sust. Benefits (MEUR)'!AO6</f>
        <v>0</v>
      </c>
      <c r="AP5" s="47">
        <f>'ETR Total Sust. Benefits (MEUR)'!AP6</f>
        <v>1.2382662538699689</v>
      </c>
      <c r="AQ5" s="47">
        <f>'ETR Total Sust. Benefits (MEUR)'!AQ6</f>
        <v>0</v>
      </c>
      <c r="AR5" s="47">
        <f>'ETR Total Sust. Benefits (MEUR)'!AR6</f>
        <v>0</v>
      </c>
      <c r="AS5" s="47">
        <f>'ETR Total Sust. Benefits (MEUR)'!AS6</f>
        <v>0</v>
      </c>
      <c r="AT5" s="240">
        <f>'ETR Total Sust. Benefits (MEUR)'!AT6</f>
        <v>0</v>
      </c>
      <c r="AU5" s="48">
        <f>'ETR Total Sust. Benefits (MEUR)'!AU6</f>
        <v>1.026166253869969</v>
      </c>
      <c r="AV5" s="48">
        <f>'ETR Total Sust. Benefits (MEUR)'!AV6</f>
        <v>0</v>
      </c>
      <c r="AW5" s="48">
        <f>'ETR Total Sust. Benefits (MEUR)'!AW6</f>
        <v>0</v>
      </c>
      <c r="AX5" s="48">
        <f>'ETR Total Sust. Benefits (MEUR)'!AX6</f>
        <v>0</v>
      </c>
      <c r="AY5" s="246">
        <f>'ETR Total Sust. Benefits (MEUR)'!AY6</f>
        <v>0</v>
      </c>
    </row>
    <row r="6" spans="2:51" ht="131.25" customHeight="1" x14ac:dyDescent="0.25">
      <c r="B6" s="484" t="str">
        <f>'ETR Capacities'!B6</f>
        <v>BE</v>
      </c>
      <c r="C6" s="457" t="str">
        <f>'ETR Capacities'!C6</f>
        <v>ETR-N-300</v>
      </c>
      <c r="D6" s="457" t="str">
        <f>_xlfn.XLOOKUP(C6,'Investment Project Main Info'!$E$4:$E$265,'Investment Project Main Info'!$F$4:$F$265)</f>
        <v>HyOffWind Zeebrugge</v>
      </c>
      <c r="E6" s="457" t="str">
        <f>_xlfn.XLOOKUP(C6,'ETR Capacities'!$C$5:$C$79,'ETR Capacities'!$E$5:$E$79)</f>
        <v xml:space="preserve">Hydrogen and synthetic methane </v>
      </c>
      <c r="F6" s="509" t="str">
        <f>IF(_xlfn.XLOOKUP(C6,'ETR Capacities'!$C$5:$C$79,'ETR Capacities'!$F$5:$F$79)=0," ",_xlfn.XLOOKUP(C6,'ETR Capacities'!$C$5:$C$79,'ETR Capacities'!$F$5:$F$79))</f>
        <v xml:space="preserve"> </v>
      </c>
      <c r="G6" s="385">
        <f>'ETR Total Sust. Benefits (MEUR)'!G7</f>
        <v>0.90473564767801862</v>
      </c>
      <c r="H6" s="334">
        <f>'ETR Total Sust. Benefits (MEUR)'!H7</f>
        <v>0</v>
      </c>
      <c r="I6" s="334">
        <f>'ETR Total Sust. Benefits (MEUR)'!I7</f>
        <v>0</v>
      </c>
      <c r="J6" s="334">
        <f>'ETR Total Sust. Benefits (MEUR)'!J7</f>
        <v>0</v>
      </c>
      <c r="K6" s="337">
        <f>'ETR Total Sust. Benefits (MEUR)'!K7</f>
        <v>0</v>
      </c>
      <c r="L6" s="206">
        <f>'ETR Total Sust. Benefits (MEUR)'!L7</f>
        <v>2.0180002476780188</v>
      </c>
      <c r="M6" s="325">
        <f>'ETR Total Sust. Benefits (MEUR)'!M7</f>
        <v>0</v>
      </c>
      <c r="N6" s="325">
        <f>'ETR Total Sust. Benefits (MEUR)'!N7</f>
        <v>0</v>
      </c>
      <c r="O6" s="325">
        <f>'ETR Total Sust. Benefits (MEUR)'!O7</f>
        <v>0</v>
      </c>
      <c r="P6" s="328">
        <f>'ETR Total Sust. Benefits (MEUR)'!P7</f>
        <v>0</v>
      </c>
      <c r="Q6" s="206">
        <f>'ETR Total Sust. Benefits (MEUR)'!Q7</f>
        <v>1.0062202476780187</v>
      </c>
      <c r="R6" s="325">
        <f>'ETR Total Sust. Benefits (MEUR)'!R7</f>
        <v>0</v>
      </c>
      <c r="S6" s="325">
        <f>'ETR Total Sust. Benefits (MEUR)'!S7</f>
        <v>0</v>
      </c>
      <c r="T6" s="325">
        <f>'ETR Total Sust. Benefits (MEUR)'!T7</f>
        <v>0</v>
      </c>
      <c r="U6" s="328">
        <f>'ETR Total Sust. Benefits (MEUR)'!U7</f>
        <v>0</v>
      </c>
      <c r="V6" s="224">
        <f>'ETR Total Sust. Benefits (MEUR)'!V7</f>
        <v>1.1288602476780187</v>
      </c>
      <c r="W6" s="319">
        <f>'ETR Total Sust. Benefits (MEUR)'!W7</f>
        <v>0</v>
      </c>
      <c r="X6" s="319">
        <f>'ETR Total Sust. Benefits (MEUR)'!X7</f>
        <v>0</v>
      </c>
      <c r="Y6" s="319">
        <f>'ETR Total Sust. Benefits (MEUR)'!Y7</f>
        <v>0</v>
      </c>
      <c r="Z6" s="322">
        <f>'ETR Total Sust. Benefits (MEUR)'!Z7</f>
        <v>0</v>
      </c>
      <c r="AA6" s="34">
        <f>'ETR Total Sust. Benefits (MEUR)'!AA7</f>
        <v>1.9260202476780188</v>
      </c>
      <c r="AB6" s="313">
        <f>'ETR Total Sust. Benefits (MEUR)'!AB7</f>
        <v>0</v>
      </c>
      <c r="AC6" s="313">
        <f>'ETR Total Sust. Benefits (MEUR)'!AC7</f>
        <v>0</v>
      </c>
      <c r="AD6" s="313">
        <f>'ETR Total Sust. Benefits (MEUR)'!AD7</f>
        <v>0</v>
      </c>
      <c r="AE6" s="316">
        <f>'ETR Total Sust. Benefits (MEUR)'!AE7</f>
        <v>0</v>
      </c>
      <c r="AF6" s="35">
        <f>'ETR Total Sust. Benefits (MEUR)'!AF7</f>
        <v>1.3741402476780187</v>
      </c>
      <c r="AG6" s="307">
        <f>'ETR Total Sust. Benefits (MEUR)'!AG7</f>
        <v>0</v>
      </c>
      <c r="AH6" s="307">
        <f>'ETR Total Sust. Benefits (MEUR)'!AH7</f>
        <v>0</v>
      </c>
      <c r="AI6" s="307">
        <f>'ETR Total Sust. Benefits (MEUR)'!AI7</f>
        <v>0</v>
      </c>
      <c r="AJ6" s="310">
        <f>'ETR Total Sust. Benefits (MEUR)'!AJ7</f>
        <v>0</v>
      </c>
      <c r="AK6" s="224">
        <f>'ETR Total Sust. Benefits (MEUR)'!AK7</f>
        <v>2.6005402476780191</v>
      </c>
      <c r="AL6" s="319">
        <f>'ETR Total Sust. Benefits (MEUR)'!AL7</f>
        <v>0</v>
      </c>
      <c r="AM6" s="319">
        <f>'ETR Total Sust. Benefits (MEUR)'!AM7</f>
        <v>0</v>
      </c>
      <c r="AN6" s="319">
        <f>'ETR Total Sust. Benefits (MEUR)'!AN7</f>
        <v>0</v>
      </c>
      <c r="AO6" s="322">
        <f>'ETR Total Sust. Benefits (MEUR)'!AO7</f>
        <v>0</v>
      </c>
      <c r="AP6" s="34">
        <f>'ETR Total Sust. Benefits (MEUR)'!AP7</f>
        <v>3.3670402476780188</v>
      </c>
      <c r="AQ6" s="313">
        <f>'ETR Total Sust. Benefits (MEUR)'!AQ7</f>
        <v>0</v>
      </c>
      <c r="AR6" s="313">
        <f>'ETR Total Sust. Benefits (MEUR)'!AR7</f>
        <v>0</v>
      </c>
      <c r="AS6" s="313">
        <f>'ETR Total Sust. Benefits (MEUR)'!AS7</f>
        <v>0</v>
      </c>
      <c r="AT6" s="316">
        <f>'ETR Total Sust. Benefits (MEUR)'!AT7</f>
        <v>0</v>
      </c>
      <c r="AU6" s="35">
        <f>'ETR Total Sust. Benefits (MEUR)'!AU7</f>
        <v>2.7538402476780188</v>
      </c>
      <c r="AV6" s="307">
        <f>'ETR Total Sust. Benefits (MEUR)'!AV7</f>
        <v>0</v>
      </c>
      <c r="AW6" s="307">
        <f>'ETR Total Sust. Benefits (MEUR)'!AW7</f>
        <v>0</v>
      </c>
      <c r="AX6" s="307">
        <f>'ETR Total Sust. Benefits (MEUR)'!AX7</f>
        <v>0</v>
      </c>
      <c r="AY6" s="310">
        <f>'ETR Total Sust. Benefits (MEUR)'!AY7</f>
        <v>0</v>
      </c>
    </row>
    <row r="7" spans="2:51" ht="87.75" customHeight="1" x14ac:dyDescent="0.25">
      <c r="B7" s="485" t="str">
        <f>'ETR Capacities'!B7</f>
        <v>BE</v>
      </c>
      <c r="C7" s="458" t="str">
        <f>'ETR Capacities'!C7</f>
        <v>ETR-N-401</v>
      </c>
      <c r="D7" s="458" t="str">
        <f>_xlfn.XLOOKUP(C7,'Investment Project Main Info'!$E$4:$E$265,'Investment Project Main Info'!$F$4:$F$265)</f>
        <v>Antwerp@C</v>
      </c>
      <c r="E7" s="458" t="str">
        <f>_xlfn.XLOOKUP(C7,'ETR Capacities'!$C$5:$C$79,'ETR Capacities'!$E$5:$E$79)</f>
        <v>CCS/CCU</v>
      </c>
      <c r="F7" s="462" t="str">
        <f>IF(_xlfn.XLOOKUP(C7,'ETR Capacities'!$C$5:$C$79,'ETR Capacities'!$F$5:$F$79)=0," ",_xlfn.XLOOKUP(C7,'ETR Capacities'!$C$5:$C$79,'ETR Capacities'!$F$5:$F$79))</f>
        <v xml:space="preserve"> </v>
      </c>
      <c r="G7" s="386" t="str">
        <f>'ETR Total Sust. Benefits (MEUR)'!G8</f>
        <v xml:space="preserve"> </v>
      </c>
      <c r="H7" s="105" t="str">
        <f>'ETR Total Sust. Benefits (MEUR)'!H8</f>
        <v xml:space="preserve"> </v>
      </c>
      <c r="I7" s="105" t="str">
        <f>'ETR Total Sust. Benefits (MEUR)'!I8</f>
        <v xml:space="preserve"> </v>
      </c>
      <c r="J7" s="105" t="str">
        <f>'ETR Total Sust. Benefits (MEUR)'!J8</f>
        <v xml:space="preserve"> </v>
      </c>
      <c r="K7" s="106" t="str">
        <f>'ETR Total Sust. Benefits (MEUR)'!K8</f>
        <v xml:space="preserve"> </v>
      </c>
      <c r="L7" s="209" t="str">
        <f>'ETR Total Sust. Benefits (MEUR)'!L8</f>
        <v xml:space="preserve"> </v>
      </c>
      <c r="M7" s="209" t="str">
        <f>'ETR Total Sust. Benefits (MEUR)'!M8</f>
        <v xml:space="preserve"> </v>
      </c>
      <c r="N7" s="209" t="str">
        <f>'ETR Total Sust. Benefits (MEUR)'!N8</f>
        <v xml:space="preserve"> </v>
      </c>
      <c r="O7" s="209" t="str">
        <f>'ETR Total Sust. Benefits (MEUR)'!O8</f>
        <v xml:space="preserve"> </v>
      </c>
      <c r="P7" s="210" t="str">
        <f>'ETR Total Sust. Benefits (MEUR)'!P8</f>
        <v xml:space="preserve"> </v>
      </c>
      <c r="Q7" s="209" t="str">
        <f>'ETR Total Sust. Benefits (MEUR)'!Q8</f>
        <v xml:space="preserve"> </v>
      </c>
      <c r="R7" s="209" t="str">
        <f>'ETR Total Sust. Benefits (MEUR)'!R8</f>
        <v xml:space="preserve"> </v>
      </c>
      <c r="S7" s="209" t="str">
        <f>'ETR Total Sust. Benefits (MEUR)'!S8</f>
        <v xml:space="preserve"> </v>
      </c>
      <c r="T7" s="209" t="str">
        <f>'ETR Total Sust. Benefits (MEUR)'!T8</f>
        <v xml:space="preserve"> </v>
      </c>
      <c r="U7" s="210" t="str">
        <f>'ETR Total Sust. Benefits (MEUR)'!U8</f>
        <v xml:space="preserve"> </v>
      </c>
      <c r="V7" s="227" t="str">
        <f>'ETR Total Sust. Benefits (MEUR)'!V8</f>
        <v xml:space="preserve"> </v>
      </c>
      <c r="W7" s="227" t="str">
        <f>'ETR Total Sust. Benefits (MEUR)'!W8</f>
        <v xml:space="preserve"> </v>
      </c>
      <c r="X7" s="227" t="str">
        <f>'ETR Total Sust. Benefits (MEUR)'!X8</f>
        <v xml:space="preserve"> </v>
      </c>
      <c r="Y7" s="227" t="str">
        <f>'ETR Total Sust. Benefits (MEUR)'!Y8</f>
        <v xml:space="preserve"> </v>
      </c>
      <c r="Z7" s="228" t="str">
        <f>'ETR Total Sust. Benefits (MEUR)'!Z8</f>
        <v xml:space="preserve"> </v>
      </c>
      <c r="AA7" s="37" t="str">
        <f>'ETR Total Sust. Benefits (MEUR)'!AA8</f>
        <v xml:space="preserve"> </v>
      </c>
      <c r="AB7" s="37" t="str">
        <f>'ETR Total Sust. Benefits (MEUR)'!AB8</f>
        <v xml:space="preserve"> </v>
      </c>
      <c r="AC7" s="37" t="str">
        <f>'ETR Total Sust. Benefits (MEUR)'!AC8</f>
        <v xml:space="preserve"> </v>
      </c>
      <c r="AD7" s="37" t="str">
        <f>'ETR Total Sust. Benefits (MEUR)'!AD8</f>
        <v xml:space="preserve"> </v>
      </c>
      <c r="AE7" s="242" t="str">
        <f>'ETR Total Sust. Benefits (MEUR)'!AE8</f>
        <v xml:space="preserve"> </v>
      </c>
      <c r="AF7" s="40" t="str">
        <f>'ETR Total Sust. Benefits (MEUR)'!AF8</f>
        <v xml:space="preserve"> </v>
      </c>
      <c r="AG7" s="40" t="str">
        <f>'ETR Total Sust. Benefits (MEUR)'!AG8</f>
        <v xml:space="preserve"> </v>
      </c>
      <c r="AH7" s="40" t="str">
        <f>'ETR Total Sust. Benefits (MEUR)'!AH8</f>
        <v xml:space="preserve"> </v>
      </c>
      <c r="AI7" s="40" t="str">
        <f>'ETR Total Sust. Benefits (MEUR)'!AI8</f>
        <v xml:space="preserve"> </v>
      </c>
      <c r="AJ7" s="248" t="str">
        <f>'ETR Total Sust. Benefits (MEUR)'!AJ8</f>
        <v xml:space="preserve"> </v>
      </c>
      <c r="AK7" s="227" t="str">
        <f>'ETR Total Sust. Benefits (MEUR)'!AK8</f>
        <v xml:space="preserve"> </v>
      </c>
      <c r="AL7" s="227" t="str">
        <f>'ETR Total Sust. Benefits (MEUR)'!AL8</f>
        <v xml:space="preserve"> </v>
      </c>
      <c r="AM7" s="227" t="str">
        <f>'ETR Total Sust. Benefits (MEUR)'!AM8</f>
        <v xml:space="preserve"> </v>
      </c>
      <c r="AN7" s="227" t="str">
        <f>'ETR Total Sust. Benefits (MEUR)'!AN8</f>
        <v xml:space="preserve"> </v>
      </c>
      <c r="AO7" s="228" t="str">
        <f>'ETR Total Sust. Benefits (MEUR)'!AO8</f>
        <v xml:space="preserve"> </v>
      </c>
      <c r="AP7" s="37" t="str">
        <f>'ETR Total Sust. Benefits (MEUR)'!AP8</f>
        <v xml:space="preserve"> </v>
      </c>
      <c r="AQ7" s="37" t="str">
        <f>'ETR Total Sust. Benefits (MEUR)'!AQ8</f>
        <v xml:space="preserve"> </v>
      </c>
      <c r="AR7" s="37" t="str">
        <f>'ETR Total Sust. Benefits (MEUR)'!AR8</f>
        <v xml:space="preserve"> </v>
      </c>
      <c r="AS7" s="37" t="str">
        <f>'ETR Total Sust. Benefits (MEUR)'!AS8</f>
        <v xml:space="preserve"> </v>
      </c>
      <c r="AT7" s="242" t="str">
        <f>'ETR Total Sust. Benefits (MEUR)'!AT8</f>
        <v xml:space="preserve"> </v>
      </c>
      <c r="AU7" s="40" t="str">
        <f>'ETR Total Sust. Benefits (MEUR)'!AU8</f>
        <v xml:space="preserve"> </v>
      </c>
      <c r="AV7" s="40" t="str">
        <f>'ETR Total Sust. Benefits (MEUR)'!AV8</f>
        <v xml:space="preserve"> </v>
      </c>
      <c r="AW7" s="40" t="str">
        <f>'ETR Total Sust. Benefits (MEUR)'!AW8</f>
        <v xml:space="preserve"> </v>
      </c>
      <c r="AX7" s="40" t="str">
        <f>'ETR Total Sust. Benefits (MEUR)'!AX8</f>
        <v xml:space="preserve"> </v>
      </c>
      <c r="AY7" s="248" t="str">
        <f>'ETR Total Sust. Benefits (MEUR)'!AY8</f>
        <v xml:space="preserve"> </v>
      </c>
    </row>
    <row r="8" spans="2:51" ht="102" customHeight="1" x14ac:dyDescent="0.25">
      <c r="B8" s="485" t="str">
        <f>'ETR Capacities'!B8</f>
        <v>BE</v>
      </c>
      <c r="C8" s="458" t="str">
        <f>'ETR Capacities'!C8</f>
        <v>ETR-N-923</v>
      </c>
      <c r="D8" s="458" t="str">
        <f>_xlfn.XLOOKUP(C8,'Investment Project Main Info'!$E$4:$E$265,'Investment Project Main Info'!$F$4:$F$265)</f>
        <v>Interconnected hydrogen network</v>
      </c>
      <c r="E8" s="458" t="str">
        <f>_xlfn.XLOOKUP(C8,'ETR Capacities'!$C$5:$C$79,'ETR Capacities'!$E$5:$E$79)</f>
        <v xml:space="preserve">Hydrogen and synthetic methane </v>
      </c>
      <c r="F8" s="462" t="str">
        <f>IF(_xlfn.XLOOKUP(C8,'ETR Capacities'!$C$5:$C$79,'ETR Capacities'!$F$5:$F$79)=0," ",_xlfn.XLOOKUP(C8,'ETR Capacities'!$C$5:$C$79,'ETR Capacities'!$F$5:$F$79))</f>
        <v xml:space="preserve"> </v>
      </c>
      <c r="G8" s="386" t="str">
        <f>'ETR Total Sust. Benefits (MEUR)'!G9</f>
        <v xml:space="preserve"> </v>
      </c>
      <c r="H8" s="105" t="str">
        <f>'ETR Total Sust. Benefits (MEUR)'!H9</f>
        <v xml:space="preserve"> </v>
      </c>
      <c r="I8" s="105" t="str">
        <f>'ETR Total Sust. Benefits (MEUR)'!I9</f>
        <v xml:space="preserve"> </v>
      </c>
      <c r="J8" s="105" t="str">
        <f>'ETR Total Sust. Benefits (MEUR)'!J9</f>
        <v xml:space="preserve"> </v>
      </c>
      <c r="K8" s="106" t="str">
        <f>'ETR Total Sust. Benefits (MEUR)'!K9</f>
        <v xml:space="preserve"> </v>
      </c>
      <c r="L8" s="209" t="str">
        <f>'ETR Total Sust. Benefits (MEUR)'!L9</f>
        <v xml:space="preserve"> </v>
      </c>
      <c r="M8" s="209" t="str">
        <f>'ETR Total Sust. Benefits (MEUR)'!M9</f>
        <v xml:space="preserve"> </v>
      </c>
      <c r="N8" s="209" t="str">
        <f>'ETR Total Sust. Benefits (MEUR)'!N9</f>
        <v xml:space="preserve"> </v>
      </c>
      <c r="O8" s="209" t="str">
        <f>'ETR Total Sust. Benefits (MEUR)'!O9</f>
        <v xml:space="preserve"> </v>
      </c>
      <c r="P8" s="210" t="str">
        <f>'ETR Total Sust. Benefits (MEUR)'!P9</f>
        <v xml:space="preserve"> </v>
      </c>
      <c r="Q8" s="209" t="str">
        <f>'ETR Total Sust. Benefits (MEUR)'!Q9</f>
        <v xml:space="preserve"> </v>
      </c>
      <c r="R8" s="209" t="str">
        <f>'ETR Total Sust. Benefits (MEUR)'!R9</f>
        <v xml:space="preserve"> </v>
      </c>
      <c r="S8" s="209" t="str">
        <f>'ETR Total Sust. Benefits (MEUR)'!S9</f>
        <v xml:space="preserve"> </v>
      </c>
      <c r="T8" s="209" t="str">
        <f>'ETR Total Sust. Benefits (MEUR)'!T9</f>
        <v xml:space="preserve"> </v>
      </c>
      <c r="U8" s="210" t="str">
        <f>'ETR Total Sust. Benefits (MEUR)'!U9</f>
        <v xml:space="preserve"> </v>
      </c>
      <c r="V8" s="227" t="str">
        <f>'ETR Total Sust. Benefits (MEUR)'!V9</f>
        <v xml:space="preserve"> </v>
      </c>
      <c r="W8" s="227" t="str">
        <f>'ETR Total Sust. Benefits (MEUR)'!W9</f>
        <v xml:space="preserve"> </v>
      </c>
      <c r="X8" s="227" t="str">
        <f>'ETR Total Sust. Benefits (MEUR)'!X9</f>
        <v xml:space="preserve"> </v>
      </c>
      <c r="Y8" s="227" t="str">
        <f>'ETR Total Sust. Benefits (MEUR)'!Y9</f>
        <v xml:space="preserve"> </v>
      </c>
      <c r="Z8" s="228" t="str">
        <f>'ETR Total Sust. Benefits (MEUR)'!Z9</f>
        <v xml:space="preserve"> </v>
      </c>
      <c r="AA8" s="37" t="str">
        <f>'ETR Total Sust. Benefits (MEUR)'!AA9</f>
        <v xml:space="preserve"> </v>
      </c>
      <c r="AB8" s="37" t="str">
        <f>'ETR Total Sust. Benefits (MEUR)'!AB9</f>
        <v xml:space="preserve"> </v>
      </c>
      <c r="AC8" s="37" t="str">
        <f>'ETR Total Sust. Benefits (MEUR)'!AC9</f>
        <v xml:space="preserve"> </v>
      </c>
      <c r="AD8" s="37" t="str">
        <f>'ETR Total Sust. Benefits (MEUR)'!AD9</f>
        <v xml:space="preserve"> </v>
      </c>
      <c r="AE8" s="242" t="str">
        <f>'ETR Total Sust. Benefits (MEUR)'!AE9</f>
        <v xml:space="preserve"> </v>
      </c>
      <c r="AF8" s="40" t="str">
        <f>'ETR Total Sust. Benefits (MEUR)'!AF9</f>
        <v xml:space="preserve"> </v>
      </c>
      <c r="AG8" s="40" t="str">
        <f>'ETR Total Sust. Benefits (MEUR)'!AG9</f>
        <v xml:space="preserve"> </v>
      </c>
      <c r="AH8" s="40" t="str">
        <f>'ETR Total Sust. Benefits (MEUR)'!AH9</f>
        <v xml:space="preserve"> </v>
      </c>
      <c r="AI8" s="40" t="str">
        <f>'ETR Total Sust. Benefits (MEUR)'!AI9</f>
        <v xml:space="preserve"> </v>
      </c>
      <c r="AJ8" s="248" t="str">
        <f>'ETR Total Sust. Benefits (MEUR)'!AJ9</f>
        <v xml:space="preserve"> </v>
      </c>
      <c r="AK8" s="227" t="str">
        <f>'ETR Total Sust. Benefits (MEUR)'!AK9</f>
        <v xml:space="preserve"> </v>
      </c>
      <c r="AL8" s="227" t="str">
        <f>'ETR Total Sust. Benefits (MEUR)'!AL9</f>
        <v xml:space="preserve"> </v>
      </c>
      <c r="AM8" s="227" t="str">
        <f>'ETR Total Sust. Benefits (MEUR)'!AM9</f>
        <v xml:space="preserve"> </v>
      </c>
      <c r="AN8" s="227" t="str">
        <f>'ETR Total Sust. Benefits (MEUR)'!AN9</f>
        <v xml:space="preserve"> </v>
      </c>
      <c r="AO8" s="228" t="str">
        <f>'ETR Total Sust. Benefits (MEUR)'!AO9</f>
        <v xml:space="preserve"> </v>
      </c>
      <c r="AP8" s="37" t="str">
        <f>'ETR Total Sust. Benefits (MEUR)'!AP9</f>
        <v xml:space="preserve"> </v>
      </c>
      <c r="AQ8" s="37" t="str">
        <f>'ETR Total Sust. Benefits (MEUR)'!AQ9</f>
        <v xml:space="preserve"> </v>
      </c>
      <c r="AR8" s="37" t="str">
        <f>'ETR Total Sust. Benefits (MEUR)'!AR9</f>
        <v xml:space="preserve"> </v>
      </c>
      <c r="AS8" s="37" t="str">
        <f>'ETR Total Sust. Benefits (MEUR)'!AS9</f>
        <v xml:space="preserve"> </v>
      </c>
      <c r="AT8" s="242" t="str">
        <f>'ETR Total Sust. Benefits (MEUR)'!AT9</f>
        <v xml:space="preserve"> </v>
      </c>
      <c r="AU8" s="40" t="str">
        <f>'ETR Total Sust. Benefits (MEUR)'!AU9</f>
        <v xml:space="preserve"> </v>
      </c>
      <c r="AV8" s="40" t="str">
        <f>'ETR Total Sust. Benefits (MEUR)'!AV9</f>
        <v xml:space="preserve"> </v>
      </c>
      <c r="AW8" s="40" t="str">
        <f>'ETR Total Sust. Benefits (MEUR)'!AW9</f>
        <v xml:space="preserve"> </v>
      </c>
      <c r="AX8" s="40" t="str">
        <f>'ETR Total Sust. Benefits (MEUR)'!AX9</f>
        <v xml:space="preserve"> </v>
      </c>
      <c r="AY8" s="248" t="str">
        <f>'ETR Total Sust. Benefits (MEUR)'!AY9</f>
        <v xml:space="preserve"> </v>
      </c>
    </row>
    <row r="9" spans="2:51" ht="92.25" customHeight="1" x14ac:dyDescent="0.25">
      <c r="B9" s="485" t="str">
        <f>'ETR Capacities'!B9</f>
        <v>BE</v>
      </c>
      <c r="C9" s="458" t="str">
        <f>'ETR Capacities'!C9</f>
        <v>ETR-N-924</v>
      </c>
      <c r="D9" s="458" t="str">
        <f>_xlfn.XLOOKUP(C9,'Investment Project Main Info'!$E$4:$E$265,'Investment Project Main Info'!$F$4:$F$265)</f>
        <v>Power to Methanol Antwerp</v>
      </c>
      <c r="E9" s="458" t="str">
        <f>_xlfn.XLOOKUP(C9,'ETR Capacities'!$C$5:$C$79,'ETR Capacities'!$E$5:$E$79)</f>
        <v>CCS/CCU</v>
      </c>
      <c r="F9" s="462" t="str">
        <f>IF(_xlfn.XLOOKUP(C9,'ETR Capacities'!$C$5:$C$79,'ETR Capacities'!$F$5:$F$79)=0," ",_xlfn.XLOOKUP(C9,'ETR Capacities'!$C$5:$C$79,'ETR Capacities'!$F$5:$F$79))</f>
        <v xml:space="preserve"> </v>
      </c>
      <c r="G9" s="386">
        <f>'ETR Total Sust. Benefits (MEUR)'!G10</f>
        <v>0</v>
      </c>
      <c r="H9" s="105">
        <f>'ETR Total Sust. Benefits (MEUR)'!H10</f>
        <v>0</v>
      </c>
      <c r="I9" s="105">
        <f>'ETR Total Sust. Benefits (MEUR)'!I10</f>
        <v>0</v>
      </c>
      <c r="J9" s="105">
        <f>'ETR Total Sust. Benefits (MEUR)'!J10</f>
        <v>0</v>
      </c>
      <c r="K9" s="106">
        <f>'ETR Total Sust. Benefits (MEUR)'!K10</f>
        <v>0</v>
      </c>
      <c r="L9" s="209">
        <f>'ETR Total Sust. Benefits (MEUR)'!L10</f>
        <v>0</v>
      </c>
      <c r="M9" s="209">
        <f>'ETR Total Sust. Benefits (MEUR)'!M10</f>
        <v>0</v>
      </c>
      <c r="N9" s="209">
        <f>'ETR Total Sust. Benefits (MEUR)'!N10</f>
        <v>0</v>
      </c>
      <c r="O9" s="209">
        <f>'ETR Total Sust. Benefits (MEUR)'!O10</f>
        <v>0.44800000000000001</v>
      </c>
      <c r="P9" s="210">
        <f>'ETR Total Sust. Benefits (MEUR)'!P10</f>
        <v>0</v>
      </c>
      <c r="Q9" s="209">
        <f>'ETR Total Sust. Benefits (MEUR)'!Q10</f>
        <v>0</v>
      </c>
      <c r="R9" s="209">
        <f>'ETR Total Sust. Benefits (MEUR)'!R10</f>
        <v>0</v>
      </c>
      <c r="S9" s="209">
        <f>'ETR Total Sust. Benefits (MEUR)'!S10</f>
        <v>0</v>
      </c>
      <c r="T9" s="209">
        <f>'ETR Total Sust. Benefits (MEUR)'!T10</f>
        <v>0.184</v>
      </c>
      <c r="U9" s="210">
        <f>'ETR Total Sust. Benefits (MEUR)'!U10</f>
        <v>0</v>
      </c>
      <c r="V9" s="227">
        <f>'ETR Total Sust. Benefits (MEUR)'!V10</f>
        <v>0</v>
      </c>
      <c r="W9" s="227">
        <f>'ETR Total Sust. Benefits (MEUR)'!W10</f>
        <v>0</v>
      </c>
      <c r="X9" s="227">
        <f>'ETR Total Sust. Benefits (MEUR)'!X10</f>
        <v>0</v>
      </c>
      <c r="Y9" s="227">
        <f>'ETR Total Sust. Benefits (MEUR)'!Y10</f>
        <v>0.216</v>
      </c>
      <c r="Z9" s="228">
        <f>'ETR Total Sust. Benefits (MEUR)'!Z10</f>
        <v>0</v>
      </c>
      <c r="AA9" s="37">
        <f>'ETR Total Sust. Benefits (MEUR)'!AA10</f>
        <v>0</v>
      </c>
      <c r="AB9" s="37">
        <f>'ETR Total Sust. Benefits (MEUR)'!AB10</f>
        <v>0</v>
      </c>
      <c r="AC9" s="37">
        <f>'ETR Total Sust. Benefits (MEUR)'!AC10</f>
        <v>0</v>
      </c>
      <c r="AD9" s="37">
        <f>'ETR Total Sust. Benefits (MEUR)'!AD10</f>
        <v>0.42399999999999999</v>
      </c>
      <c r="AE9" s="242">
        <f>'ETR Total Sust. Benefits (MEUR)'!AE10</f>
        <v>0</v>
      </c>
      <c r="AF9" s="40">
        <f>'ETR Total Sust. Benefits (MEUR)'!AF10</f>
        <v>0</v>
      </c>
      <c r="AG9" s="40">
        <f>'ETR Total Sust. Benefits (MEUR)'!AG10</f>
        <v>0</v>
      </c>
      <c r="AH9" s="40">
        <f>'ETR Total Sust. Benefits (MEUR)'!AH10</f>
        <v>0</v>
      </c>
      <c r="AI9" s="40">
        <f>'ETR Total Sust. Benefits (MEUR)'!AI10</f>
        <v>0.28000000000000003</v>
      </c>
      <c r="AJ9" s="248">
        <f>'ETR Total Sust. Benefits (MEUR)'!AJ10</f>
        <v>0</v>
      </c>
      <c r="AK9" s="227">
        <f>'ETR Total Sust. Benefits (MEUR)'!AK10</f>
        <v>0</v>
      </c>
      <c r="AL9" s="227">
        <f>'ETR Total Sust. Benefits (MEUR)'!AL10</f>
        <v>0</v>
      </c>
      <c r="AM9" s="227">
        <f>'ETR Total Sust. Benefits (MEUR)'!AM10</f>
        <v>0</v>
      </c>
      <c r="AN9" s="227">
        <f>'ETR Total Sust. Benefits (MEUR)'!AN10</f>
        <v>0.6</v>
      </c>
      <c r="AO9" s="228">
        <f>'ETR Total Sust. Benefits (MEUR)'!AO10</f>
        <v>0</v>
      </c>
      <c r="AP9" s="37">
        <f>'ETR Total Sust. Benefits (MEUR)'!AP10</f>
        <v>0</v>
      </c>
      <c r="AQ9" s="37">
        <f>'ETR Total Sust. Benefits (MEUR)'!AQ10</f>
        <v>0</v>
      </c>
      <c r="AR9" s="37">
        <f>'ETR Total Sust. Benefits (MEUR)'!AR10</f>
        <v>0</v>
      </c>
      <c r="AS9" s="37">
        <f>'ETR Total Sust. Benefits (MEUR)'!AS10</f>
        <v>0.8</v>
      </c>
      <c r="AT9" s="242">
        <f>'ETR Total Sust. Benefits (MEUR)'!AT10</f>
        <v>0</v>
      </c>
      <c r="AU9" s="40">
        <f>'ETR Total Sust. Benefits (MEUR)'!AU10</f>
        <v>0</v>
      </c>
      <c r="AV9" s="40">
        <f>'ETR Total Sust. Benefits (MEUR)'!AV10</f>
        <v>0</v>
      </c>
      <c r="AW9" s="40">
        <f>'ETR Total Sust. Benefits (MEUR)'!AW10</f>
        <v>0</v>
      </c>
      <c r="AX9" s="40">
        <f>'ETR Total Sust. Benefits (MEUR)'!AX10</f>
        <v>0.64</v>
      </c>
      <c r="AY9" s="248">
        <f>'ETR Total Sust. Benefits (MEUR)'!AY10</f>
        <v>0</v>
      </c>
    </row>
    <row r="10" spans="2:51" ht="113.25" customHeight="1" x14ac:dyDescent="0.25">
      <c r="B10" s="485" t="str">
        <f>'ETR Capacities'!B10</f>
        <v>BE</v>
      </c>
      <c r="C10" s="458" t="str">
        <f>'ETR Capacities'!C10</f>
        <v>ETR-N-929</v>
      </c>
      <c r="D10" s="458" t="str">
        <f>_xlfn.XLOOKUP(C10,'Investment Project Main Info'!$E$4:$E$265,'Investment Project Main Info'!$F$4:$F$265)</f>
        <v>Carbon Connect Delta</v>
      </c>
      <c r="E10" s="458" t="str">
        <f>_xlfn.XLOOKUP(C10,'ETR Capacities'!$C$5:$C$79,'ETR Capacities'!$E$5:$E$79)</f>
        <v>CCS/CCU</v>
      </c>
      <c r="F10" s="462" t="str">
        <f>IF(_xlfn.XLOOKUP(C10,'ETR Capacities'!$C$5:$C$79,'ETR Capacities'!$F$5:$F$79)=0," ",_xlfn.XLOOKUP(C10,'ETR Capacities'!$C$5:$C$79,'ETR Capacities'!$F$5:$F$79))</f>
        <v xml:space="preserve"> </v>
      </c>
      <c r="G10" s="386">
        <f>'ETR Total Sust. Benefits (MEUR)'!G11</f>
        <v>0</v>
      </c>
      <c r="H10" s="105">
        <f>'ETR Total Sust. Benefits (MEUR)'!H11</f>
        <v>0</v>
      </c>
      <c r="I10" s="105">
        <f>'ETR Total Sust. Benefits (MEUR)'!I11</f>
        <v>0</v>
      </c>
      <c r="J10" s="105">
        <f>'ETR Total Sust. Benefits (MEUR)'!J11</f>
        <v>0</v>
      </c>
      <c r="K10" s="106">
        <f>'ETR Total Sust. Benefits (MEUR)'!K11</f>
        <v>0</v>
      </c>
      <c r="L10" s="209">
        <f>'ETR Total Sust. Benefits (MEUR)'!L11</f>
        <v>0</v>
      </c>
      <c r="M10" s="209">
        <f>'ETR Total Sust. Benefits (MEUR)'!M11</f>
        <v>0</v>
      </c>
      <c r="N10" s="209">
        <f>'ETR Total Sust. Benefits (MEUR)'!N11</f>
        <v>0</v>
      </c>
      <c r="O10" s="209">
        <f>'ETR Total Sust. Benefits (MEUR)'!O11</f>
        <v>56</v>
      </c>
      <c r="P10" s="210">
        <f>'ETR Total Sust. Benefits (MEUR)'!P11</f>
        <v>0</v>
      </c>
      <c r="Q10" s="209">
        <f>'ETR Total Sust. Benefits (MEUR)'!Q11</f>
        <v>0</v>
      </c>
      <c r="R10" s="209">
        <f>'ETR Total Sust. Benefits (MEUR)'!R11</f>
        <v>0</v>
      </c>
      <c r="S10" s="209">
        <f>'ETR Total Sust. Benefits (MEUR)'!S11</f>
        <v>0</v>
      </c>
      <c r="T10" s="209">
        <f>'ETR Total Sust. Benefits (MEUR)'!T11</f>
        <v>23</v>
      </c>
      <c r="U10" s="210">
        <f>'ETR Total Sust. Benefits (MEUR)'!U11</f>
        <v>0</v>
      </c>
      <c r="V10" s="227">
        <f>'ETR Total Sust. Benefits (MEUR)'!V11</f>
        <v>0</v>
      </c>
      <c r="W10" s="227">
        <f>'ETR Total Sust. Benefits (MEUR)'!W11</f>
        <v>0</v>
      </c>
      <c r="X10" s="227">
        <f>'ETR Total Sust. Benefits (MEUR)'!X11</f>
        <v>0</v>
      </c>
      <c r="Y10" s="227">
        <f>'ETR Total Sust. Benefits (MEUR)'!Y11</f>
        <v>175.5</v>
      </c>
      <c r="Z10" s="228">
        <f>'ETR Total Sust. Benefits (MEUR)'!Z11</f>
        <v>0</v>
      </c>
      <c r="AA10" s="37">
        <f>'ETR Total Sust. Benefits (MEUR)'!AA11</f>
        <v>0</v>
      </c>
      <c r="AB10" s="37">
        <f>'ETR Total Sust. Benefits (MEUR)'!AB11</f>
        <v>0</v>
      </c>
      <c r="AC10" s="37">
        <f>'ETR Total Sust. Benefits (MEUR)'!AC11</f>
        <v>0</v>
      </c>
      <c r="AD10" s="37">
        <f>'ETR Total Sust. Benefits (MEUR)'!AD11</f>
        <v>344.5</v>
      </c>
      <c r="AE10" s="242">
        <f>'ETR Total Sust. Benefits (MEUR)'!AE11</f>
        <v>0</v>
      </c>
      <c r="AF10" s="40">
        <f>'ETR Total Sust. Benefits (MEUR)'!AF11</f>
        <v>0</v>
      </c>
      <c r="AG10" s="40">
        <f>'ETR Total Sust. Benefits (MEUR)'!AG11</f>
        <v>0</v>
      </c>
      <c r="AH10" s="40">
        <f>'ETR Total Sust. Benefits (MEUR)'!AH11</f>
        <v>0</v>
      </c>
      <c r="AI10" s="40">
        <f>'ETR Total Sust. Benefits (MEUR)'!AI11</f>
        <v>227.5</v>
      </c>
      <c r="AJ10" s="248">
        <f>'ETR Total Sust. Benefits (MEUR)'!AJ11</f>
        <v>0</v>
      </c>
      <c r="AK10" s="227">
        <f>'ETR Total Sust. Benefits (MEUR)'!AK11</f>
        <v>0</v>
      </c>
      <c r="AL10" s="227">
        <f>'ETR Total Sust. Benefits (MEUR)'!AL11</f>
        <v>0</v>
      </c>
      <c r="AM10" s="227">
        <f>'ETR Total Sust. Benefits (MEUR)'!AM11</f>
        <v>0</v>
      </c>
      <c r="AN10" s="227">
        <f>'ETR Total Sust. Benefits (MEUR)'!AN11</f>
        <v>487.5</v>
      </c>
      <c r="AO10" s="228">
        <f>'ETR Total Sust. Benefits (MEUR)'!AO11</f>
        <v>0</v>
      </c>
      <c r="AP10" s="37">
        <f>'ETR Total Sust. Benefits (MEUR)'!AP11</f>
        <v>0</v>
      </c>
      <c r="AQ10" s="37">
        <f>'ETR Total Sust. Benefits (MEUR)'!AQ11</f>
        <v>0</v>
      </c>
      <c r="AR10" s="37">
        <f>'ETR Total Sust. Benefits (MEUR)'!AR11</f>
        <v>0</v>
      </c>
      <c r="AS10" s="37">
        <f>'ETR Total Sust. Benefits (MEUR)'!AS11</f>
        <v>650</v>
      </c>
      <c r="AT10" s="242">
        <f>'ETR Total Sust. Benefits (MEUR)'!AT11</f>
        <v>0</v>
      </c>
      <c r="AU10" s="40">
        <f>'ETR Total Sust. Benefits (MEUR)'!AU11</f>
        <v>0</v>
      </c>
      <c r="AV10" s="40">
        <f>'ETR Total Sust. Benefits (MEUR)'!AV11</f>
        <v>0</v>
      </c>
      <c r="AW10" s="40">
        <f>'ETR Total Sust. Benefits (MEUR)'!AW11</f>
        <v>0</v>
      </c>
      <c r="AX10" s="40">
        <f>'ETR Total Sust. Benefits (MEUR)'!AX11</f>
        <v>520</v>
      </c>
      <c r="AY10" s="248">
        <f>'ETR Total Sust. Benefits (MEUR)'!AY11</f>
        <v>0</v>
      </c>
    </row>
    <row r="11" spans="2:51" ht="142.5" customHeight="1" thickBot="1" x14ac:dyDescent="0.3">
      <c r="B11" s="486" t="str">
        <f>'ETR Capacities'!B11</f>
        <v>BE</v>
      </c>
      <c r="C11" s="459" t="str">
        <f>'ETR Capacities'!C11</f>
        <v>ETR-N-938</v>
      </c>
      <c r="D11" s="459" t="str">
        <f>_xlfn.XLOOKUP(C11,'Investment Project Main Info'!$E$4:$E$265,'Investment Project Main Info'!$F$4:$F$265)</f>
        <v>H2-Import Coalition</v>
      </c>
      <c r="E11" s="459" t="str">
        <f>_xlfn.XLOOKUP(C11,'ETR Capacities'!$C$5:$C$79,'ETR Capacities'!$E$5:$E$79)</f>
        <v xml:space="preserve">Hydrogen and synthetic methane </v>
      </c>
      <c r="F11" s="509" t="str">
        <f>IF(_xlfn.XLOOKUP(C11,'ETR Capacities'!$C$5:$C$79,'ETR Capacities'!$F$5:$F$79)=0," ",_xlfn.XLOOKUP(C11,'ETR Capacities'!$C$5:$C$79,'ETR Capacities'!$F$5:$F$79))</f>
        <v xml:space="preserve"> </v>
      </c>
      <c r="G11" s="331" t="str">
        <f>'ETR Total Sust. Benefits (MEUR)'!G12</f>
        <v xml:space="preserve"> </v>
      </c>
      <c r="H11" s="334" t="str">
        <f>'ETR Total Sust. Benefits (MEUR)'!H12</f>
        <v xml:space="preserve"> </v>
      </c>
      <c r="I11" s="334" t="str">
        <f>'ETR Total Sust. Benefits (MEUR)'!I12</f>
        <v xml:space="preserve"> </v>
      </c>
      <c r="J11" s="334" t="str">
        <f>'ETR Total Sust. Benefits (MEUR)'!J12</f>
        <v xml:space="preserve"> </v>
      </c>
      <c r="K11" s="337" t="str">
        <f>'ETR Total Sust. Benefits (MEUR)'!K12</f>
        <v xml:space="preserve"> </v>
      </c>
      <c r="L11" s="325" t="str">
        <f>'ETR Total Sust. Benefits (MEUR)'!L12</f>
        <v xml:space="preserve"> </v>
      </c>
      <c r="M11" s="325" t="str">
        <f>'ETR Total Sust. Benefits (MEUR)'!M12</f>
        <v xml:space="preserve"> </v>
      </c>
      <c r="N11" s="325" t="str">
        <f>'ETR Total Sust. Benefits (MEUR)'!N12</f>
        <v xml:space="preserve"> </v>
      </c>
      <c r="O11" s="325" t="str">
        <f>'ETR Total Sust. Benefits (MEUR)'!O12</f>
        <v xml:space="preserve"> </v>
      </c>
      <c r="P11" s="328" t="str">
        <f>'ETR Total Sust. Benefits (MEUR)'!P12</f>
        <v xml:space="preserve"> </v>
      </c>
      <c r="Q11" s="325" t="str">
        <f>'ETR Total Sust. Benefits (MEUR)'!Q12</f>
        <v xml:space="preserve"> </v>
      </c>
      <c r="R11" s="325" t="str">
        <f>'ETR Total Sust. Benefits (MEUR)'!R12</f>
        <v xml:space="preserve"> </v>
      </c>
      <c r="S11" s="325" t="str">
        <f>'ETR Total Sust. Benefits (MEUR)'!S12</f>
        <v xml:space="preserve"> </v>
      </c>
      <c r="T11" s="325" t="str">
        <f>'ETR Total Sust. Benefits (MEUR)'!T12</f>
        <v xml:space="preserve"> </v>
      </c>
      <c r="U11" s="328" t="str">
        <f>'ETR Total Sust. Benefits (MEUR)'!U12</f>
        <v xml:space="preserve"> </v>
      </c>
      <c r="V11" s="319" t="str">
        <f>'ETR Total Sust. Benefits (MEUR)'!V12</f>
        <v xml:space="preserve"> </v>
      </c>
      <c r="W11" s="319" t="str">
        <f>'ETR Total Sust. Benefits (MEUR)'!W12</f>
        <v xml:space="preserve"> </v>
      </c>
      <c r="X11" s="319" t="str">
        <f>'ETR Total Sust. Benefits (MEUR)'!X12</f>
        <v xml:space="preserve"> </v>
      </c>
      <c r="Y11" s="319" t="str">
        <f>'ETR Total Sust. Benefits (MEUR)'!Y12</f>
        <v xml:space="preserve"> </v>
      </c>
      <c r="Z11" s="322" t="str">
        <f>'ETR Total Sust. Benefits (MEUR)'!Z12</f>
        <v xml:space="preserve"> </v>
      </c>
      <c r="AA11" s="313" t="str">
        <f>'ETR Total Sust. Benefits (MEUR)'!AA12</f>
        <v xml:space="preserve"> </v>
      </c>
      <c r="AB11" s="313" t="str">
        <f>'ETR Total Sust. Benefits (MEUR)'!AB12</f>
        <v xml:space="preserve"> </v>
      </c>
      <c r="AC11" s="313" t="str">
        <f>'ETR Total Sust. Benefits (MEUR)'!AC12</f>
        <v xml:space="preserve"> </v>
      </c>
      <c r="AD11" s="313" t="str">
        <f>'ETR Total Sust. Benefits (MEUR)'!AD12</f>
        <v xml:space="preserve"> </v>
      </c>
      <c r="AE11" s="316" t="str">
        <f>'ETR Total Sust. Benefits (MEUR)'!AE12</f>
        <v xml:space="preserve"> </v>
      </c>
      <c r="AF11" s="307" t="str">
        <f>'ETR Total Sust. Benefits (MEUR)'!AF12</f>
        <v xml:space="preserve"> </v>
      </c>
      <c r="AG11" s="307" t="str">
        <f>'ETR Total Sust. Benefits (MEUR)'!AG12</f>
        <v xml:space="preserve"> </v>
      </c>
      <c r="AH11" s="307" t="str">
        <f>'ETR Total Sust. Benefits (MEUR)'!AH12</f>
        <v xml:space="preserve"> </v>
      </c>
      <c r="AI11" s="307" t="str">
        <f>'ETR Total Sust. Benefits (MEUR)'!AI12</f>
        <v xml:space="preserve"> </v>
      </c>
      <c r="AJ11" s="310" t="str">
        <f>'ETR Total Sust. Benefits (MEUR)'!AJ12</f>
        <v xml:space="preserve"> </v>
      </c>
      <c r="AK11" s="319" t="str">
        <f>'ETR Total Sust. Benefits (MEUR)'!AK12</f>
        <v xml:space="preserve"> </v>
      </c>
      <c r="AL11" s="319" t="str">
        <f>'ETR Total Sust. Benefits (MEUR)'!AL12</f>
        <v xml:space="preserve"> </v>
      </c>
      <c r="AM11" s="319" t="str">
        <f>'ETR Total Sust. Benefits (MEUR)'!AM12</f>
        <v xml:space="preserve"> </v>
      </c>
      <c r="AN11" s="319" t="str">
        <f>'ETR Total Sust. Benefits (MEUR)'!AN12</f>
        <v xml:space="preserve"> </v>
      </c>
      <c r="AO11" s="322" t="str">
        <f>'ETR Total Sust. Benefits (MEUR)'!AO12</f>
        <v xml:space="preserve"> </v>
      </c>
      <c r="AP11" s="313" t="str">
        <f>'ETR Total Sust. Benefits (MEUR)'!AP12</f>
        <v xml:space="preserve"> </v>
      </c>
      <c r="AQ11" s="313" t="str">
        <f>'ETR Total Sust. Benefits (MEUR)'!AQ12</f>
        <v xml:space="preserve"> </v>
      </c>
      <c r="AR11" s="313" t="str">
        <f>'ETR Total Sust. Benefits (MEUR)'!AR12</f>
        <v xml:space="preserve"> </v>
      </c>
      <c r="AS11" s="313" t="str">
        <f>'ETR Total Sust. Benefits (MEUR)'!AS12</f>
        <v xml:space="preserve"> </v>
      </c>
      <c r="AT11" s="316" t="str">
        <f>'ETR Total Sust. Benefits (MEUR)'!AT12</f>
        <v xml:space="preserve"> </v>
      </c>
      <c r="AU11" s="307" t="str">
        <f>'ETR Total Sust. Benefits (MEUR)'!AU12</f>
        <v xml:space="preserve"> </v>
      </c>
      <c r="AV11" s="307" t="str">
        <f>'ETR Total Sust. Benefits (MEUR)'!AV12</f>
        <v xml:space="preserve"> </v>
      </c>
      <c r="AW11" s="307" t="str">
        <f>'ETR Total Sust. Benefits (MEUR)'!AW12</f>
        <v xml:space="preserve"> </v>
      </c>
      <c r="AX11" s="307" t="str">
        <f>'ETR Total Sust. Benefits (MEUR)'!AX12</f>
        <v xml:space="preserve"> </v>
      </c>
      <c r="AY11" s="310" t="str">
        <f>'ETR Total Sust. Benefits (MEUR)'!AY12</f>
        <v xml:space="preserve"> </v>
      </c>
    </row>
    <row r="12" spans="2:51" ht="139.5" customHeight="1" thickBot="1" x14ac:dyDescent="0.3">
      <c r="B12" s="483" t="str">
        <f>'ETR Capacities'!B12</f>
        <v>CZ</v>
      </c>
      <c r="C12" s="460" t="str">
        <f>'ETR Capacities'!C12</f>
        <v>ETR-N-306</v>
      </c>
      <c r="D12" s="460" t="str">
        <f>_xlfn.XLOOKUP(C12,'Investment Project Main Info'!$E$4:$E$265,'Investment Project Main Info'!$F$4:$F$265)</f>
        <v>Greening of Gas (GoG)</v>
      </c>
      <c r="E12" s="460" t="str">
        <f>_xlfn.XLOOKUP(C12,'ETR Capacities'!$C$5:$C$79,'ETR Capacities'!$E$5:$E$79)</f>
        <v xml:space="preserve">Hydrogen and synthetic methane </v>
      </c>
      <c r="F12" s="508" t="str">
        <f>IF(_xlfn.XLOOKUP(C12,'ETR Capacities'!$C$5:$C$79,'ETR Capacities'!$F$5:$F$79)=0," ",_xlfn.XLOOKUP(C12,'ETR Capacities'!$C$5:$C$79,'ETR Capacities'!$F$5:$F$79))</f>
        <v xml:space="preserve"> </v>
      </c>
      <c r="G12" s="384">
        <f>'ETR Total Sust. Benefits (MEUR)'!G13</f>
        <v>0</v>
      </c>
      <c r="H12" s="101">
        <f>'ETR Total Sust. Benefits (MEUR)'!H13</f>
        <v>0</v>
      </c>
      <c r="I12" s="101">
        <f>'ETR Total Sust. Benefits (MEUR)'!I13</f>
        <v>0</v>
      </c>
      <c r="J12" s="101">
        <f>'ETR Total Sust. Benefits (MEUR)'!J13</f>
        <v>0</v>
      </c>
      <c r="K12" s="102">
        <f>'ETR Total Sust. Benefits (MEUR)'!K13</f>
        <v>0</v>
      </c>
      <c r="L12" s="204">
        <f>'ETR Total Sust. Benefits (MEUR)'!L13</f>
        <v>0</v>
      </c>
      <c r="M12" s="204">
        <f>'ETR Total Sust. Benefits (MEUR)'!M13</f>
        <v>0</v>
      </c>
      <c r="N12" s="204">
        <f>'ETR Total Sust. Benefits (MEUR)'!N13</f>
        <v>4.2924000000000004E-2</v>
      </c>
      <c r="O12" s="204">
        <f>'ETR Total Sust. Benefits (MEUR)'!O13</f>
        <v>0</v>
      </c>
      <c r="P12" s="205">
        <f>'ETR Total Sust. Benefits (MEUR)'!P13</f>
        <v>0</v>
      </c>
      <c r="Q12" s="204">
        <f>'ETR Total Sust. Benefits (MEUR)'!Q13</f>
        <v>0</v>
      </c>
      <c r="R12" s="204">
        <f>'ETR Total Sust. Benefits (MEUR)'!R13</f>
        <v>0</v>
      </c>
      <c r="S12" s="204">
        <f>'ETR Total Sust. Benefits (MEUR)'!S13</f>
        <v>1.7629500000000003E-2</v>
      </c>
      <c r="T12" s="204">
        <f>'ETR Total Sust. Benefits (MEUR)'!T13</f>
        <v>0</v>
      </c>
      <c r="U12" s="205">
        <f>'ETR Total Sust. Benefits (MEUR)'!U13</f>
        <v>0</v>
      </c>
      <c r="V12" s="222">
        <f>'ETR Total Sust. Benefits (MEUR)'!V13</f>
        <v>0</v>
      </c>
      <c r="W12" s="222">
        <f>'ETR Total Sust. Benefits (MEUR)'!W13</f>
        <v>0</v>
      </c>
      <c r="X12" s="222">
        <f>'ETR Total Sust. Benefits (MEUR)'!X13</f>
        <v>2.0695500000000002E-2</v>
      </c>
      <c r="Y12" s="222">
        <f>'ETR Total Sust. Benefits (MEUR)'!Y13</f>
        <v>0</v>
      </c>
      <c r="Z12" s="223">
        <f>'ETR Total Sust. Benefits (MEUR)'!Z13</f>
        <v>0</v>
      </c>
      <c r="AA12" s="47">
        <f>'ETR Total Sust. Benefits (MEUR)'!AA13</f>
        <v>0</v>
      </c>
      <c r="AB12" s="47">
        <f>'ETR Total Sust. Benefits (MEUR)'!AB13</f>
        <v>0</v>
      </c>
      <c r="AC12" s="47">
        <f>'ETR Total Sust. Benefits (MEUR)'!AC13</f>
        <v>4.0624500000000008E-2</v>
      </c>
      <c r="AD12" s="47">
        <f>'ETR Total Sust. Benefits (MEUR)'!AD13</f>
        <v>0</v>
      </c>
      <c r="AE12" s="240">
        <f>'ETR Total Sust. Benefits (MEUR)'!AE13</f>
        <v>0</v>
      </c>
      <c r="AF12" s="48">
        <f>'ETR Total Sust. Benefits (MEUR)'!AF13</f>
        <v>0</v>
      </c>
      <c r="AG12" s="48">
        <f>'ETR Total Sust. Benefits (MEUR)'!AG13</f>
        <v>0</v>
      </c>
      <c r="AH12" s="48">
        <f>'ETR Total Sust. Benefits (MEUR)'!AH13</f>
        <v>2.6827500000000004E-2</v>
      </c>
      <c r="AI12" s="48">
        <f>'ETR Total Sust. Benefits (MEUR)'!AI13</f>
        <v>0</v>
      </c>
      <c r="AJ12" s="246">
        <f>'ETR Total Sust. Benefits (MEUR)'!AJ13</f>
        <v>0</v>
      </c>
      <c r="AK12" s="222">
        <f>'ETR Total Sust. Benefits (MEUR)'!AK13</f>
        <v>0</v>
      </c>
      <c r="AL12" s="222">
        <f>'ETR Total Sust. Benefits (MEUR)'!AL13</f>
        <v>0</v>
      </c>
      <c r="AM12" s="222">
        <f>'ETR Total Sust. Benefits (MEUR)'!AM13</f>
        <v>5.7487500000000004E-2</v>
      </c>
      <c r="AN12" s="222">
        <f>'ETR Total Sust. Benefits (MEUR)'!AN13</f>
        <v>0</v>
      </c>
      <c r="AO12" s="223">
        <f>'ETR Total Sust. Benefits (MEUR)'!AO13</f>
        <v>0</v>
      </c>
      <c r="AP12" s="47">
        <f>'ETR Total Sust. Benefits (MEUR)'!AP13</f>
        <v>0</v>
      </c>
      <c r="AQ12" s="47">
        <f>'ETR Total Sust. Benefits (MEUR)'!AQ13</f>
        <v>0</v>
      </c>
      <c r="AR12" s="47">
        <f>'ETR Total Sust. Benefits (MEUR)'!AR13</f>
        <v>7.665000000000001E-2</v>
      </c>
      <c r="AS12" s="47">
        <f>'ETR Total Sust. Benefits (MEUR)'!AS13</f>
        <v>0</v>
      </c>
      <c r="AT12" s="240">
        <f>'ETR Total Sust. Benefits (MEUR)'!AT13</f>
        <v>0</v>
      </c>
      <c r="AU12" s="48">
        <f>'ETR Total Sust. Benefits (MEUR)'!AU13</f>
        <v>0</v>
      </c>
      <c r="AV12" s="48">
        <f>'ETR Total Sust. Benefits (MEUR)'!AV13</f>
        <v>0</v>
      </c>
      <c r="AW12" s="48">
        <f>'ETR Total Sust. Benefits (MEUR)'!AW13</f>
        <v>6.1320000000000006E-2</v>
      </c>
      <c r="AX12" s="48">
        <f>'ETR Total Sust. Benefits (MEUR)'!AX13</f>
        <v>0</v>
      </c>
      <c r="AY12" s="246">
        <f>'ETR Total Sust. Benefits (MEUR)'!AY13</f>
        <v>0</v>
      </c>
    </row>
    <row r="13" spans="2:51" ht="126" customHeight="1" x14ac:dyDescent="0.25">
      <c r="B13" s="484" t="str">
        <f>'ETR Capacities'!B13</f>
        <v>DE</v>
      </c>
      <c r="C13" s="461" t="str">
        <f>'ETR Capacities'!C13</f>
        <v>ETR-N-562</v>
      </c>
      <c r="D13" s="461" t="str">
        <f>_xlfn.XLOOKUP(C13,'Investment Project Main Info'!$E$4:$E$265,'Investment Project Main Info'!$F$4:$F$265)</f>
        <v>Energy Park Bad Lauchstädt</v>
      </c>
      <c r="E13" s="461" t="str">
        <f>_xlfn.XLOOKUP(C13,'ETR Capacities'!$C$5:$C$79,'ETR Capacities'!$E$5:$E$79)</f>
        <v xml:space="preserve">Hydrogen and synthetic methane </v>
      </c>
      <c r="F13" s="510" t="str">
        <f>IF(_xlfn.XLOOKUP(C13,'ETR Capacities'!$C$5:$C$79,'ETR Capacities'!$F$5:$F$79)=0," ",_xlfn.XLOOKUP(C13,'ETR Capacities'!$C$5:$C$79,'ETR Capacities'!$F$5:$F$79))</f>
        <v xml:space="preserve"> </v>
      </c>
      <c r="G13" s="330">
        <f>'ETR Total Sust. Benefits (MEUR)'!G14</f>
        <v>0</v>
      </c>
      <c r="H13" s="333">
        <f>'ETR Total Sust. Benefits (MEUR)'!H14</f>
        <v>0</v>
      </c>
      <c r="I13" s="333">
        <f>'ETR Total Sust. Benefits (MEUR)'!I14</f>
        <v>0</v>
      </c>
      <c r="J13" s="333">
        <f>'ETR Total Sust. Benefits (MEUR)'!J14</f>
        <v>0</v>
      </c>
      <c r="K13" s="336">
        <f>'ETR Total Sust. Benefits (MEUR)'!K14</f>
        <v>0</v>
      </c>
      <c r="L13" s="324">
        <f>'ETR Total Sust. Benefits (MEUR)'!L14</f>
        <v>3.4175390712074307</v>
      </c>
      <c r="M13" s="324">
        <f>'ETR Total Sust. Benefits (MEUR)'!M14</f>
        <v>0</v>
      </c>
      <c r="N13" s="324">
        <f>'ETR Total Sust. Benefits (MEUR)'!N14</f>
        <v>0</v>
      </c>
      <c r="O13" s="324">
        <f>'ETR Total Sust. Benefits (MEUR)'!O14</f>
        <v>0</v>
      </c>
      <c r="P13" s="327">
        <f>'ETR Total Sust. Benefits (MEUR)'!P14</f>
        <v>0</v>
      </c>
      <c r="Q13" s="324">
        <f>'ETR Total Sust. Benefits (MEUR)'!Q14</f>
        <v>1.8998690712074309</v>
      </c>
      <c r="R13" s="324">
        <f>'ETR Total Sust. Benefits (MEUR)'!R14</f>
        <v>0</v>
      </c>
      <c r="S13" s="324">
        <f>'ETR Total Sust. Benefits (MEUR)'!S14</f>
        <v>0</v>
      </c>
      <c r="T13" s="324">
        <f>'ETR Total Sust. Benefits (MEUR)'!T14</f>
        <v>0</v>
      </c>
      <c r="U13" s="327">
        <f>'ETR Total Sust. Benefits (MEUR)'!U14</f>
        <v>0</v>
      </c>
      <c r="V13" s="318">
        <f>'ETR Total Sust. Benefits (MEUR)'!V14</f>
        <v>2.0838290712074308</v>
      </c>
      <c r="W13" s="318">
        <f>'ETR Total Sust. Benefits (MEUR)'!W14</f>
        <v>0</v>
      </c>
      <c r="X13" s="318">
        <f>'ETR Total Sust. Benefits (MEUR)'!X14</f>
        <v>0</v>
      </c>
      <c r="Y13" s="318">
        <f>'ETR Total Sust. Benefits (MEUR)'!Y14</f>
        <v>0</v>
      </c>
      <c r="Z13" s="321">
        <f>'ETR Total Sust. Benefits (MEUR)'!Z14</f>
        <v>0</v>
      </c>
      <c r="AA13" s="312">
        <f>'ETR Total Sust. Benefits (MEUR)'!AA14</f>
        <v>3.2795690712074306</v>
      </c>
      <c r="AB13" s="312">
        <f>'ETR Total Sust. Benefits (MEUR)'!AB14</f>
        <v>0</v>
      </c>
      <c r="AC13" s="312">
        <f>'ETR Total Sust. Benefits (MEUR)'!AC14</f>
        <v>0</v>
      </c>
      <c r="AD13" s="312">
        <f>'ETR Total Sust. Benefits (MEUR)'!AD14</f>
        <v>0</v>
      </c>
      <c r="AE13" s="315">
        <f>'ETR Total Sust. Benefits (MEUR)'!AE14</f>
        <v>0</v>
      </c>
      <c r="AF13" s="306">
        <f>'ETR Total Sust. Benefits (MEUR)'!AF14</f>
        <v>2.4517490712074306</v>
      </c>
      <c r="AG13" s="306">
        <f>'ETR Total Sust. Benefits (MEUR)'!AG14</f>
        <v>0</v>
      </c>
      <c r="AH13" s="306">
        <f>'ETR Total Sust. Benefits (MEUR)'!AH14</f>
        <v>0</v>
      </c>
      <c r="AI13" s="306">
        <f>'ETR Total Sust. Benefits (MEUR)'!AI14</f>
        <v>0</v>
      </c>
      <c r="AJ13" s="309">
        <f>'ETR Total Sust. Benefits (MEUR)'!AJ14</f>
        <v>0</v>
      </c>
      <c r="AK13" s="318">
        <f>'ETR Total Sust. Benefits (MEUR)'!AK14</f>
        <v>4.2913490712074314</v>
      </c>
      <c r="AL13" s="318">
        <f>'ETR Total Sust. Benefits (MEUR)'!AL14</f>
        <v>0</v>
      </c>
      <c r="AM13" s="318">
        <f>'ETR Total Sust. Benefits (MEUR)'!AM14</f>
        <v>0</v>
      </c>
      <c r="AN13" s="318">
        <f>'ETR Total Sust. Benefits (MEUR)'!AN14</f>
        <v>0</v>
      </c>
      <c r="AO13" s="321">
        <f>'ETR Total Sust. Benefits (MEUR)'!AO14</f>
        <v>0</v>
      </c>
      <c r="AP13" s="312">
        <f>'ETR Total Sust. Benefits (MEUR)'!AP14</f>
        <v>5.4410990712074314</v>
      </c>
      <c r="AQ13" s="312">
        <f>'ETR Total Sust. Benefits (MEUR)'!AQ14</f>
        <v>0</v>
      </c>
      <c r="AR13" s="312">
        <f>'ETR Total Sust. Benefits (MEUR)'!AR14</f>
        <v>0</v>
      </c>
      <c r="AS13" s="312">
        <f>'ETR Total Sust. Benefits (MEUR)'!AS14</f>
        <v>0</v>
      </c>
      <c r="AT13" s="315">
        <f>'ETR Total Sust. Benefits (MEUR)'!AT14</f>
        <v>0</v>
      </c>
      <c r="AU13" s="306">
        <f>'ETR Total Sust. Benefits (MEUR)'!AU14</f>
        <v>4.521299071207431</v>
      </c>
      <c r="AV13" s="306">
        <f>'ETR Total Sust. Benefits (MEUR)'!AV14</f>
        <v>0</v>
      </c>
      <c r="AW13" s="306">
        <f>'ETR Total Sust. Benefits (MEUR)'!AW14</f>
        <v>0</v>
      </c>
      <c r="AX13" s="306">
        <f>'ETR Total Sust. Benefits (MEUR)'!AX14</f>
        <v>0</v>
      </c>
      <c r="AY13" s="309">
        <f>'ETR Total Sust. Benefits (MEUR)'!AY14</f>
        <v>0</v>
      </c>
    </row>
    <row r="14" spans="2:51" ht="173.25" customHeight="1" x14ac:dyDescent="0.25">
      <c r="B14" s="485" t="str">
        <f>'ETR Capacities'!B14</f>
        <v>DE</v>
      </c>
      <c r="C14" s="458" t="str">
        <f>'ETR Capacities'!C14</f>
        <v>ETR-N-406</v>
      </c>
      <c r="D14" s="458" t="str">
        <f>_xlfn.XLOOKUP(C14,'Investment Project Main Info'!$E$4:$E$265,'Investment Project Main Info'!$F$4:$F$265)</f>
        <v>hybridge - gas grid infrastructure</v>
      </c>
      <c r="E14" s="458" t="str">
        <f>_xlfn.XLOOKUP(C14,'ETR Capacities'!$C$5:$C$79,'ETR Capacities'!$E$5:$E$79)</f>
        <v xml:space="preserve">Hydrogen and synthetic methane </v>
      </c>
      <c r="F14" s="462" t="str">
        <f>IF(_xlfn.XLOOKUP(C14,'ETR Capacities'!$C$5:$C$79,'ETR Capacities'!$F$5:$F$79)=0," ",_xlfn.XLOOKUP(C14,'ETR Capacities'!$C$5:$C$79,'ETR Capacities'!$F$5:$F$79))</f>
        <v xml:space="preserve"> </v>
      </c>
      <c r="G14" s="755">
        <f>SUM('ETR Total Sust. Benefits (MEUR)'!G15:G22)</f>
        <v>0</v>
      </c>
      <c r="H14" s="756">
        <f>SUM('ETR Total Sust. Benefits (MEUR)'!H15:H22)</f>
        <v>0</v>
      </c>
      <c r="I14" s="756">
        <f>SUM('ETR Total Sust. Benefits (MEUR)'!I15:I22)</f>
        <v>0</v>
      </c>
      <c r="J14" s="756">
        <f>SUM('ETR Total Sust. Benefits (MEUR)'!J15:J22)</f>
        <v>0</v>
      </c>
      <c r="K14" s="757">
        <f>SUM('ETR Total Sust. Benefits (MEUR)'!K15:K22)</f>
        <v>0</v>
      </c>
      <c r="L14" s="707">
        <f>SUM('ETR Total Sust. Benefits (MEUR)'!L15:L22)</f>
        <v>35.99807821671827</v>
      </c>
      <c r="M14" s="707">
        <f>SUM('ETR Total Sust. Benefits (MEUR)'!M15:M22)</f>
        <v>0</v>
      </c>
      <c r="N14" s="707">
        <f>SUM('ETR Total Sust. Benefits (MEUR)'!N15:N22)</f>
        <v>0</v>
      </c>
      <c r="O14" s="707">
        <f>SUM('ETR Total Sust. Benefits (MEUR)'!O15:O22)</f>
        <v>0</v>
      </c>
      <c r="P14" s="709">
        <f>SUM('ETR Total Sust. Benefits (MEUR)'!P15:P22)</f>
        <v>0</v>
      </c>
      <c r="Q14" s="707">
        <f>SUM('ETR Total Sust. Benefits (MEUR)'!Q15:Q22)</f>
        <v>20.011954216718269</v>
      </c>
      <c r="R14" s="707">
        <f>SUM('ETR Total Sust. Benefits (MEUR)'!R15:R22)</f>
        <v>0</v>
      </c>
      <c r="S14" s="707">
        <f>SUM('ETR Total Sust. Benefits (MEUR)'!S15:S22)</f>
        <v>0</v>
      </c>
      <c r="T14" s="707">
        <f>SUM('ETR Total Sust. Benefits (MEUR)'!T15:T22)</f>
        <v>0</v>
      </c>
      <c r="U14" s="709">
        <f>SUM('ETR Total Sust. Benefits (MEUR)'!U15:U22)</f>
        <v>0</v>
      </c>
      <c r="V14" s="705">
        <f>SUM('ETR Total Sust. Benefits (MEUR)'!V15:V22)</f>
        <v>28.201153430340561</v>
      </c>
      <c r="W14" s="693">
        <f>SUM('ETR Total Sust. Benefits (MEUR)'!W15:W22)</f>
        <v>0</v>
      </c>
      <c r="X14" s="693">
        <f>SUM('ETR Total Sust. Benefits (MEUR)'!X15:X22)</f>
        <v>0</v>
      </c>
      <c r="Y14" s="693">
        <f>SUM('ETR Total Sust. Benefits (MEUR)'!Y15:Y22)</f>
        <v>0</v>
      </c>
      <c r="Z14" s="695">
        <f>SUM('ETR Total Sust. Benefits (MEUR)'!Z15:Z22)</f>
        <v>0</v>
      </c>
      <c r="AA14" s="697">
        <f>SUM('ETR Total Sust. Benefits (MEUR)'!AA15:AA22)</f>
        <v>44.383501430340566</v>
      </c>
      <c r="AB14" s="699">
        <f>SUM('ETR Total Sust. Benefits (MEUR)'!AB15:AB22)</f>
        <v>0</v>
      </c>
      <c r="AC14" s="699">
        <f>SUM('ETR Total Sust. Benefits (MEUR)'!AC15:AC22)</f>
        <v>0</v>
      </c>
      <c r="AD14" s="699">
        <f>SUM('ETR Total Sust. Benefits (MEUR)'!AD15:AD22)</f>
        <v>0</v>
      </c>
      <c r="AE14" s="701">
        <f>SUM('ETR Total Sust. Benefits (MEUR)'!AE15:AE22)</f>
        <v>0</v>
      </c>
      <c r="AF14" s="703">
        <f>SUM('ETR Total Sust. Benefits (MEUR)'!AF15:AF22)</f>
        <v>33.180337430340558</v>
      </c>
      <c r="AG14" s="689">
        <f>SUM('ETR Total Sust. Benefits (MEUR)'!AG15:AG22)</f>
        <v>0</v>
      </c>
      <c r="AH14" s="689">
        <f>SUM('ETR Total Sust. Benefits (MEUR)'!AH15:AH22)</f>
        <v>0</v>
      </c>
      <c r="AI14" s="689">
        <f>SUM('ETR Total Sust. Benefits (MEUR)'!AI15:AI22)</f>
        <v>0</v>
      </c>
      <c r="AJ14" s="691">
        <f>SUM('ETR Total Sust. Benefits (MEUR)'!AJ15:AJ22)</f>
        <v>0</v>
      </c>
      <c r="AK14" s="705">
        <f>SUM('ETR Total Sust. Benefits (MEUR)'!AK15:AK22)</f>
        <v>58.076257430340561</v>
      </c>
      <c r="AL14" s="693">
        <f>SUM('ETR Total Sust. Benefits (MEUR)'!AL15:AL22)</f>
        <v>0</v>
      </c>
      <c r="AM14" s="693">
        <f>SUM('ETR Total Sust. Benefits (MEUR)'!AM15:AM22)</f>
        <v>0</v>
      </c>
      <c r="AN14" s="693">
        <f>SUM('ETR Total Sust. Benefits (MEUR)'!AN15:AN22)</f>
        <v>0</v>
      </c>
      <c r="AO14" s="695">
        <f>SUM('ETR Total Sust. Benefits (MEUR)'!AO15:AO22)</f>
        <v>0</v>
      </c>
      <c r="AP14" s="697">
        <f>SUM('ETR Total Sust. Benefits (MEUR)'!AP15:AP22)</f>
        <v>73.636207430340576</v>
      </c>
      <c r="AQ14" s="699">
        <f>SUM('ETR Total Sust. Benefits (MEUR)'!AQ15:AQ22)</f>
        <v>0</v>
      </c>
      <c r="AR14" s="699">
        <f>SUM('ETR Total Sust. Benefits (MEUR)'!AR15:AR22)</f>
        <v>0</v>
      </c>
      <c r="AS14" s="699">
        <f>SUM('ETR Total Sust. Benefits (MEUR)'!AS15:AS22)</f>
        <v>0</v>
      </c>
      <c r="AT14" s="701">
        <f>SUM('ETR Total Sust. Benefits (MEUR)'!AT15:AT22)</f>
        <v>0</v>
      </c>
      <c r="AU14" s="703">
        <f>SUM('ETR Total Sust. Benefits (MEUR)'!AU15:AU22)</f>
        <v>61.188247430340567</v>
      </c>
      <c r="AV14" s="689">
        <f>SUM('ETR Total Sust. Benefits (MEUR)'!AV15:AV22)</f>
        <v>0</v>
      </c>
      <c r="AW14" s="689">
        <f>SUM('ETR Total Sust. Benefits (MEUR)'!AW15:AW22)</f>
        <v>0</v>
      </c>
      <c r="AX14" s="689">
        <f>SUM('ETR Total Sust. Benefits (MEUR)'!AX15:AX22)</f>
        <v>0</v>
      </c>
      <c r="AY14" s="691">
        <f>SUM('ETR Total Sust. Benefits (MEUR)'!AY15:AY22)</f>
        <v>0</v>
      </c>
    </row>
    <row r="15" spans="2:51" ht="166.5" customHeight="1" x14ac:dyDescent="0.25">
      <c r="B15" s="485" t="str">
        <f>'ETR Capacities'!B15</f>
        <v>DE</v>
      </c>
      <c r="C15" s="458" t="str">
        <f>'ETR Capacities'!C15</f>
        <v>ETR-N-633</v>
      </c>
      <c r="D15" s="458" t="str">
        <f>_xlfn.XLOOKUP(C15,'Investment Project Main Info'!$E$4:$E$265,'Investment Project Main Info'!$F$4:$F$265)</f>
        <v>GETH2-ETR 1</v>
      </c>
      <c r="E15" s="458" t="str">
        <f>_xlfn.XLOOKUP(C15,'ETR Capacities'!$C$5:$C$79,'ETR Capacities'!$E$5:$E$79)</f>
        <v xml:space="preserve">Hydrogen and synthetic methane </v>
      </c>
      <c r="F15" s="462" t="str">
        <f>IF(_xlfn.XLOOKUP(C15,'ETR Capacities'!$C$5:$C$79,'ETR Capacities'!$F$5:$F$79)=0," ",_xlfn.XLOOKUP(C15,'ETR Capacities'!$C$5:$C$79,'ETR Capacities'!$F$5:$F$79))</f>
        <v xml:space="preserve"> </v>
      </c>
      <c r="G15" s="747"/>
      <c r="H15" s="750"/>
      <c r="I15" s="750"/>
      <c r="J15" s="750"/>
      <c r="K15" s="753"/>
      <c r="L15" s="732">
        <f>'ETR Total Sust. Benefits (MEUR)'!L16</f>
        <v>14.35366409907121</v>
      </c>
      <c r="M15" s="732">
        <f>'ETR Total Sust. Benefits (MEUR)'!M16</f>
        <v>0</v>
      </c>
      <c r="N15" s="732">
        <f>'ETR Total Sust. Benefits (MEUR)'!N16</f>
        <v>0</v>
      </c>
      <c r="O15" s="732">
        <f>'ETR Total Sust. Benefits (MEUR)'!O16</f>
        <v>0</v>
      </c>
      <c r="P15" s="734">
        <f>'ETR Total Sust. Benefits (MEUR)'!P16</f>
        <v>0</v>
      </c>
      <c r="Q15" s="732">
        <f>'ETR Total Sust. Benefits (MEUR)'!Q16</f>
        <v>7.9794500990712089</v>
      </c>
      <c r="R15" s="732">
        <f>'ETR Total Sust. Benefits (MEUR)'!R16</f>
        <v>0</v>
      </c>
      <c r="S15" s="732">
        <f>'ETR Total Sust. Benefits (MEUR)'!S16</f>
        <v>0</v>
      </c>
      <c r="T15" s="732">
        <f>'ETR Total Sust. Benefits (MEUR)'!T16</f>
        <v>0</v>
      </c>
      <c r="U15" s="734">
        <f>'ETR Total Sust. Benefits (MEUR)'!U16</f>
        <v>0</v>
      </c>
      <c r="V15" s="726"/>
      <c r="W15" s="728"/>
      <c r="X15" s="728"/>
      <c r="Y15" s="728"/>
      <c r="Z15" s="730"/>
      <c r="AA15" s="718"/>
      <c r="AB15" s="720"/>
      <c r="AC15" s="720"/>
      <c r="AD15" s="720"/>
      <c r="AE15" s="722"/>
      <c r="AF15" s="724"/>
      <c r="AG15" s="714"/>
      <c r="AH15" s="714"/>
      <c r="AI15" s="714"/>
      <c r="AJ15" s="716"/>
      <c r="AK15" s="726">
        <f>'ETR Total Sust. Benefits (MEUR)'!AK16</f>
        <v>18.02366609907121</v>
      </c>
      <c r="AL15" s="728">
        <f>'ETR Total Sust. Benefits (MEUR)'!AL16</f>
        <v>0</v>
      </c>
      <c r="AM15" s="728">
        <f>'ETR Total Sust. Benefits (MEUR)'!AM16</f>
        <v>0</v>
      </c>
      <c r="AN15" s="728">
        <f>'ETR Total Sust. Benefits (MEUR)'!AN16</f>
        <v>0</v>
      </c>
      <c r="AO15" s="730">
        <f>'ETR Total Sust. Benefits (MEUR)'!AO16</f>
        <v>0</v>
      </c>
      <c r="AP15" s="718">
        <f>'ETR Total Sust. Benefits (MEUR)'!AP16</f>
        <v>22.852616099071213</v>
      </c>
      <c r="AQ15" s="720">
        <f>'ETR Total Sust. Benefits (MEUR)'!AQ16</f>
        <v>0</v>
      </c>
      <c r="AR15" s="720">
        <f>'ETR Total Sust. Benefits (MEUR)'!AR16</f>
        <v>0</v>
      </c>
      <c r="AS15" s="720">
        <f>'ETR Total Sust. Benefits (MEUR)'!AS16</f>
        <v>0</v>
      </c>
      <c r="AT15" s="722">
        <f>'ETR Total Sust. Benefits (MEUR)'!AT16</f>
        <v>0</v>
      </c>
      <c r="AU15" s="724">
        <f>'ETR Total Sust. Benefits (MEUR)'!AU16</f>
        <v>18.989456099071212</v>
      </c>
      <c r="AV15" s="714">
        <f>'ETR Total Sust. Benefits (MEUR)'!AV16</f>
        <v>0</v>
      </c>
      <c r="AW15" s="714">
        <f>'ETR Total Sust. Benefits (MEUR)'!AW16</f>
        <v>0</v>
      </c>
      <c r="AX15" s="714">
        <f>'ETR Total Sust. Benefits (MEUR)'!AX16</f>
        <v>0</v>
      </c>
      <c r="AY15" s="716">
        <f>'ETR Total Sust. Benefits (MEUR)'!AY16</f>
        <v>0</v>
      </c>
    </row>
    <row r="16" spans="2:51" ht="75" customHeight="1" x14ac:dyDescent="0.25">
      <c r="B16" s="485" t="str">
        <f>'ETR Capacities'!B16</f>
        <v>DE</v>
      </c>
      <c r="C16" s="458" t="str">
        <f>'ETR Capacities'!C16</f>
        <v>ETR-N-905</v>
      </c>
      <c r="D16" s="458" t="str">
        <f>_xlfn.XLOOKUP(C16,'Investment Project Main Info'!$E$4:$E$265,'Investment Project Main Info'!$F$4:$F$265)</f>
        <v xml:space="preserve">Vlieghuis (NL)/ Emlichheim (DE) Capacity for Hydrogen according to the NDP </v>
      </c>
      <c r="E16" s="458" t="str">
        <f>_xlfn.XLOOKUP(C16,'ETR Capacities'!$C$5:$C$79,'ETR Capacities'!$E$5:$E$79)</f>
        <v xml:space="preserve">Hydrogen and synthetic methane </v>
      </c>
      <c r="F16" s="462" t="str">
        <f>IF(_xlfn.XLOOKUP(C16,'ETR Capacities'!$C$5:$C$79,'ETR Capacities'!$F$5:$F$79)=0," ",_xlfn.XLOOKUP(C16,'ETR Capacities'!$C$5:$C$79,'ETR Capacities'!$F$5:$F$79))</f>
        <v xml:space="preserve"> </v>
      </c>
      <c r="G16" s="747"/>
      <c r="H16" s="750"/>
      <c r="I16" s="750"/>
      <c r="J16" s="750"/>
      <c r="K16" s="753"/>
      <c r="L16" s="732" t="str">
        <f>'ETR Total Sust. Benefits (MEUR)'!L17</f>
        <v xml:space="preserve"> </v>
      </c>
      <c r="M16" s="732" t="str">
        <f>'ETR Total Sust. Benefits (MEUR)'!M17</f>
        <v xml:space="preserve"> </v>
      </c>
      <c r="N16" s="732" t="str">
        <f>'ETR Total Sust. Benefits (MEUR)'!N17</f>
        <v xml:space="preserve"> </v>
      </c>
      <c r="O16" s="732" t="str">
        <f>'ETR Total Sust. Benefits (MEUR)'!O17</f>
        <v xml:space="preserve"> </v>
      </c>
      <c r="P16" s="734" t="str">
        <f>'ETR Total Sust. Benefits (MEUR)'!P17</f>
        <v xml:space="preserve"> </v>
      </c>
      <c r="Q16" s="732" t="str">
        <f>'ETR Total Sust. Benefits (MEUR)'!Q17</f>
        <v xml:space="preserve"> </v>
      </c>
      <c r="R16" s="732" t="str">
        <f>'ETR Total Sust. Benefits (MEUR)'!R17</f>
        <v xml:space="preserve"> </v>
      </c>
      <c r="S16" s="732" t="str">
        <f>'ETR Total Sust. Benefits (MEUR)'!S17</f>
        <v xml:space="preserve"> </v>
      </c>
      <c r="T16" s="732" t="str">
        <f>'ETR Total Sust. Benefits (MEUR)'!T17</f>
        <v xml:space="preserve"> </v>
      </c>
      <c r="U16" s="734" t="str">
        <f>'ETR Total Sust. Benefits (MEUR)'!U17</f>
        <v xml:space="preserve"> </v>
      </c>
      <c r="V16" s="726"/>
      <c r="W16" s="728"/>
      <c r="X16" s="728"/>
      <c r="Y16" s="728"/>
      <c r="Z16" s="730"/>
      <c r="AA16" s="718"/>
      <c r="AB16" s="720"/>
      <c r="AC16" s="720"/>
      <c r="AD16" s="720"/>
      <c r="AE16" s="722"/>
      <c r="AF16" s="724"/>
      <c r="AG16" s="714"/>
      <c r="AH16" s="714"/>
      <c r="AI16" s="714"/>
      <c r="AJ16" s="716"/>
      <c r="AK16" s="726" t="str">
        <f>'ETR Total Sust. Benefits (MEUR)'!AK17</f>
        <v xml:space="preserve"> </v>
      </c>
      <c r="AL16" s="728" t="str">
        <f>'ETR Total Sust. Benefits (MEUR)'!AL17</f>
        <v xml:space="preserve"> </v>
      </c>
      <c r="AM16" s="728" t="str">
        <f>'ETR Total Sust. Benefits (MEUR)'!AM17</f>
        <v xml:space="preserve"> </v>
      </c>
      <c r="AN16" s="728" t="str">
        <f>'ETR Total Sust. Benefits (MEUR)'!AN17</f>
        <v xml:space="preserve"> </v>
      </c>
      <c r="AO16" s="730" t="str">
        <f>'ETR Total Sust. Benefits (MEUR)'!AO17</f>
        <v xml:space="preserve"> </v>
      </c>
      <c r="AP16" s="718" t="str">
        <f>'ETR Total Sust. Benefits (MEUR)'!AP17</f>
        <v xml:space="preserve"> </v>
      </c>
      <c r="AQ16" s="720" t="str">
        <f>'ETR Total Sust. Benefits (MEUR)'!AQ17</f>
        <v xml:space="preserve"> </v>
      </c>
      <c r="AR16" s="720" t="str">
        <f>'ETR Total Sust. Benefits (MEUR)'!AR17</f>
        <v xml:space="preserve"> </v>
      </c>
      <c r="AS16" s="720" t="str">
        <f>'ETR Total Sust. Benefits (MEUR)'!AS17</f>
        <v xml:space="preserve"> </v>
      </c>
      <c r="AT16" s="722" t="str">
        <f>'ETR Total Sust. Benefits (MEUR)'!AT17</f>
        <v xml:space="preserve"> </v>
      </c>
      <c r="AU16" s="724" t="str">
        <f>'ETR Total Sust. Benefits (MEUR)'!AU17</f>
        <v xml:space="preserve"> </v>
      </c>
      <c r="AV16" s="714" t="str">
        <f>'ETR Total Sust. Benefits (MEUR)'!AV17</f>
        <v xml:space="preserve"> </v>
      </c>
      <c r="AW16" s="714" t="str">
        <f>'ETR Total Sust. Benefits (MEUR)'!AW17</f>
        <v xml:space="preserve"> </v>
      </c>
      <c r="AX16" s="714" t="str">
        <f>'ETR Total Sust. Benefits (MEUR)'!AX17</f>
        <v xml:space="preserve"> </v>
      </c>
      <c r="AY16" s="716" t="str">
        <f>'ETR Total Sust. Benefits (MEUR)'!AY17</f>
        <v xml:space="preserve"> </v>
      </c>
    </row>
    <row r="17" spans="2:51" ht="77.25" customHeight="1" x14ac:dyDescent="0.25">
      <c r="B17" s="485" t="str">
        <f>'ETR Capacities'!B17</f>
        <v>DE</v>
      </c>
      <c r="C17" s="458" t="str">
        <f>'ETR Capacities'!C17</f>
        <v>ETR-N-952</v>
      </c>
      <c r="D17" s="458" t="str">
        <f>_xlfn.XLOOKUP(C17,'Investment Project Main Info'!$E$4:$E$265,'Investment Project Main Info'!$F$4:$F$265)</f>
        <v>Hydrogen pipeline system conversion projects of german gas NDP 2020-2030</v>
      </c>
      <c r="E17" s="458" t="str">
        <f>_xlfn.XLOOKUP(C17,'ETR Capacities'!$C$5:$C$79,'ETR Capacities'!$E$5:$E$79)</f>
        <v xml:space="preserve">Hydrogen and synthetic methane </v>
      </c>
      <c r="F17" s="462"/>
      <c r="G17" s="747"/>
      <c r="H17" s="750"/>
      <c r="I17" s="750"/>
      <c r="J17" s="750"/>
      <c r="K17" s="753"/>
      <c r="L17" s="732">
        <f>'ETR Total Sust. Benefits (MEUR)'!L18</f>
        <v>0</v>
      </c>
      <c r="M17" s="732">
        <f>'ETR Total Sust. Benefits (MEUR)'!M18</f>
        <v>0</v>
      </c>
      <c r="N17" s="732">
        <f>'ETR Total Sust. Benefits (MEUR)'!N18</f>
        <v>0</v>
      </c>
      <c r="O17" s="732">
        <f>'ETR Total Sust. Benefits (MEUR)'!O18</f>
        <v>0</v>
      </c>
      <c r="P17" s="734">
        <f>'ETR Total Sust. Benefits (MEUR)'!P18</f>
        <v>0</v>
      </c>
      <c r="Q17" s="732">
        <f>'ETR Total Sust. Benefits (MEUR)'!Q18</f>
        <v>0</v>
      </c>
      <c r="R17" s="732">
        <f>'ETR Total Sust. Benefits (MEUR)'!R18</f>
        <v>0</v>
      </c>
      <c r="S17" s="732">
        <f>'ETR Total Sust. Benefits (MEUR)'!S18</f>
        <v>0</v>
      </c>
      <c r="T17" s="732">
        <f>'ETR Total Sust. Benefits (MEUR)'!T18</f>
        <v>0</v>
      </c>
      <c r="U17" s="734">
        <f>'ETR Total Sust. Benefits (MEUR)'!U18</f>
        <v>0</v>
      </c>
      <c r="V17" s="726"/>
      <c r="W17" s="728"/>
      <c r="X17" s="728"/>
      <c r="Y17" s="728"/>
      <c r="Z17" s="730"/>
      <c r="AA17" s="718"/>
      <c r="AB17" s="720"/>
      <c r="AC17" s="720"/>
      <c r="AD17" s="720"/>
      <c r="AE17" s="722"/>
      <c r="AF17" s="724"/>
      <c r="AG17" s="714"/>
      <c r="AH17" s="714"/>
      <c r="AI17" s="714"/>
      <c r="AJ17" s="716"/>
      <c r="AK17" s="726">
        <f>'ETR Total Sust. Benefits (MEUR)'!AK18</f>
        <v>0</v>
      </c>
      <c r="AL17" s="728">
        <f>'ETR Total Sust. Benefits (MEUR)'!AL18</f>
        <v>0</v>
      </c>
      <c r="AM17" s="728">
        <f>'ETR Total Sust. Benefits (MEUR)'!AM18</f>
        <v>0</v>
      </c>
      <c r="AN17" s="728">
        <f>'ETR Total Sust. Benefits (MEUR)'!AN18</f>
        <v>0</v>
      </c>
      <c r="AO17" s="730">
        <f>'ETR Total Sust. Benefits (MEUR)'!AO18</f>
        <v>0</v>
      </c>
      <c r="AP17" s="718">
        <f>'ETR Total Sust. Benefits (MEUR)'!AP18</f>
        <v>0</v>
      </c>
      <c r="AQ17" s="720">
        <f>'ETR Total Sust. Benefits (MEUR)'!AQ18</f>
        <v>0</v>
      </c>
      <c r="AR17" s="720">
        <f>'ETR Total Sust. Benefits (MEUR)'!AR18</f>
        <v>0</v>
      </c>
      <c r="AS17" s="720">
        <f>'ETR Total Sust. Benefits (MEUR)'!AS18</f>
        <v>0</v>
      </c>
      <c r="AT17" s="722">
        <f>'ETR Total Sust. Benefits (MEUR)'!AT18</f>
        <v>0</v>
      </c>
      <c r="AU17" s="724">
        <f>'ETR Total Sust. Benefits (MEUR)'!AU18</f>
        <v>0</v>
      </c>
      <c r="AV17" s="714">
        <f>'ETR Total Sust. Benefits (MEUR)'!AV18</f>
        <v>0</v>
      </c>
      <c r="AW17" s="714">
        <f>'ETR Total Sust. Benefits (MEUR)'!AW18</f>
        <v>0</v>
      </c>
      <c r="AX17" s="714">
        <f>'ETR Total Sust. Benefits (MEUR)'!AX18</f>
        <v>0</v>
      </c>
      <c r="AY17" s="716">
        <f>'ETR Total Sust. Benefits (MEUR)'!AY18</f>
        <v>0</v>
      </c>
    </row>
    <row r="18" spans="2:51" ht="167.25" customHeight="1" x14ac:dyDescent="0.25">
      <c r="B18" s="485" t="str">
        <f>'ETR Capacities'!B18</f>
        <v>DE</v>
      </c>
      <c r="C18" s="458" t="str">
        <f>'ETR Capacities'!C18</f>
        <v>ETR-N-452</v>
      </c>
      <c r="D18" s="458" t="str">
        <f>_xlfn.XLOOKUP(C18,'Investment Project Main Info'!$E$4:$E$265,'Investment Project Main Info'!$F$4:$F$265)</f>
        <v>Element Eins</v>
      </c>
      <c r="E18" s="458" t="str">
        <f>_xlfn.XLOOKUP(C18,'ETR Capacities'!$C$5:$C$79,'ETR Capacities'!$E$5:$E$79)</f>
        <v xml:space="preserve">Hydrogen and synthetic methane </v>
      </c>
      <c r="F18" s="462" t="str">
        <f>IF(_xlfn.XLOOKUP(C18,'ETR Capacities'!$C$5:$C$79,'ETR Capacities'!$F$5:$F$79)=0," ",_xlfn.XLOOKUP(C18,'ETR Capacities'!$C$5:$C$79,'ETR Capacities'!$F$5:$F$79))</f>
        <v xml:space="preserve"> </v>
      </c>
      <c r="G18" s="747"/>
      <c r="H18" s="750"/>
      <c r="I18" s="750"/>
      <c r="J18" s="750"/>
      <c r="K18" s="753"/>
      <c r="L18" s="732">
        <f>'ETR Total Sust. Benefits (MEUR)'!L19</f>
        <v>10.252617213622294</v>
      </c>
      <c r="M18" s="732">
        <f>'ETR Total Sust. Benefits (MEUR)'!M19</f>
        <v>0</v>
      </c>
      <c r="N18" s="732">
        <f>'ETR Total Sust. Benefits (MEUR)'!N19</f>
        <v>0</v>
      </c>
      <c r="O18" s="732">
        <f>'ETR Total Sust. Benefits (MEUR)'!O19</f>
        <v>0</v>
      </c>
      <c r="P18" s="734">
        <f>'ETR Total Sust. Benefits (MEUR)'!P19</f>
        <v>0</v>
      </c>
      <c r="Q18" s="732">
        <f>'ETR Total Sust. Benefits (MEUR)'!Q19</f>
        <v>5.6996072136222917</v>
      </c>
      <c r="R18" s="732">
        <f>'ETR Total Sust. Benefits (MEUR)'!R19</f>
        <v>0</v>
      </c>
      <c r="S18" s="732">
        <f>'ETR Total Sust. Benefits (MEUR)'!S19</f>
        <v>0</v>
      </c>
      <c r="T18" s="732">
        <f>'ETR Total Sust. Benefits (MEUR)'!T19</f>
        <v>0</v>
      </c>
      <c r="U18" s="734">
        <f>'ETR Total Sust. Benefits (MEUR)'!U19</f>
        <v>0</v>
      </c>
      <c r="V18" s="726"/>
      <c r="W18" s="728"/>
      <c r="X18" s="728"/>
      <c r="Y18" s="728"/>
      <c r="Z18" s="730"/>
      <c r="AA18" s="718"/>
      <c r="AB18" s="720"/>
      <c r="AC18" s="720"/>
      <c r="AD18" s="720"/>
      <c r="AE18" s="722"/>
      <c r="AF18" s="724"/>
      <c r="AG18" s="714"/>
      <c r="AH18" s="714"/>
      <c r="AI18" s="714"/>
      <c r="AJ18" s="716"/>
      <c r="AK18" s="726">
        <f>'ETR Total Sust. Benefits (MEUR)'!AK19</f>
        <v>25.748094427244585</v>
      </c>
      <c r="AL18" s="728">
        <f>'ETR Total Sust. Benefits (MEUR)'!AL19</f>
        <v>0</v>
      </c>
      <c r="AM18" s="728">
        <f>'ETR Total Sust. Benefits (MEUR)'!AM19</f>
        <v>0</v>
      </c>
      <c r="AN18" s="728">
        <f>'ETR Total Sust. Benefits (MEUR)'!AN19</f>
        <v>0</v>
      </c>
      <c r="AO18" s="730">
        <f>'ETR Total Sust. Benefits (MEUR)'!AO19</f>
        <v>0</v>
      </c>
      <c r="AP18" s="718">
        <f>'ETR Total Sust. Benefits (MEUR)'!AP19</f>
        <v>32.646594427244594</v>
      </c>
      <c r="AQ18" s="720">
        <f>'ETR Total Sust. Benefits (MEUR)'!AQ19</f>
        <v>0</v>
      </c>
      <c r="AR18" s="720">
        <f>'ETR Total Sust. Benefits (MEUR)'!AR19</f>
        <v>0</v>
      </c>
      <c r="AS18" s="720">
        <f>'ETR Total Sust. Benefits (MEUR)'!AS19</f>
        <v>0</v>
      </c>
      <c r="AT18" s="722">
        <f>'ETR Total Sust. Benefits (MEUR)'!AT19</f>
        <v>0</v>
      </c>
      <c r="AU18" s="724">
        <f>'ETR Total Sust. Benefits (MEUR)'!AU19</f>
        <v>27.127794427244584</v>
      </c>
      <c r="AV18" s="714">
        <f>'ETR Total Sust. Benefits (MEUR)'!AV19</f>
        <v>0</v>
      </c>
      <c r="AW18" s="714">
        <f>'ETR Total Sust. Benefits (MEUR)'!AW19</f>
        <v>0</v>
      </c>
      <c r="AX18" s="714">
        <f>'ETR Total Sust. Benefits (MEUR)'!AX19</f>
        <v>0</v>
      </c>
      <c r="AY18" s="716">
        <f>'ETR Total Sust. Benefits (MEUR)'!AY19</f>
        <v>0</v>
      </c>
    </row>
    <row r="19" spans="2:51" ht="92.25" customHeight="1" x14ac:dyDescent="0.25">
      <c r="B19" s="485" t="str">
        <f>'ETR Capacities'!B19</f>
        <v>DE</v>
      </c>
      <c r="C19" s="458" t="str">
        <f>'ETR Capacities'!C19</f>
        <v>ETR-N-911</v>
      </c>
      <c r="D19" s="458" t="str">
        <f>_xlfn.XLOOKUP(C19,'Investment Project Main Info'!$E$4:$E$265,'Investment Project Main Info'!$F$4:$F$265)</f>
        <v>Zevenaar (NL)/ Elten (DE) Capacity of Hydrogen according to the NDP</v>
      </c>
      <c r="E19" s="458" t="str">
        <f>_xlfn.XLOOKUP(C19,'ETR Capacities'!$C$5:$C$79,'ETR Capacities'!$E$5:$E$79)</f>
        <v xml:space="preserve">Hydrogen and synthetic methane </v>
      </c>
      <c r="F19" s="462"/>
      <c r="G19" s="747"/>
      <c r="H19" s="750"/>
      <c r="I19" s="750"/>
      <c r="J19" s="750"/>
      <c r="K19" s="753"/>
      <c r="L19" s="732">
        <f>'ETR Total Sust. Benefits (MEUR)'!L20</f>
        <v>0</v>
      </c>
      <c r="M19" s="732">
        <f>'ETR Total Sust. Benefits (MEUR)'!M20</f>
        <v>0</v>
      </c>
      <c r="N19" s="732">
        <f>'ETR Total Sust. Benefits (MEUR)'!N20</f>
        <v>0</v>
      </c>
      <c r="O19" s="732">
        <f>'ETR Total Sust. Benefits (MEUR)'!O20</f>
        <v>0</v>
      </c>
      <c r="P19" s="734">
        <f>'ETR Total Sust. Benefits (MEUR)'!P20</f>
        <v>0</v>
      </c>
      <c r="Q19" s="732">
        <f>'ETR Total Sust. Benefits (MEUR)'!Q20</f>
        <v>0</v>
      </c>
      <c r="R19" s="732">
        <f>'ETR Total Sust. Benefits (MEUR)'!R20</f>
        <v>0</v>
      </c>
      <c r="S19" s="732">
        <f>'ETR Total Sust. Benefits (MEUR)'!S20</f>
        <v>0</v>
      </c>
      <c r="T19" s="732">
        <f>'ETR Total Sust. Benefits (MEUR)'!T20</f>
        <v>0</v>
      </c>
      <c r="U19" s="734">
        <f>'ETR Total Sust. Benefits (MEUR)'!U20</f>
        <v>0</v>
      </c>
      <c r="V19" s="726"/>
      <c r="W19" s="728"/>
      <c r="X19" s="728"/>
      <c r="Y19" s="728"/>
      <c r="Z19" s="730"/>
      <c r="AA19" s="718"/>
      <c r="AB19" s="720"/>
      <c r="AC19" s="720"/>
      <c r="AD19" s="720"/>
      <c r="AE19" s="722"/>
      <c r="AF19" s="724"/>
      <c r="AG19" s="714"/>
      <c r="AH19" s="714"/>
      <c r="AI19" s="714"/>
      <c r="AJ19" s="716"/>
      <c r="AK19" s="726">
        <f>'ETR Total Sust. Benefits (MEUR)'!AK20</f>
        <v>0</v>
      </c>
      <c r="AL19" s="728">
        <f>'ETR Total Sust. Benefits (MEUR)'!AL20</f>
        <v>0</v>
      </c>
      <c r="AM19" s="728">
        <f>'ETR Total Sust. Benefits (MEUR)'!AM20</f>
        <v>0</v>
      </c>
      <c r="AN19" s="728">
        <f>'ETR Total Sust. Benefits (MEUR)'!AN20</f>
        <v>0</v>
      </c>
      <c r="AO19" s="730">
        <f>'ETR Total Sust. Benefits (MEUR)'!AO20</f>
        <v>0</v>
      </c>
      <c r="AP19" s="718">
        <f>'ETR Total Sust. Benefits (MEUR)'!AP20</f>
        <v>0</v>
      </c>
      <c r="AQ19" s="720">
        <f>'ETR Total Sust. Benefits (MEUR)'!AQ20</f>
        <v>0</v>
      </c>
      <c r="AR19" s="720">
        <f>'ETR Total Sust. Benefits (MEUR)'!AR20</f>
        <v>0</v>
      </c>
      <c r="AS19" s="720">
        <f>'ETR Total Sust. Benefits (MEUR)'!AS20</f>
        <v>0</v>
      </c>
      <c r="AT19" s="722">
        <f>'ETR Total Sust. Benefits (MEUR)'!AT20</f>
        <v>0</v>
      </c>
      <c r="AU19" s="724">
        <f>'ETR Total Sust. Benefits (MEUR)'!AU20</f>
        <v>0</v>
      </c>
      <c r="AV19" s="714">
        <f>'ETR Total Sust. Benefits (MEUR)'!AV20</f>
        <v>0</v>
      </c>
      <c r="AW19" s="714">
        <f>'ETR Total Sust. Benefits (MEUR)'!AW20</f>
        <v>0</v>
      </c>
      <c r="AX19" s="714">
        <f>'ETR Total Sust. Benefits (MEUR)'!AX20</f>
        <v>0</v>
      </c>
      <c r="AY19" s="716">
        <f>'ETR Total Sust. Benefits (MEUR)'!AY20</f>
        <v>0</v>
      </c>
    </row>
    <row r="20" spans="2:51" ht="57.75" customHeight="1" x14ac:dyDescent="0.25">
      <c r="B20" s="485" t="str">
        <f>'ETR Capacities'!B20</f>
        <v>DE</v>
      </c>
      <c r="C20" s="458" t="str">
        <f>'ETR Capacities'!C20</f>
        <v>ETR-N-948</v>
      </c>
      <c r="D20" s="458" t="str">
        <f>_xlfn.XLOOKUP(C20,'Investment Project Main Info'!$E$4:$E$265,'Investment Project Main Info'!$F$4:$F$265)</f>
        <v>New hydrogen pipeline projects of german gas NDP 2020-2030</v>
      </c>
      <c r="E20" s="458" t="str">
        <f>_xlfn.XLOOKUP(C20,'ETR Capacities'!$C$5:$C$79,'ETR Capacities'!$E$5:$E$79)</f>
        <v xml:space="preserve">Hydrogen and synthetic methane </v>
      </c>
      <c r="F20" s="462" t="str">
        <f>IF(_xlfn.XLOOKUP(C20,'ETR Capacities'!$C$5:$C$79,'ETR Capacities'!$F$5:$F$79)=0," ",_xlfn.XLOOKUP(C20,'ETR Capacities'!$C$5:$C$79,'ETR Capacities'!$F$5:$F$79))</f>
        <v xml:space="preserve"> </v>
      </c>
      <c r="G20" s="747"/>
      <c r="H20" s="750"/>
      <c r="I20" s="750"/>
      <c r="J20" s="750"/>
      <c r="K20" s="753"/>
      <c r="L20" s="732">
        <f>'ETR Total Sust. Benefits (MEUR)'!L21</f>
        <v>0</v>
      </c>
      <c r="M20" s="732">
        <f>'ETR Total Sust. Benefits (MEUR)'!M21</f>
        <v>0</v>
      </c>
      <c r="N20" s="732">
        <f>'ETR Total Sust. Benefits (MEUR)'!N21</f>
        <v>0</v>
      </c>
      <c r="O20" s="732">
        <f>'ETR Total Sust. Benefits (MEUR)'!O21</f>
        <v>0</v>
      </c>
      <c r="P20" s="734">
        <f>'ETR Total Sust. Benefits (MEUR)'!P21</f>
        <v>0</v>
      </c>
      <c r="Q20" s="732">
        <f>'ETR Total Sust. Benefits (MEUR)'!Q21</f>
        <v>0</v>
      </c>
      <c r="R20" s="732">
        <f>'ETR Total Sust. Benefits (MEUR)'!R21</f>
        <v>0</v>
      </c>
      <c r="S20" s="732">
        <f>'ETR Total Sust. Benefits (MEUR)'!S21</f>
        <v>0</v>
      </c>
      <c r="T20" s="732">
        <f>'ETR Total Sust. Benefits (MEUR)'!T21</f>
        <v>0</v>
      </c>
      <c r="U20" s="734">
        <f>'ETR Total Sust. Benefits (MEUR)'!U21</f>
        <v>0</v>
      </c>
      <c r="V20" s="726"/>
      <c r="W20" s="728"/>
      <c r="X20" s="728"/>
      <c r="Y20" s="728"/>
      <c r="Z20" s="730"/>
      <c r="AA20" s="718"/>
      <c r="AB20" s="720"/>
      <c r="AC20" s="720"/>
      <c r="AD20" s="720"/>
      <c r="AE20" s="722"/>
      <c r="AF20" s="724"/>
      <c r="AG20" s="714"/>
      <c r="AH20" s="714"/>
      <c r="AI20" s="714"/>
      <c r="AJ20" s="716"/>
      <c r="AK20" s="726">
        <f>'ETR Total Sust. Benefits (MEUR)'!AK21</f>
        <v>0</v>
      </c>
      <c r="AL20" s="728">
        <f>'ETR Total Sust. Benefits (MEUR)'!AL21</f>
        <v>0</v>
      </c>
      <c r="AM20" s="728">
        <f>'ETR Total Sust. Benefits (MEUR)'!AM21</f>
        <v>0</v>
      </c>
      <c r="AN20" s="728">
        <f>'ETR Total Sust. Benefits (MEUR)'!AN21</f>
        <v>0</v>
      </c>
      <c r="AO20" s="730">
        <f>'ETR Total Sust. Benefits (MEUR)'!AO21</f>
        <v>0</v>
      </c>
      <c r="AP20" s="718">
        <f>'ETR Total Sust. Benefits (MEUR)'!AP21</f>
        <v>0</v>
      </c>
      <c r="AQ20" s="720">
        <f>'ETR Total Sust. Benefits (MEUR)'!AQ21</f>
        <v>0</v>
      </c>
      <c r="AR20" s="720">
        <f>'ETR Total Sust. Benefits (MEUR)'!AR21</f>
        <v>0</v>
      </c>
      <c r="AS20" s="720">
        <f>'ETR Total Sust. Benefits (MEUR)'!AS21</f>
        <v>0</v>
      </c>
      <c r="AT20" s="722">
        <f>'ETR Total Sust. Benefits (MEUR)'!AT21</f>
        <v>0</v>
      </c>
      <c r="AU20" s="724">
        <f>'ETR Total Sust. Benefits (MEUR)'!AU21</f>
        <v>0</v>
      </c>
      <c r="AV20" s="714">
        <f>'ETR Total Sust. Benefits (MEUR)'!AV21</f>
        <v>0</v>
      </c>
      <c r="AW20" s="714">
        <f>'ETR Total Sust. Benefits (MEUR)'!AW21</f>
        <v>0</v>
      </c>
      <c r="AX20" s="714">
        <f>'ETR Total Sust. Benefits (MEUR)'!AX21</f>
        <v>0</v>
      </c>
      <c r="AY20" s="716">
        <f>'ETR Total Sust. Benefits (MEUR)'!AY21</f>
        <v>0</v>
      </c>
    </row>
    <row r="21" spans="2:51" ht="57.75" customHeight="1" x14ac:dyDescent="0.25">
      <c r="B21" s="485" t="s">
        <v>24</v>
      </c>
      <c r="C21" s="458" t="str">
        <f>'ETR Capacities'!C21</f>
        <v>ETR-N-945</v>
      </c>
      <c r="D21" s="458" t="str">
        <f>_xlfn.XLOOKUP(C21,'Investment Project Main Info'!$E$4:$E$265,'Investment Project Main Info'!$F$4:$F$265)</f>
        <v>Conversion of Natural-Gas-Pipelines to Hydrogen-Pipelines</v>
      </c>
      <c r="E21" s="458" t="str">
        <f>_xlfn.XLOOKUP(C21,'ETR Capacities'!$C$5:$C$79,'ETR Capacities'!$E$5:$E$79)</f>
        <v xml:space="preserve">Hydrogen and synthetic methane </v>
      </c>
      <c r="F21" s="462"/>
      <c r="G21" s="748"/>
      <c r="H21" s="751"/>
      <c r="I21" s="751"/>
      <c r="J21" s="751"/>
      <c r="K21" s="754"/>
      <c r="L21" s="708">
        <f>'ETR Total Sust. Benefits (MEUR)'!L22</f>
        <v>0</v>
      </c>
      <c r="M21" s="708">
        <f>'ETR Total Sust. Benefits (MEUR)'!M22</f>
        <v>0</v>
      </c>
      <c r="N21" s="708">
        <f>'ETR Total Sust. Benefits (MEUR)'!N22</f>
        <v>0</v>
      </c>
      <c r="O21" s="708">
        <f>'ETR Total Sust. Benefits (MEUR)'!O22</f>
        <v>0</v>
      </c>
      <c r="P21" s="710">
        <f>'ETR Total Sust. Benefits (MEUR)'!P22</f>
        <v>0</v>
      </c>
      <c r="Q21" s="708">
        <f>'ETR Total Sust. Benefits (MEUR)'!Q22</f>
        <v>0</v>
      </c>
      <c r="R21" s="708">
        <f>'ETR Total Sust. Benefits (MEUR)'!R22</f>
        <v>0</v>
      </c>
      <c r="S21" s="708">
        <f>'ETR Total Sust. Benefits (MEUR)'!S22</f>
        <v>0</v>
      </c>
      <c r="T21" s="708">
        <f>'ETR Total Sust. Benefits (MEUR)'!T22</f>
        <v>0</v>
      </c>
      <c r="U21" s="710">
        <f>'ETR Total Sust. Benefits (MEUR)'!U22</f>
        <v>0</v>
      </c>
      <c r="V21" s="706"/>
      <c r="W21" s="694"/>
      <c r="X21" s="694"/>
      <c r="Y21" s="694"/>
      <c r="Z21" s="696"/>
      <c r="AA21" s="698"/>
      <c r="AB21" s="700"/>
      <c r="AC21" s="700"/>
      <c r="AD21" s="700"/>
      <c r="AE21" s="702"/>
      <c r="AF21" s="704"/>
      <c r="AG21" s="690"/>
      <c r="AH21" s="690"/>
      <c r="AI21" s="690"/>
      <c r="AJ21" s="692"/>
      <c r="AK21" s="706">
        <f>'ETR Total Sust. Benefits (MEUR)'!AK22</f>
        <v>0</v>
      </c>
      <c r="AL21" s="694">
        <f>'ETR Total Sust. Benefits (MEUR)'!AL22</f>
        <v>0</v>
      </c>
      <c r="AM21" s="694">
        <f>'ETR Total Sust. Benefits (MEUR)'!AM22</f>
        <v>0</v>
      </c>
      <c r="AN21" s="694">
        <f>'ETR Total Sust. Benefits (MEUR)'!AN22</f>
        <v>0</v>
      </c>
      <c r="AO21" s="696">
        <f>'ETR Total Sust. Benefits (MEUR)'!AO22</f>
        <v>0</v>
      </c>
      <c r="AP21" s="698">
        <f>'ETR Total Sust. Benefits (MEUR)'!AP22</f>
        <v>0</v>
      </c>
      <c r="AQ21" s="700">
        <f>'ETR Total Sust. Benefits (MEUR)'!AQ22</f>
        <v>0</v>
      </c>
      <c r="AR21" s="700">
        <f>'ETR Total Sust. Benefits (MEUR)'!AR22</f>
        <v>0</v>
      </c>
      <c r="AS21" s="700">
        <f>'ETR Total Sust. Benefits (MEUR)'!AS22</f>
        <v>0</v>
      </c>
      <c r="AT21" s="702">
        <f>'ETR Total Sust. Benefits (MEUR)'!AT22</f>
        <v>0</v>
      </c>
      <c r="AU21" s="704">
        <f>'ETR Total Sust. Benefits (MEUR)'!AU22</f>
        <v>0</v>
      </c>
      <c r="AV21" s="690">
        <f>'ETR Total Sust. Benefits (MEUR)'!AV22</f>
        <v>0</v>
      </c>
      <c r="AW21" s="690">
        <f>'ETR Total Sust. Benefits (MEUR)'!AW22</f>
        <v>0</v>
      </c>
      <c r="AX21" s="690">
        <f>'ETR Total Sust. Benefits (MEUR)'!AX22</f>
        <v>0</v>
      </c>
      <c r="AY21" s="692">
        <f>'ETR Total Sust. Benefits (MEUR)'!AY22</f>
        <v>0</v>
      </c>
    </row>
    <row r="22" spans="2:51" ht="89.25" customHeight="1" x14ac:dyDescent="0.25">
      <c r="B22" s="485" t="str">
        <f>'ETR Capacities'!B22</f>
        <v>DE</v>
      </c>
      <c r="C22" s="511" t="str">
        <f>'ETR Capacities'!C22</f>
        <v>ETR-N-904</v>
      </c>
      <c r="D22" s="462" t="str">
        <f>_xlfn.XLOOKUP(C22,'Investment Project Main Info'!$E$4:$E$265,'Investment Project Main Info'!$F$4:$F$265)</f>
        <v>Hydrogen import via Oude</v>
      </c>
      <c r="E22" s="462" t="str">
        <f>_xlfn.XLOOKUP(C22,'ETR Capacities'!$C$5:$C$79,'ETR Capacities'!$E$5:$E$79)</f>
        <v xml:space="preserve">Hydrogen and synthetic methane </v>
      </c>
      <c r="F22" s="462">
        <f>IF(_xlfn.XLOOKUP(C22,'ETR Capacities'!$C$5:$C$79,'ETR Capacities'!$F$5:$F$79)=0," ",_xlfn.XLOOKUP(C22,'ETR Capacities'!$C$5:$C$79,'ETR Capacities'!$F$5:$F$79))</f>
        <v>139</v>
      </c>
      <c r="G22" s="386" t="str">
        <f>'ETR Total Sust. Benefits (MEUR)'!G23</f>
        <v xml:space="preserve"> </v>
      </c>
      <c r="H22" s="105" t="str">
        <f>'ETR Total Sust. Benefits (MEUR)'!H23</f>
        <v xml:space="preserve"> </v>
      </c>
      <c r="I22" s="105" t="str">
        <f>'ETR Total Sust. Benefits (MEUR)'!I23</f>
        <v xml:space="preserve"> </v>
      </c>
      <c r="J22" s="105" t="str">
        <f>'ETR Total Sust. Benefits (MEUR)'!J23</f>
        <v xml:space="preserve"> </v>
      </c>
      <c r="K22" s="106" t="str">
        <f>'ETR Total Sust. Benefits (MEUR)'!K23</f>
        <v xml:space="preserve"> </v>
      </c>
      <c r="L22" s="209" t="str">
        <f>'ETR Total Sust. Benefits (MEUR)'!L23</f>
        <v xml:space="preserve"> </v>
      </c>
      <c r="M22" s="209" t="str">
        <f>'ETR Total Sust. Benefits (MEUR)'!M23</f>
        <v xml:space="preserve"> </v>
      </c>
      <c r="N22" s="209" t="str">
        <f>'ETR Total Sust. Benefits (MEUR)'!N23</f>
        <v xml:space="preserve"> </v>
      </c>
      <c r="O22" s="209" t="str">
        <f>'ETR Total Sust. Benefits (MEUR)'!O23</f>
        <v xml:space="preserve"> </v>
      </c>
      <c r="P22" s="210" t="str">
        <f>'ETR Total Sust. Benefits (MEUR)'!P23</f>
        <v xml:space="preserve"> </v>
      </c>
      <c r="Q22" s="209" t="str">
        <f>'ETR Total Sust. Benefits (MEUR)'!Q23</f>
        <v xml:space="preserve"> </v>
      </c>
      <c r="R22" s="209" t="str">
        <f>'ETR Total Sust. Benefits (MEUR)'!R23</f>
        <v xml:space="preserve"> </v>
      </c>
      <c r="S22" s="209" t="str">
        <f>'ETR Total Sust. Benefits (MEUR)'!S23</f>
        <v xml:space="preserve"> </v>
      </c>
      <c r="T22" s="209" t="str">
        <f>'ETR Total Sust. Benefits (MEUR)'!T23</f>
        <v xml:space="preserve"> </v>
      </c>
      <c r="U22" s="210" t="str">
        <f>'ETR Total Sust. Benefits (MEUR)'!U23</f>
        <v xml:space="preserve"> </v>
      </c>
      <c r="V22" s="227" t="str">
        <f>'ETR Total Sust. Benefits (MEUR)'!V23</f>
        <v xml:space="preserve"> </v>
      </c>
      <c r="W22" s="227" t="str">
        <f>'ETR Total Sust. Benefits (MEUR)'!W23</f>
        <v xml:space="preserve"> </v>
      </c>
      <c r="X22" s="227" t="str">
        <f>'ETR Total Sust. Benefits (MEUR)'!X23</f>
        <v xml:space="preserve"> </v>
      </c>
      <c r="Y22" s="227" t="str">
        <f>'ETR Total Sust. Benefits (MEUR)'!Y23</f>
        <v xml:space="preserve"> </v>
      </c>
      <c r="Z22" s="228" t="str">
        <f>'ETR Total Sust. Benefits (MEUR)'!Z23</f>
        <v xml:space="preserve"> </v>
      </c>
      <c r="AA22" s="37" t="str">
        <f>'ETR Total Sust. Benefits (MEUR)'!AA23</f>
        <v xml:space="preserve"> </v>
      </c>
      <c r="AB22" s="37" t="str">
        <f>'ETR Total Sust. Benefits (MEUR)'!AB23</f>
        <v xml:space="preserve"> </v>
      </c>
      <c r="AC22" s="37" t="str">
        <f>'ETR Total Sust. Benefits (MEUR)'!AC23</f>
        <v xml:space="preserve"> </v>
      </c>
      <c r="AD22" s="37" t="str">
        <f>'ETR Total Sust. Benefits (MEUR)'!AD23</f>
        <v xml:space="preserve"> </v>
      </c>
      <c r="AE22" s="242" t="str">
        <f>'ETR Total Sust. Benefits (MEUR)'!AE23</f>
        <v xml:space="preserve"> </v>
      </c>
      <c r="AF22" s="40" t="str">
        <f>'ETR Total Sust. Benefits (MEUR)'!AF23</f>
        <v xml:space="preserve"> </v>
      </c>
      <c r="AG22" s="40" t="str">
        <f>'ETR Total Sust. Benefits (MEUR)'!AG23</f>
        <v xml:space="preserve"> </v>
      </c>
      <c r="AH22" s="40" t="str">
        <f>'ETR Total Sust. Benefits (MEUR)'!AH23</f>
        <v xml:space="preserve"> </v>
      </c>
      <c r="AI22" s="40" t="str">
        <f>'ETR Total Sust. Benefits (MEUR)'!AI23</f>
        <v xml:space="preserve"> </v>
      </c>
      <c r="AJ22" s="248" t="str">
        <f>'ETR Total Sust. Benefits (MEUR)'!AJ23</f>
        <v xml:space="preserve"> </v>
      </c>
      <c r="AK22" s="227" t="str">
        <f>'ETR Total Sust. Benefits (MEUR)'!AK23</f>
        <v xml:space="preserve"> </v>
      </c>
      <c r="AL22" s="227" t="str">
        <f>'ETR Total Sust. Benefits (MEUR)'!AL23</f>
        <v xml:space="preserve"> </v>
      </c>
      <c r="AM22" s="227" t="str">
        <f>'ETR Total Sust. Benefits (MEUR)'!AM23</f>
        <v xml:space="preserve"> </v>
      </c>
      <c r="AN22" s="227" t="str">
        <f>'ETR Total Sust. Benefits (MEUR)'!AN23</f>
        <v xml:space="preserve"> </v>
      </c>
      <c r="AO22" s="228" t="str">
        <f>'ETR Total Sust. Benefits (MEUR)'!AO23</f>
        <v xml:space="preserve"> </v>
      </c>
      <c r="AP22" s="37" t="str">
        <f>'ETR Total Sust. Benefits (MEUR)'!AP23</f>
        <v xml:space="preserve"> </v>
      </c>
      <c r="AQ22" s="37" t="str">
        <f>'ETR Total Sust. Benefits (MEUR)'!AQ23</f>
        <v xml:space="preserve"> </v>
      </c>
      <c r="AR22" s="37" t="str">
        <f>'ETR Total Sust. Benefits (MEUR)'!AR23</f>
        <v xml:space="preserve"> </v>
      </c>
      <c r="AS22" s="37" t="str">
        <f>'ETR Total Sust. Benefits (MEUR)'!AS23</f>
        <v xml:space="preserve"> </v>
      </c>
      <c r="AT22" s="242" t="str">
        <f>'ETR Total Sust. Benefits (MEUR)'!AT23</f>
        <v xml:space="preserve"> </v>
      </c>
      <c r="AU22" s="40" t="str">
        <f>'ETR Total Sust. Benefits (MEUR)'!AU23</f>
        <v xml:space="preserve"> </v>
      </c>
      <c r="AV22" s="40" t="str">
        <f>'ETR Total Sust. Benefits (MEUR)'!AV23</f>
        <v xml:space="preserve"> </v>
      </c>
      <c r="AW22" s="40" t="str">
        <f>'ETR Total Sust. Benefits (MEUR)'!AW23</f>
        <v xml:space="preserve"> </v>
      </c>
      <c r="AX22" s="40" t="str">
        <f>'ETR Total Sust. Benefits (MEUR)'!AX23</f>
        <v xml:space="preserve"> </v>
      </c>
      <c r="AY22" s="248" t="str">
        <f>'ETR Total Sust. Benefits (MEUR)'!AY23</f>
        <v xml:space="preserve"> </v>
      </c>
    </row>
    <row r="23" spans="2:51" s="1" customFormat="1" ht="199.5" customHeight="1" x14ac:dyDescent="0.25">
      <c r="B23" s="485" t="str">
        <f>'ETR Capacities'!B23</f>
        <v>DE</v>
      </c>
      <c r="C23" s="458" t="str">
        <f>'ETR Capacities'!C23</f>
        <v>ETR-N-616</v>
      </c>
      <c r="D23" s="458" t="str">
        <f>_xlfn.XLOOKUP(C23,'Investment Project Main Info'!$E$4:$E$265,'Investment Project Main Info'!$F$4:$F$265)</f>
        <v>Renewable Methane according to NEP2020</v>
      </c>
      <c r="E23" s="458" t="str">
        <f>_xlfn.XLOOKUP(C23,'ETR Capacities'!$C$5:$C$79,'ETR Capacities'!$E$5:$E$79)</f>
        <v xml:space="preserve">Hydrogen and synthetic methane </v>
      </c>
      <c r="F23" s="462" t="str">
        <f>IF(_xlfn.XLOOKUP(C23,'ETR Capacities'!$C$5:$C$79,'ETR Capacities'!$F$5:$F$79)=0," ",_xlfn.XLOOKUP(C23,'ETR Capacities'!$C$5:$C$79,'ETR Capacities'!$F$5:$F$79))</f>
        <v xml:space="preserve"> </v>
      </c>
      <c r="G23" s="386">
        <f>'ETR Total Sust. Benefits (MEUR)'!G24</f>
        <v>0</v>
      </c>
      <c r="H23" s="105">
        <f>'ETR Total Sust. Benefits (MEUR)'!H24</f>
        <v>0</v>
      </c>
      <c r="I23" s="105">
        <f>'ETR Total Sust. Benefits (MEUR)'!I24</f>
        <v>0</v>
      </c>
      <c r="J23" s="105">
        <f>'ETR Total Sust. Benefits (MEUR)'!J24</f>
        <v>0</v>
      </c>
      <c r="K23" s="106">
        <f>'ETR Total Sust. Benefits (MEUR)'!K24</f>
        <v>0</v>
      </c>
      <c r="L23" s="209">
        <f>'ETR Total Sust. Benefits (MEUR)'!L24</f>
        <v>0</v>
      </c>
      <c r="M23" s="209">
        <f>'ETR Total Sust. Benefits (MEUR)'!M24</f>
        <v>4.8984726687306503</v>
      </c>
      <c r="N23" s="209">
        <f>'ETR Total Sust. Benefits (MEUR)'!N24</f>
        <v>0</v>
      </c>
      <c r="O23" s="209">
        <f>'ETR Total Sust. Benefits (MEUR)'!O24</f>
        <v>0</v>
      </c>
      <c r="P23" s="210">
        <f>'ETR Total Sust. Benefits (MEUR)'!P24</f>
        <v>0</v>
      </c>
      <c r="Q23" s="209">
        <f>'ETR Total Sust. Benefits (MEUR)'!Q24</f>
        <v>0</v>
      </c>
      <c r="R23" s="209">
        <f>'ETR Total Sust. Benefits (MEUR)'!R24</f>
        <v>2.7231456687306501</v>
      </c>
      <c r="S23" s="209">
        <f>'ETR Total Sust. Benefits (MEUR)'!S24</f>
        <v>0</v>
      </c>
      <c r="T23" s="209">
        <f>'ETR Total Sust. Benefits (MEUR)'!T24</f>
        <v>0</v>
      </c>
      <c r="U23" s="210">
        <f>'ETR Total Sust. Benefits (MEUR)'!U24</f>
        <v>0</v>
      </c>
      <c r="V23" s="227">
        <f>'ETR Total Sust. Benefits (MEUR)'!V24</f>
        <v>0</v>
      </c>
      <c r="W23" s="227">
        <f>'ETR Total Sust. Benefits (MEUR)'!W24</f>
        <v>2.9868216687306504</v>
      </c>
      <c r="X23" s="227">
        <f>'ETR Total Sust. Benefits (MEUR)'!X24</f>
        <v>0</v>
      </c>
      <c r="Y23" s="227">
        <f>'ETR Total Sust. Benefits (MEUR)'!Y24</f>
        <v>0</v>
      </c>
      <c r="Z23" s="228">
        <f>'ETR Total Sust. Benefits (MEUR)'!Z24</f>
        <v>0</v>
      </c>
      <c r="AA23" s="37">
        <f>'ETR Total Sust. Benefits (MEUR)'!AA24</f>
        <v>0</v>
      </c>
      <c r="AB23" s="37">
        <f>'ETR Total Sust. Benefits (MEUR)'!AB24</f>
        <v>4.7007156687306502</v>
      </c>
      <c r="AC23" s="37">
        <f>'ETR Total Sust. Benefits (MEUR)'!AC24</f>
        <v>0</v>
      </c>
      <c r="AD23" s="37">
        <f>'ETR Total Sust. Benefits (MEUR)'!AD24</f>
        <v>0</v>
      </c>
      <c r="AE23" s="242">
        <f>'ETR Total Sust. Benefits (MEUR)'!AE24</f>
        <v>0</v>
      </c>
      <c r="AF23" s="40">
        <f>'ETR Total Sust. Benefits (MEUR)'!AF24</f>
        <v>0</v>
      </c>
      <c r="AG23" s="40">
        <f>'ETR Total Sust. Benefits (MEUR)'!AG24</f>
        <v>3.51417366873065</v>
      </c>
      <c r="AH23" s="40">
        <f>'ETR Total Sust. Benefits (MEUR)'!AH24</f>
        <v>0</v>
      </c>
      <c r="AI23" s="40">
        <f>'ETR Total Sust. Benefits (MEUR)'!AI24</f>
        <v>0</v>
      </c>
      <c r="AJ23" s="248">
        <f>'ETR Total Sust. Benefits (MEUR)'!AJ24</f>
        <v>0</v>
      </c>
      <c r="AK23" s="227">
        <f>'ETR Total Sust. Benefits (MEUR)'!AK24</f>
        <v>0</v>
      </c>
      <c r="AL23" s="227">
        <f>'ETR Total Sust. Benefits (MEUR)'!AL24</f>
        <v>6.1509336687306506</v>
      </c>
      <c r="AM23" s="227">
        <f>'ETR Total Sust. Benefits (MEUR)'!AM24</f>
        <v>0</v>
      </c>
      <c r="AN23" s="227">
        <f>'ETR Total Sust. Benefits (MEUR)'!AN24</f>
        <v>0</v>
      </c>
      <c r="AO23" s="228">
        <f>'ETR Total Sust. Benefits (MEUR)'!AO24</f>
        <v>0</v>
      </c>
      <c r="AP23" s="37">
        <f>'ETR Total Sust. Benefits (MEUR)'!AP24</f>
        <v>0</v>
      </c>
      <c r="AQ23" s="37">
        <f>'ETR Total Sust. Benefits (MEUR)'!AQ24</f>
        <v>7.7989086687306504</v>
      </c>
      <c r="AR23" s="37">
        <f>'ETR Total Sust. Benefits (MEUR)'!AR24</f>
        <v>0</v>
      </c>
      <c r="AS23" s="37">
        <f>'ETR Total Sust. Benefits (MEUR)'!AS24</f>
        <v>0</v>
      </c>
      <c r="AT23" s="242">
        <f>'ETR Total Sust. Benefits (MEUR)'!AT24</f>
        <v>0</v>
      </c>
      <c r="AU23" s="40">
        <f>'ETR Total Sust. Benefits (MEUR)'!AU24</f>
        <v>0</v>
      </c>
      <c r="AV23" s="40">
        <f>'ETR Total Sust. Benefits (MEUR)'!AV24</f>
        <v>6.4805286687306509</v>
      </c>
      <c r="AW23" s="40">
        <f>'ETR Total Sust. Benefits (MEUR)'!AW24</f>
        <v>0</v>
      </c>
      <c r="AX23" s="40">
        <f>'ETR Total Sust. Benefits (MEUR)'!AX24</f>
        <v>0</v>
      </c>
      <c r="AY23" s="248">
        <f>'ETR Total Sust. Benefits (MEUR)'!AY24</f>
        <v>0</v>
      </c>
    </row>
    <row r="24" spans="2:51" s="9" customFormat="1" ht="229.5" customHeight="1" x14ac:dyDescent="0.25">
      <c r="B24" s="485" t="str">
        <f>'ETR Capacities'!B24</f>
        <v>DE</v>
      </c>
      <c r="C24" s="458" t="str">
        <f>'ETR Capacities'!C24</f>
        <v>ETR-N-622</v>
      </c>
      <c r="D24" s="458" t="str">
        <f>_xlfn.XLOOKUP(C24,'Investment Project Main Info'!$E$4:$E$265,'Investment Project Main Info'!$F$4:$F$265)</f>
        <v>Renewable Hydrogen according to NEP2020</v>
      </c>
      <c r="E24" s="458" t="str">
        <f>_xlfn.XLOOKUP(C24,'ETR Capacities'!$C$5:$C$79,'ETR Capacities'!$E$5:$E$79)</f>
        <v xml:space="preserve">Hydrogen and synthetic methane </v>
      </c>
      <c r="F24" s="462" t="str">
        <f>IF(_xlfn.XLOOKUP(C24,'ETR Capacities'!$C$5:$C$79,'ETR Capacities'!$F$5:$F$79)=0," ",_xlfn.XLOOKUP(C24,'ETR Capacities'!$C$5:$C$79,'ETR Capacities'!$F$5:$F$79))</f>
        <v xml:space="preserve"> </v>
      </c>
      <c r="G24" s="387">
        <f>'ETR Total Sust. Benefits (MEUR)'!G25</f>
        <v>1.7476421712074306</v>
      </c>
      <c r="H24" s="105">
        <f>'ETR Total Sust. Benefits (MEUR)'!H25</f>
        <v>0</v>
      </c>
      <c r="I24" s="105">
        <f>'ETR Total Sust. Benefits (MEUR)'!I25</f>
        <v>0</v>
      </c>
      <c r="J24" s="105">
        <f>'ETR Total Sust. Benefits (MEUR)'!J25</f>
        <v>0</v>
      </c>
      <c r="K24" s="106">
        <f>'ETR Total Sust. Benefits (MEUR)'!K25</f>
        <v>0</v>
      </c>
      <c r="L24" s="213">
        <f>'ETR Total Sust. Benefits (MEUR)'!L25</f>
        <v>48.699931764705902</v>
      </c>
      <c r="M24" s="209">
        <f>'ETR Total Sust. Benefits (MEUR)'!M25</f>
        <v>0</v>
      </c>
      <c r="N24" s="209">
        <f>'ETR Total Sust. Benefits (MEUR)'!N25</f>
        <v>0</v>
      </c>
      <c r="O24" s="209">
        <f>'ETR Total Sust. Benefits (MEUR)'!O25</f>
        <v>0</v>
      </c>
      <c r="P24" s="210">
        <f>'ETR Total Sust. Benefits (MEUR)'!P25</f>
        <v>0</v>
      </c>
      <c r="Q24" s="213">
        <f>'ETR Total Sust. Benefits (MEUR)'!Q25</f>
        <v>27.073134264705892</v>
      </c>
      <c r="R24" s="209">
        <f>'ETR Total Sust. Benefits (MEUR)'!R25</f>
        <v>0</v>
      </c>
      <c r="S24" s="209">
        <f>'ETR Total Sust. Benefits (MEUR)'!S25</f>
        <v>0</v>
      </c>
      <c r="T24" s="209">
        <f>'ETR Total Sust. Benefits (MEUR)'!T25</f>
        <v>0</v>
      </c>
      <c r="U24" s="210">
        <f>'ETR Total Sust. Benefits (MEUR)'!U25</f>
        <v>0</v>
      </c>
      <c r="V24" s="231">
        <f>'ETR Total Sust. Benefits (MEUR)'!V25</f>
        <v>29.694564264705896</v>
      </c>
      <c r="W24" s="227">
        <f>'ETR Total Sust. Benefits (MEUR)'!W25</f>
        <v>0</v>
      </c>
      <c r="X24" s="227">
        <f>'ETR Total Sust. Benefits (MEUR)'!X25</f>
        <v>0</v>
      </c>
      <c r="Y24" s="227">
        <f>'ETR Total Sust. Benefits (MEUR)'!Y25</f>
        <v>0</v>
      </c>
      <c r="Z24" s="228">
        <f>'ETR Total Sust. Benefits (MEUR)'!Z25</f>
        <v>0</v>
      </c>
      <c r="AA24" s="38">
        <f>'ETR Total Sust. Benefits (MEUR)'!AA25</f>
        <v>46.733859264705899</v>
      </c>
      <c r="AB24" s="37">
        <f>'ETR Total Sust. Benefits (MEUR)'!AB25</f>
        <v>0</v>
      </c>
      <c r="AC24" s="37">
        <f>'ETR Total Sust. Benefits (MEUR)'!AC25</f>
        <v>0</v>
      </c>
      <c r="AD24" s="37">
        <f>'ETR Total Sust. Benefits (MEUR)'!AD25</f>
        <v>0</v>
      </c>
      <c r="AE24" s="242">
        <f>'ETR Total Sust. Benefits (MEUR)'!AE25</f>
        <v>0</v>
      </c>
      <c r="AF24" s="41">
        <f>'ETR Total Sust. Benefits (MEUR)'!AF25</f>
        <v>34.937424264705896</v>
      </c>
      <c r="AG24" s="40">
        <f>'ETR Total Sust. Benefits (MEUR)'!AG25</f>
        <v>0</v>
      </c>
      <c r="AH24" s="40">
        <f>'ETR Total Sust. Benefits (MEUR)'!AH25</f>
        <v>0</v>
      </c>
      <c r="AI24" s="40">
        <f>'ETR Total Sust. Benefits (MEUR)'!AI25</f>
        <v>0</v>
      </c>
      <c r="AJ24" s="248">
        <f>'ETR Total Sust. Benefits (MEUR)'!AJ25</f>
        <v>0</v>
      </c>
      <c r="AK24" s="231">
        <f>'ETR Total Sust. Benefits (MEUR)'!AK25</f>
        <v>64.370236068111467</v>
      </c>
      <c r="AL24" s="227">
        <f>'ETR Total Sust. Benefits (MEUR)'!AL25</f>
        <v>0</v>
      </c>
      <c r="AM24" s="227">
        <f>'ETR Total Sust. Benefits (MEUR)'!AM25</f>
        <v>0</v>
      </c>
      <c r="AN24" s="227">
        <f>'ETR Total Sust. Benefits (MEUR)'!AN25</f>
        <v>0</v>
      </c>
      <c r="AO24" s="228">
        <f>'ETR Total Sust. Benefits (MEUR)'!AO25</f>
        <v>0</v>
      </c>
      <c r="AP24" s="38">
        <f>'ETR Total Sust. Benefits (MEUR)'!AP25</f>
        <v>81.61648606811147</v>
      </c>
      <c r="AQ24" s="37">
        <f>'ETR Total Sust. Benefits (MEUR)'!AQ25</f>
        <v>0</v>
      </c>
      <c r="AR24" s="37">
        <f>'ETR Total Sust. Benefits (MEUR)'!AR25</f>
        <v>0</v>
      </c>
      <c r="AS24" s="37">
        <f>'ETR Total Sust. Benefits (MEUR)'!AS25</f>
        <v>0</v>
      </c>
      <c r="AT24" s="242">
        <f>'ETR Total Sust. Benefits (MEUR)'!AT25</f>
        <v>0</v>
      </c>
      <c r="AU24" s="41">
        <f>'ETR Total Sust. Benefits (MEUR)'!AU25</f>
        <v>67.819486068111473</v>
      </c>
      <c r="AV24" s="40">
        <f>'ETR Total Sust. Benefits (MEUR)'!AV25</f>
        <v>0</v>
      </c>
      <c r="AW24" s="40">
        <f>'ETR Total Sust. Benefits (MEUR)'!AW25</f>
        <v>0</v>
      </c>
      <c r="AX24" s="40">
        <f>'ETR Total Sust. Benefits (MEUR)'!AX25</f>
        <v>0</v>
      </c>
      <c r="AY24" s="248">
        <f>'ETR Total Sust. Benefits (MEUR)'!AY25</f>
        <v>0</v>
      </c>
    </row>
    <row r="25" spans="2:51" s="9" customFormat="1" ht="154.5" customHeight="1" x14ac:dyDescent="0.25">
      <c r="B25" s="485" t="str">
        <f>'ETR Capacities'!B25</f>
        <v>DE</v>
      </c>
      <c r="C25" s="458" t="str">
        <f>'ETR Capacities'!C25</f>
        <v>ETR-N-852</v>
      </c>
      <c r="D25" s="458" t="str">
        <f>_xlfn.XLOOKUP(C25,'Investment Project Main Info'!$E$4:$E$265,'Investment Project Main Info'!$F$4:$F$265)</f>
        <v>Green Hydrogen Hub Ahaus-Epe</v>
      </c>
      <c r="E25" s="458" t="str">
        <f>_xlfn.XLOOKUP(C25,'ETR Capacities'!$C$5:$C$79,'ETR Capacities'!$E$5:$E$79)</f>
        <v xml:space="preserve">Hydrogen and synthetic methane </v>
      </c>
      <c r="F25" s="462" t="str">
        <f>IF(_xlfn.XLOOKUP(C25,'ETR Capacities'!$C$5:$C$79,'ETR Capacities'!$F$5:$F$79)=0," ",_xlfn.XLOOKUP(C25,'ETR Capacities'!$C$5:$C$79,'ETR Capacities'!$F$5:$F$79))</f>
        <v xml:space="preserve"> </v>
      </c>
      <c r="G25" s="386">
        <f>'ETR Total Sust. Benefits (MEUR)'!G26</f>
        <v>0</v>
      </c>
      <c r="H25" s="105">
        <f>'ETR Total Sust. Benefits (MEUR)'!H26</f>
        <v>0</v>
      </c>
      <c r="I25" s="105">
        <f>'ETR Total Sust. Benefits (MEUR)'!I26</f>
        <v>0</v>
      </c>
      <c r="J25" s="105">
        <f>'ETR Total Sust. Benefits (MEUR)'!J26</f>
        <v>0</v>
      </c>
      <c r="K25" s="106">
        <f>'ETR Total Sust. Benefits (MEUR)'!K26</f>
        <v>0</v>
      </c>
      <c r="L25" s="209">
        <f>'ETR Total Sust. Benefits (MEUR)'!L26</f>
        <v>0</v>
      </c>
      <c r="M25" s="209">
        <f>'ETR Total Sust. Benefits (MEUR)'!M26</f>
        <v>0</v>
      </c>
      <c r="N25" s="209">
        <f>'ETR Total Sust. Benefits (MEUR)'!N26</f>
        <v>0</v>
      </c>
      <c r="O25" s="209">
        <f>'ETR Total Sust. Benefits (MEUR)'!O26</f>
        <v>0</v>
      </c>
      <c r="P25" s="210">
        <f>'ETR Total Sust. Benefits (MEUR)'!P26</f>
        <v>0</v>
      </c>
      <c r="Q25" s="209">
        <f>'ETR Total Sust. Benefits (MEUR)'!Q26</f>
        <v>0</v>
      </c>
      <c r="R25" s="209">
        <f>'ETR Total Sust. Benefits (MEUR)'!R26</f>
        <v>0</v>
      </c>
      <c r="S25" s="209">
        <f>'ETR Total Sust. Benefits (MEUR)'!S26</f>
        <v>0</v>
      </c>
      <c r="T25" s="209">
        <f>'ETR Total Sust. Benefits (MEUR)'!T26</f>
        <v>0</v>
      </c>
      <c r="U25" s="210">
        <f>'ETR Total Sust. Benefits (MEUR)'!U26</f>
        <v>0</v>
      </c>
      <c r="V25" s="227">
        <f>'ETR Total Sust. Benefits (MEUR)'!V26</f>
        <v>8.7520820990712096</v>
      </c>
      <c r="W25" s="227">
        <f>'ETR Total Sust. Benefits (MEUR)'!W26</f>
        <v>0</v>
      </c>
      <c r="X25" s="227">
        <f>'ETR Total Sust. Benefits (MEUR)'!X26</f>
        <v>0</v>
      </c>
      <c r="Y25" s="227">
        <f>'ETR Total Sust. Benefits (MEUR)'!Y26</f>
        <v>0</v>
      </c>
      <c r="Z25" s="228">
        <f>'ETR Total Sust. Benefits (MEUR)'!Z26</f>
        <v>0</v>
      </c>
      <c r="AA25" s="37">
        <f>'ETR Total Sust. Benefits (MEUR)'!AA26</f>
        <v>13.774190099071211</v>
      </c>
      <c r="AB25" s="37">
        <f>'ETR Total Sust. Benefits (MEUR)'!AB26</f>
        <v>0</v>
      </c>
      <c r="AC25" s="37">
        <f>'ETR Total Sust. Benefits (MEUR)'!AC26</f>
        <v>0</v>
      </c>
      <c r="AD25" s="37">
        <f>'ETR Total Sust. Benefits (MEUR)'!AD26</f>
        <v>0</v>
      </c>
      <c r="AE25" s="242">
        <f>'ETR Total Sust. Benefits (MEUR)'!AE26</f>
        <v>0</v>
      </c>
      <c r="AF25" s="40">
        <f>'ETR Total Sust. Benefits (MEUR)'!AF26</f>
        <v>10.297346099071209</v>
      </c>
      <c r="AG25" s="40">
        <f>'ETR Total Sust. Benefits (MEUR)'!AG26</f>
        <v>0</v>
      </c>
      <c r="AH25" s="40">
        <f>'ETR Total Sust. Benefits (MEUR)'!AH26</f>
        <v>0</v>
      </c>
      <c r="AI25" s="40">
        <f>'ETR Total Sust. Benefits (MEUR)'!AI26</f>
        <v>0</v>
      </c>
      <c r="AJ25" s="248">
        <f>'ETR Total Sust. Benefits (MEUR)'!AJ26</f>
        <v>0</v>
      </c>
      <c r="AK25" s="227">
        <f>'ETR Total Sust. Benefits (MEUR)'!AK26</f>
        <v>60.078886996904039</v>
      </c>
      <c r="AL25" s="227">
        <f>'ETR Total Sust. Benefits (MEUR)'!AL26</f>
        <v>0</v>
      </c>
      <c r="AM25" s="227">
        <f>'ETR Total Sust. Benefits (MEUR)'!AM26</f>
        <v>0</v>
      </c>
      <c r="AN25" s="227">
        <f>'ETR Total Sust. Benefits (MEUR)'!AN26</f>
        <v>0</v>
      </c>
      <c r="AO25" s="228">
        <f>'ETR Total Sust. Benefits (MEUR)'!AO26</f>
        <v>0</v>
      </c>
      <c r="AP25" s="37">
        <f>'ETR Total Sust. Benefits (MEUR)'!AP26</f>
        <v>76.175386996904038</v>
      </c>
      <c r="AQ25" s="37">
        <f>'ETR Total Sust. Benefits (MEUR)'!AQ26</f>
        <v>0</v>
      </c>
      <c r="AR25" s="37">
        <f>'ETR Total Sust. Benefits (MEUR)'!AR26</f>
        <v>0</v>
      </c>
      <c r="AS25" s="37">
        <f>'ETR Total Sust. Benefits (MEUR)'!AS26</f>
        <v>0</v>
      </c>
      <c r="AT25" s="242">
        <f>'ETR Total Sust. Benefits (MEUR)'!AT26</f>
        <v>0</v>
      </c>
      <c r="AU25" s="40">
        <f>'ETR Total Sust. Benefits (MEUR)'!AU26</f>
        <v>63.298186996904036</v>
      </c>
      <c r="AV25" s="40">
        <f>'ETR Total Sust. Benefits (MEUR)'!AV26</f>
        <v>0</v>
      </c>
      <c r="AW25" s="40">
        <f>'ETR Total Sust. Benefits (MEUR)'!AW26</f>
        <v>0</v>
      </c>
      <c r="AX25" s="40">
        <f>'ETR Total Sust. Benefits (MEUR)'!AX26</f>
        <v>0</v>
      </c>
      <c r="AY25" s="248">
        <f>'ETR Total Sust. Benefits (MEUR)'!AY26</f>
        <v>0</v>
      </c>
    </row>
    <row r="26" spans="2:51" s="9" customFormat="1" ht="45" x14ac:dyDescent="0.25">
      <c r="B26" s="485" t="str">
        <f>'ETR Capacities'!B26</f>
        <v>DE</v>
      </c>
      <c r="C26" s="458" t="str">
        <f>'ETR Capacities'!C26</f>
        <v>ETR-N-846</v>
      </c>
      <c r="D26" s="458" t="str">
        <f>_xlfn.XLOOKUP(C26,'Investment Project Main Info'!$E$4:$E$265,'Investment Project Main Info'!$F$4:$F$265)</f>
        <v>Green Hydrogen Hub Harsefeld</v>
      </c>
      <c r="E26" s="458" t="str">
        <f>_xlfn.XLOOKUP(C26,'ETR Capacities'!$C$5:$C$79,'ETR Capacities'!$E$5:$E$79)</f>
        <v xml:space="preserve">Hydrogen and synthetic methane </v>
      </c>
      <c r="F26" s="462" t="str">
        <f>IF(_xlfn.XLOOKUP(C26,'ETR Capacities'!$C$5:$C$79,'ETR Capacities'!$F$5:$F$79)=0," ",_xlfn.XLOOKUP(C26,'ETR Capacities'!$C$5:$C$79,'ETR Capacities'!$F$5:$F$79))</f>
        <v xml:space="preserve"> </v>
      </c>
      <c r="G26" s="386">
        <f>'ETR Total Sust. Benefits (MEUR)'!G27</f>
        <v>0</v>
      </c>
      <c r="H26" s="105">
        <f>'ETR Total Sust. Benefits (MEUR)'!H27</f>
        <v>0</v>
      </c>
      <c r="I26" s="105">
        <f>'ETR Total Sust. Benefits (MEUR)'!I27</f>
        <v>0</v>
      </c>
      <c r="J26" s="105">
        <f>'ETR Total Sust. Benefits (MEUR)'!J27</f>
        <v>0</v>
      </c>
      <c r="K26" s="106">
        <f>'ETR Total Sust. Benefits (MEUR)'!K27</f>
        <v>0</v>
      </c>
      <c r="L26" s="209">
        <f>'ETR Total Sust. Benefits (MEUR)'!L27</f>
        <v>0</v>
      </c>
      <c r="M26" s="209">
        <f>'ETR Total Sust. Benefits (MEUR)'!M27</f>
        <v>0</v>
      </c>
      <c r="N26" s="209">
        <f>'ETR Total Sust. Benefits (MEUR)'!N27</f>
        <v>0</v>
      </c>
      <c r="O26" s="209">
        <f>'ETR Total Sust. Benefits (MEUR)'!O27</f>
        <v>0</v>
      </c>
      <c r="P26" s="210">
        <f>'ETR Total Sust. Benefits (MEUR)'!P27</f>
        <v>0</v>
      </c>
      <c r="Q26" s="209">
        <f>'ETR Total Sust. Benefits (MEUR)'!Q27</f>
        <v>0</v>
      </c>
      <c r="R26" s="209">
        <f>'ETR Total Sust. Benefits (MEUR)'!R27</f>
        <v>0</v>
      </c>
      <c r="S26" s="209">
        <f>'ETR Total Sust. Benefits (MEUR)'!S27</f>
        <v>0</v>
      </c>
      <c r="T26" s="209">
        <f>'ETR Total Sust. Benefits (MEUR)'!T27</f>
        <v>0</v>
      </c>
      <c r="U26" s="210">
        <f>'ETR Total Sust. Benefits (MEUR)'!U27</f>
        <v>0</v>
      </c>
      <c r="V26" s="227">
        <f>'ETR Total Sust. Benefits (MEUR)'!V27</f>
        <v>8.7520820990712096</v>
      </c>
      <c r="W26" s="227">
        <f>'ETR Total Sust. Benefits (MEUR)'!W27</f>
        <v>0</v>
      </c>
      <c r="X26" s="227">
        <f>'ETR Total Sust. Benefits (MEUR)'!X27</f>
        <v>0</v>
      </c>
      <c r="Y26" s="227">
        <f>'ETR Total Sust. Benefits (MEUR)'!Y27</f>
        <v>0</v>
      </c>
      <c r="Z26" s="228">
        <f>'ETR Total Sust. Benefits (MEUR)'!Z27</f>
        <v>0</v>
      </c>
      <c r="AA26" s="37">
        <f>'ETR Total Sust. Benefits (MEUR)'!AA27</f>
        <v>13.774190099071211</v>
      </c>
      <c r="AB26" s="37">
        <f>'ETR Total Sust. Benefits (MEUR)'!AB27</f>
        <v>0</v>
      </c>
      <c r="AC26" s="37">
        <f>'ETR Total Sust. Benefits (MEUR)'!AC27</f>
        <v>0</v>
      </c>
      <c r="AD26" s="37">
        <f>'ETR Total Sust. Benefits (MEUR)'!AD27</f>
        <v>0</v>
      </c>
      <c r="AE26" s="242">
        <f>'ETR Total Sust. Benefits (MEUR)'!AE27</f>
        <v>0</v>
      </c>
      <c r="AF26" s="40">
        <f>'ETR Total Sust. Benefits (MEUR)'!AF27</f>
        <v>10.297346099071209</v>
      </c>
      <c r="AG26" s="40">
        <f>'ETR Total Sust. Benefits (MEUR)'!AG27</f>
        <v>0</v>
      </c>
      <c r="AH26" s="40">
        <f>'ETR Total Sust. Benefits (MEUR)'!AH27</f>
        <v>0</v>
      </c>
      <c r="AI26" s="40">
        <f>'ETR Total Sust. Benefits (MEUR)'!AI27</f>
        <v>0</v>
      </c>
      <c r="AJ26" s="248">
        <f>'ETR Total Sust. Benefits (MEUR)'!AJ27</f>
        <v>0</v>
      </c>
      <c r="AK26" s="227">
        <f>'ETR Total Sust. Benefits (MEUR)'!AK27</f>
        <v>60.078886996904039</v>
      </c>
      <c r="AL26" s="227">
        <f>'ETR Total Sust. Benefits (MEUR)'!AL27</f>
        <v>0</v>
      </c>
      <c r="AM26" s="227">
        <f>'ETR Total Sust. Benefits (MEUR)'!AM27</f>
        <v>0</v>
      </c>
      <c r="AN26" s="227">
        <f>'ETR Total Sust. Benefits (MEUR)'!AN27</f>
        <v>0</v>
      </c>
      <c r="AO26" s="228">
        <f>'ETR Total Sust. Benefits (MEUR)'!AO27</f>
        <v>0</v>
      </c>
      <c r="AP26" s="37">
        <f>'ETR Total Sust. Benefits (MEUR)'!AP27</f>
        <v>76.175386996904038</v>
      </c>
      <c r="AQ26" s="37">
        <f>'ETR Total Sust. Benefits (MEUR)'!AQ27</f>
        <v>0</v>
      </c>
      <c r="AR26" s="37">
        <f>'ETR Total Sust. Benefits (MEUR)'!AR27</f>
        <v>0</v>
      </c>
      <c r="AS26" s="37">
        <f>'ETR Total Sust. Benefits (MEUR)'!AS27</f>
        <v>0</v>
      </c>
      <c r="AT26" s="242">
        <f>'ETR Total Sust. Benefits (MEUR)'!AT27</f>
        <v>0</v>
      </c>
      <c r="AU26" s="40">
        <f>'ETR Total Sust. Benefits (MEUR)'!AU27</f>
        <v>63.298186996904036</v>
      </c>
      <c r="AV26" s="40">
        <f>'ETR Total Sust. Benefits (MEUR)'!AV27</f>
        <v>0</v>
      </c>
      <c r="AW26" s="40">
        <f>'ETR Total Sust. Benefits (MEUR)'!AW27</f>
        <v>0</v>
      </c>
      <c r="AX26" s="40">
        <f>'ETR Total Sust. Benefits (MEUR)'!AX27</f>
        <v>0</v>
      </c>
      <c r="AY26" s="248">
        <f>'ETR Total Sust. Benefits (MEUR)'!AY27</f>
        <v>0</v>
      </c>
    </row>
    <row r="27" spans="2:51" s="9" customFormat="1" ht="186.75" customHeight="1" x14ac:dyDescent="0.25">
      <c r="B27" s="485" t="str">
        <f>'ETR Capacities'!B27</f>
        <v>DE</v>
      </c>
      <c r="C27" s="458" t="str">
        <f>'ETR Capacities'!C27</f>
        <v>ETR-N-883</v>
      </c>
      <c r="D27" s="458" t="str">
        <f>_xlfn.XLOOKUP(C27,'Investment Project Main Info'!$E$4:$E$265,'Investment Project Main Info'!$F$4:$F$265)</f>
        <v>Green Hydrogen Hub Moeckow</v>
      </c>
      <c r="E27" s="458" t="str">
        <f>_xlfn.XLOOKUP(C27,'ETR Capacities'!$C$5:$C$79,'ETR Capacities'!$E$5:$E$79)</f>
        <v xml:space="preserve">Hydrogen and synthetic methane </v>
      </c>
      <c r="F27" s="462" t="str">
        <f>IF(_xlfn.XLOOKUP(C27,'ETR Capacities'!$C$5:$C$79,'ETR Capacities'!$F$5:$F$79)=0," ",_xlfn.XLOOKUP(C27,'ETR Capacities'!$C$5:$C$79,'ETR Capacities'!$F$5:$F$79))</f>
        <v xml:space="preserve"> </v>
      </c>
      <c r="G27" s="386">
        <f>'ETR Total Sust. Benefits (MEUR)'!G28</f>
        <v>0</v>
      </c>
      <c r="H27" s="105">
        <f>'ETR Total Sust. Benefits (MEUR)'!H28</f>
        <v>0</v>
      </c>
      <c r="I27" s="105">
        <f>'ETR Total Sust. Benefits (MEUR)'!I28</f>
        <v>0</v>
      </c>
      <c r="J27" s="105">
        <f>'ETR Total Sust. Benefits (MEUR)'!J28</f>
        <v>0</v>
      </c>
      <c r="K27" s="106">
        <f>'ETR Total Sust. Benefits (MEUR)'!K28</f>
        <v>0</v>
      </c>
      <c r="L27" s="209">
        <f>'ETR Total Sust. Benefits (MEUR)'!L28</f>
        <v>0</v>
      </c>
      <c r="M27" s="209">
        <f>'ETR Total Sust. Benefits (MEUR)'!M28</f>
        <v>0</v>
      </c>
      <c r="N27" s="209">
        <f>'ETR Total Sust. Benefits (MEUR)'!N28</f>
        <v>0</v>
      </c>
      <c r="O27" s="209">
        <f>'ETR Total Sust. Benefits (MEUR)'!O28</f>
        <v>0</v>
      </c>
      <c r="P27" s="210">
        <f>'ETR Total Sust. Benefits (MEUR)'!P28</f>
        <v>0</v>
      </c>
      <c r="Q27" s="209">
        <f>'ETR Total Sust. Benefits (MEUR)'!Q28</f>
        <v>0</v>
      </c>
      <c r="R27" s="209">
        <f>'ETR Total Sust. Benefits (MEUR)'!R28</f>
        <v>0</v>
      </c>
      <c r="S27" s="209">
        <f>'ETR Total Sust. Benefits (MEUR)'!S28</f>
        <v>0</v>
      </c>
      <c r="T27" s="209">
        <f>'ETR Total Sust. Benefits (MEUR)'!T28</f>
        <v>0</v>
      </c>
      <c r="U27" s="210">
        <f>'ETR Total Sust. Benefits (MEUR)'!U28</f>
        <v>0</v>
      </c>
      <c r="V27" s="227">
        <f>'ETR Total Sust. Benefits (MEUR)'!V28</f>
        <v>8.7520820990712096</v>
      </c>
      <c r="W27" s="227">
        <f>'ETR Total Sust. Benefits (MEUR)'!W28</f>
        <v>0</v>
      </c>
      <c r="X27" s="227">
        <f>'ETR Total Sust. Benefits (MEUR)'!X28</f>
        <v>0</v>
      </c>
      <c r="Y27" s="227">
        <f>'ETR Total Sust. Benefits (MEUR)'!Y28</f>
        <v>0</v>
      </c>
      <c r="Z27" s="228">
        <f>'ETR Total Sust. Benefits (MEUR)'!Z28</f>
        <v>0</v>
      </c>
      <c r="AA27" s="37">
        <f>'ETR Total Sust. Benefits (MEUR)'!AA28</f>
        <v>13.774190099071211</v>
      </c>
      <c r="AB27" s="37">
        <f>'ETR Total Sust. Benefits (MEUR)'!AB28</f>
        <v>0</v>
      </c>
      <c r="AC27" s="37">
        <f>'ETR Total Sust. Benefits (MEUR)'!AC28</f>
        <v>0</v>
      </c>
      <c r="AD27" s="37">
        <f>'ETR Total Sust. Benefits (MEUR)'!AD28</f>
        <v>0</v>
      </c>
      <c r="AE27" s="242">
        <f>'ETR Total Sust. Benefits (MEUR)'!AE28</f>
        <v>0</v>
      </c>
      <c r="AF27" s="40">
        <f>'ETR Total Sust. Benefits (MEUR)'!AF28</f>
        <v>10.297346099071209</v>
      </c>
      <c r="AG27" s="40">
        <f>'ETR Total Sust. Benefits (MEUR)'!AG28</f>
        <v>0</v>
      </c>
      <c r="AH27" s="40">
        <f>'ETR Total Sust. Benefits (MEUR)'!AH28</f>
        <v>0</v>
      </c>
      <c r="AI27" s="40">
        <f>'ETR Total Sust. Benefits (MEUR)'!AI28</f>
        <v>0</v>
      </c>
      <c r="AJ27" s="248">
        <f>'ETR Total Sust. Benefits (MEUR)'!AJ28</f>
        <v>0</v>
      </c>
      <c r="AK27" s="227">
        <f>'ETR Total Sust. Benefits (MEUR)'!AK28</f>
        <v>60.078886996904039</v>
      </c>
      <c r="AL27" s="227">
        <f>'ETR Total Sust. Benefits (MEUR)'!AL28</f>
        <v>0</v>
      </c>
      <c r="AM27" s="227">
        <f>'ETR Total Sust. Benefits (MEUR)'!AM28</f>
        <v>0</v>
      </c>
      <c r="AN27" s="227">
        <f>'ETR Total Sust. Benefits (MEUR)'!AN28</f>
        <v>0</v>
      </c>
      <c r="AO27" s="228">
        <f>'ETR Total Sust. Benefits (MEUR)'!AO28</f>
        <v>0</v>
      </c>
      <c r="AP27" s="37">
        <f>'ETR Total Sust. Benefits (MEUR)'!AP28</f>
        <v>76.175386996904038</v>
      </c>
      <c r="AQ27" s="37">
        <f>'ETR Total Sust. Benefits (MEUR)'!AQ28</f>
        <v>0</v>
      </c>
      <c r="AR27" s="37">
        <f>'ETR Total Sust. Benefits (MEUR)'!AR28</f>
        <v>0</v>
      </c>
      <c r="AS27" s="37">
        <f>'ETR Total Sust. Benefits (MEUR)'!AS28</f>
        <v>0</v>
      </c>
      <c r="AT27" s="242">
        <f>'ETR Total Sust. Benefits (MEUR)'!AT28</f>
        <v>0</v>
      </c>
      <c r="AU27" s="40">
        <f>'ETR Total Sust. Benefits (MEUR)'!AU28</f>
        <v>63.298186996904036</v>
      </c>
      <c r="AV27" s="40">
        <f>'ETR Total Sust. Benefits (MEUR)'!AV28</f>
        <v>0</v>
      </c>
      <c r="AW27" s="40">
        <f>'ETR Total Sust. Benefits (MEUR)'!AW28</f>
        <v>0</v>
      </c>
      <c r="AX27" s="40">
        <f>'ETR Total Sust. Benefits (MEUR)'!AX28</f>
        <v>0</v>
      </c>
      <c r="AY27" s="248">
        <f>'ETR Total Sust. Benefits (MEUR)'!AY28</f>
        <v>0</v>
      </c>
    </row>
    <row r="28" spans="2:51" ht="159.75" customHeight="1" x14ac:dyDescent="0.25">
      <c r="B28" s="485" t="str">
        <f>'ETR Capacities'!B28</f>
        <v>DE</v>
      </c>
      <c r="C28" s="458" t="str">
        <f>'ETR Capacities'!C28</f>
        <v>ETR-N-894</v>
      </c>
      <c r="D28" s="458" t="str">
        <f>_xlfn.XLOOKUP(C28,'Investment Project Main Info'!$E$4:$E$265,'Investment Project Main Info'!$F$4:$F$265)</f>
        <v>Green Hydrogen Hub Etzel</v>
      </c>
      <c r="E28" s="458" t="str">
        <f>_xlfn.XLOOKUP(C28,'ETR Capacities'!$C$5:$C$79,'ETR Capacities'!$E$5:$E$79)</f>
        <v xml:space="preserve">Hydrogen and synthetic methane </v>
      </c>
      <c r="F28" s="462" t="str">
        <f>IF(_xlfn.XLOOKUP(C28,'ETR Capacities'!$C$5:$C$79,'ETR Capacities'!$F$5:$F$79)=0," ",_xlfn.XLOOKUP(C28,'ETR Capacities'!$C$5:$C$79,'ETR Capacities'!$F$5:$F$79))</f>
        <v xml:space="preserve"> </v>
      </c>
      <c r="G28" s="386">
        <f>'ETR Total Sust. Benefits (MEUR)'!G29</f>
        <v>0</v>
      </c>
      <c r="H28" s="105">
        <f>'ETR Total Sust. Benefits (MEUR)'!H29</f>
        <v>0</v>
      </c>
      <c r="I28" s="105">
        <f>'ETR Total Sust. Benefits (MEUR)'!I29</f>
        <v>0</v>
      </c>
      <c r="J28" s="105">
        <f>'ETR Total Sust. Benefits (MEUR)'!J29</f>
        <v>0</v>
      </c>
      <c r="K28" s="106">
        <f>'ETR Total Sust. Benefits (MEUR)'!K29</f>
        <v>0</v>
      </c>
      <c r="L28" s="209">
        <f>'ETR Total Sust. Benefits (MEUR)'!L29</f>
        <v>0</v>
      </c>
      <c r="M28" s="209">
        <f>'ETR Total Sust. Benefits (MEUR)'!M29</f>
        <v>0</v>
      </c>
      <c r="N28" s="209">
        <f>'ETR Total Sust. Benefits (MEUR)'!N29</f>
        <v>0</v>
      </c>
      <c r="O28" s="209">
        <f>'ETR Total Sust. Benefits (MEUR)'!O29</f>
        <v>0</v>
      </c>
      <c r="P28" s="210">
        <f>'ETR Total Sust. Benefits (MEUR)'!P29</f>
        <v>0</v>
      </c>
      <c r="Q28" s="209">
        <f>'ETR Total Sust. Benefits (MEUR)'!Q29</f>
        <v>0</v>
      </c>
      <c r="R28" s="209">
        <f>'ETR Total Sust. Benefits (MEUR)'!R29</f>
        <v>0</v>
      </c>
      <c r="S28" s="209">
        <f>'ETR Total Sust. Benefits (MEUR)'!S29</f>
        <v>0</v>
      </c>
      <c r="T28" s="209">
        <f>'ETR Total Sust. Benefits (MEUR)'!T29</f>
        <v>0</v>
      </c>
      <c r="U28" s="210">
        <f>'ETR Total Sust. Benefits (MEUR)'!U29</f>
        <v>0</v>
      </c>
      <c r="V28" s="227">
        <f>'ETR Total Sust. Benefits (MEUR)'!V29</f>
        <v>8.7520820990712096</v>
      </c>
      <c r="W28" s="227">
        <f>'ETR Total Sust. Benefits (MEUR)'!W29</f>
        <v>0</v>
      </c>
      <c r="X28" s="227">
        <f>'ETR Total Sust. Benefits (MEUR)'!X29</f>
        <v>0</v>
      </c>
      <c r="Y28" s="227">
        <f>'ETR Total Sust. Benefits (MEUR)'!Y29</f>
        <v>0</v>
      </c>
      <c r="Z28" s="228">
        <f>'ETR Total Sust. Benefits (MEUR)'!Z29</f>
        <v>0</v>
      </c>
      <c r="AA28" s="37">
        <f>'ETR Total Sust. Benefits (MEUR)'!AA29</f>
        <v>13.774190099071211</v>
      </c>
      <c r="AB28" s="37">
        <f>'ETR Total Sust. Benefits (MEUR)'!AB29</f>
        <v>0</v>
      </c>
      <c r="AC28" s="37">
        <f>'ETR Total Sust. Benefits (MEUR)'!AC29</f>
        <v>0</v>
      </c>
      <c r="AD28" s="37">
        <f>'ETR Total Sust. Benefits (MEUR)'!AD29</f>
        <v>0</v>
      </c>
      <c r="AE28" s="242">
        <f>'ETR Total Sust. Benefits (MEUR)'!AE29</f>
        <v>0</v>
      </c>
      <c r="AF28" s="40">
        <f>'ETR Total Sust. Benefits (MEUR)'!AF29</f>
        <v>10.297346099071209</v>
      </c>
      <c r="AG28" s="40">
        <f>'ETR Total Sust. Benefits (MEUR)'!AG29</f>
        <v>0</v>
      </c>
      <c r="AH28" s="40">
        <f>'ETR Total Sust. Benefits (MEUR)'!AH29</f>
        <v>0</v>
      </c>
      <c r="AI28" s="40">
        <f>'ETR Total Sust. Benefits (MEUR)'!AI29</f>
        <v>0</v>
      </c>
      <c r="AJ28" s="248">
        <f>'ETR Total Sust. Benefits (MEUR)'!AJ29</f>
        <v>0</v>
      </c>
      <c r="AK28" s="227">
        <f>'ETR Total Sust. Benefits (MEUR)'!AK29</f>
        <v>60.078886996904039</v>
      </c>
      <c r="AL28" s="227">
        <f>'ETR Total Sust. Benefits (MEUR)'!AL29</f>
        <v>0</v>
      </c>
      <c r="AM28" s="227">
        <f>'ETR Total Sust. Benefits (MEUR)'!AM29</f>
        <v>0</v>
      </c>
      <c r="AN28" s="227">
        <f>'ETR Total Sust. Benefits (MEUR)'!AN29</f>
        <v>0</v>
      </c>
      <c r="AO28" s="228">
        <f>'ETR Total Sust. Benefits (MEUR)'!AO29</f>
        <v>0</v>
      </c>
      <c r="AP28" s="37">
        <f>'ETR Total Sust. Benefits (MEUR)'!AP29</f>
        <v>76.175386996904038</v>
      </c>
      <c r="AQ28" s="37">
        <f>'ETR Total Sust. Benefits (MEUR)'!AQ29</f>
        <v>0</v>
      </c>
      <c r="AR28" s="37">
        <f>'ETR Total Sust. Benefits (MEUR)'!AR29</f>
        <v>0</v>
      </c>
      <c r="AS28" s="37">
        <f>'ETR Total Sust. Benefits (MEUR)'!AS29</f>
        <v>0</v>
      </c>
      <c r="AT28" s="242">
        <f>'ETR Total Sust. Benefits (MEUR)'!AT29</f>
        <v>0</v>
      </c>
      <c r="AU28" s="40">
        <f>'ETR Total Sust. Benefits (MEUR)'!AU29</f>
        <v>63.298186996904036</v>
      </c>
      <c r="AV28" s="40">
        <f>'ETR Total Sust. Benefits (MEUR)'!AV29</f>
        <v>0</v>
      </c>
      <c r="AW28" s="40">
        <f>'ETR Total Sust. Benefits (MEUR)'!AW29</f>
        <v>0</v>
      </c>
      <c r="AX28" s="40">
        <f>'ETR Total Sust. Benefits (MEUR)'!AX29</f>
        <v>0</v>
      </c>
      <c r="AY28" s="248">
        <f>'ETR Total Sust. Benefits (MEUR)'!AY29</f>
        <v>0</v>
      </c>
    </row>
    <row r="29" spans="2:51" ht="91.5" customHeight="1" x14ac:dyDescent="0.25">
      <c r="B29" s="485" t="str">
        <f>'ETR Capacities'!B29</f>
        <v>DE</v>
      </c>
      <c r="C29" s="458" t="str">
        <f>'ETR Capacities'!C29</f>
        <v>ETR-N-903</v>
      </c>
      <c r="D29" s="458" t="str">
        <f>_xlfn.XLOOKUP(C29,'Investment Project Main Info'!$E$4:$E$265,'Investment Project Main Info'!$F$4:$F$265)</f>
        <v>Coversion of Natural Gas pipelines to Hydrogen</v>
      </c>
      <c r="E29" s="458" t="str">
        <f>_xlfn.XLOOKUP(C29,'ETR Capacities'!$C$5:$C$79,'ETR Capacities'!$E$5:$E$79)</f>
        <v xml:space="preserve">Hydrogen and synthetic methane </v>
      </c>
      <c r="F29" s="462" t="str">
        <f>IF(_xlfn.XLOOKUP(C29,'ETR Capacities'!$C$5:$C$79,'ETR Capacities'!$F$5:$F$79)=0," ",_xlfn.XLOOKUP(C29,'ETR Capacities'!$C$5:$C$79,'ETR Capacities'!$F$5:$F$79))</f>
        <v xml:space="preserve"> </v>
      </c>
      <c r="G29" s="386" t="str">
        <f>'ETR Total Sust. Benefits (MEUR)'!G30</f>
        <v xml:space="preserve"> </v>
      </c>
      <c r="H29" s="105" t="str">
        <f>'ETR Total Sust. Benefits (MEUR)'!H30</f>
        <v xml:space="preserve"> </v>
      </c>
      <c r="I29" s="105" t="str">
        <f>'ETR Total Sust. Benefits (MEUR)'!I30</f>
        <v xml:space="preserve"> </v>
      </c>
      <c r="J29" s="105" t="str">
        <f>'ETR Total Sust. Benefits (MEUR)'!J30</f>
        <v xml:space="preserve"> </v>
      </c>
      <c r="K29" s="106" t="str">
        <f>'ETR Total Sust. Benefits (MEUR)'!K30</f>
        <v xml:space="preserve"> </v>
      </c>
      <c r="L29" s="209" t="str">
        <f>'ETR Total Sust. Benefits (MEUR)'!L30</f>
        <v xml:space="preserve"> </v>
      </c>
      <c r="M29" s="209" t="str">
        <f>'ETR Total Sust. Benefits (MEUR)'!M30</f>
        <v xml:space="preserve"> </v>
      </c>
      <c r="N29" s="209" t="str">
        <f>'ETR Total Sust. Benefits (MEUR)'!N30</f>
        <v xml:space="preserve"> </v>
      </c>
      <c r="O29" s="209" t="str">
        <f>'ETR Total Sust. Benefits (MEUR)'!O30</f>
        <v xml:space="preserve"> </v>
      </c>
      <c r="P29" s="210" t="str">
        <f>'ETR Total Sust. Benefits (MEUR)'!P30</f>
        <v xml:space="preserve"> </v>
      </c>
      <c r="Q29" s="209" t="str">
        <f>'ETR Total Sust. Benefits (MEUR)'!Q30</f>
        <v xml:space="preserve"> </v>
      </c>
      <c r="R29" s="209" t="str">
        <f>'ETR Total Sust. Benefits (MEUR)'!R30</f>
        <v xml:space="preserve"> </v>
      </c>
      <c r="S29" s="209" t="str">
        <f>'ETR Total Sust. Benefits (MEUR)'!S30</f>
        <v xml:space="preserve"> </v>
      </c>
      <c r="T29" s="209" t="str">
        <f>'ETR Total Sust. Benefits (MEUR)'!T30</f>
        <v xml:space="preserve"> </v>
      </c>
      <c r="U29" s="210" t="str">
        <f>'ETR Total Sust. Benefits (MEUR)'!U30</f>
        <v xml:space="preserve"> </v>
      </c>
      <c r="V29" s="227" t="str">
        <f>'ETR Total Sust. Benefits (MEUR)'!V30</f>
        <v xml:space="preserve"> </v>
      </c>
      <c r="W29" s="227" t="str">
        <f>'ETR Total Sust. Benefits (MEUR)'!W30</f>
        <v xml:space="preserve"> </v>
      </c>
      <c r="X29" s="227" t="str">
        <f>'ETR Total Sust. Benefits (MEUR)'!X30</f>
        <v xml:space="preserve"> </v>
      </c>
      <c r="Y29" s="227" t="str">
        <f>'ETR Total Sust. Benefits (MEUR)'!Y30</f>
        <v xml:space="preserve"> </v>
      </c>
      <c r="Z29" s="228" t="str">
        <f>'ETR Total Sust. Benefits (MEUR)'!Z30</f>
        <v xml:space="preserve"> </v>
      </c>
      <c r="AA29" s="37" t="str">
        <f>'ETR Total Sust. Benefits (MEUR)'!AA30</f>
        <v xml:space="preserve"> </v>
      </c>
      <c r="AB29" s="37" t="str">
        <f>'ETR Total Sust. Benefits (MEUR)'!AB30</f>
        <v xml:space="preserve"> </v>
      </c>
      <c r="AC29" s="37" t="str">
        <f>'ETR Total Sust. Benefits (MEUR)'!AC30</f>
        <v xml:space="preserve"> </v>
      </c>
      <c r="AD29" s="37" t="str">
        <f>'ETR Total Sust. Benefits (MEUR)'!AD30</f>
        <v xml:space="preserve"> </v>
      </c>
      <c r="AE29" s="242" t="str">
        <f>'ETR Total Sust. Benefits (MEUR)'!AE30</f>
        <v xml:space="preserve"> </v>
      </c>
      <c r="AF29" s="40" t="str">
        <f>'ETR Total Sust. Benefits (MEUR)'!AF30</f>
        <v xml:space="preserve"> </v>
      </c>
      <c r="AG29" s="40" t="str">
        <f>'ETR Total Sust. Benefits (MEUR)'!AG30</f>
        <v xml:space="preserve"> </v>
      </c>
      <c r="AH29" s="40" t="str">
        <f>'ETR Total Sust. Benefits (MEUR)'!AH30</f>
        <v xml:space="preserve"> </v>
      </c>
      <c r="AI29" s="40" t="str">
        <f>'ETR Total Sust. Benefits (MEUR)'!AI30</f>
        <v xml:space="preserve"> </v>
      </c>
      <c r="AJ29" s="248" t="str">
        <f>'ETR Total Sust. Benefits (MEUR)'!AJ30</f>
        <v xml:space="preserve"> </v>
      </c>
      <c r="AK29" s="227" t="str">
        <f>'ETR Total Sust. Benefits (MEUR)'!AK30</f>
        <v xml:space="preserve"> </v>
      </c>
      <c r="AL29" s="227" t="str">
        <f>'ETR Total Sust. Benefits (MEUR)'!AL30</f>
        <v xml:space="preserve"> </v>
      </c>
      <c r="AM29" s="227" t="str">
        <f>'ETR Total Sust. Benefits (MEUR)'!AM30</f>
        <v xml:space="preserve"> </v>
      </c>
      <c r="AN29" s="227" t="str">
        <f>'ETR Total Sust. Benefits (MEUR)'!AN30</f>
        <v xml:space="preserve"> </v>
      </c>
      <c r="AO29" s="228" t="str">
        <f>'ETR Total Sust. Benefits (MEUR)'!AO30</f>
        <v xml:space="preserve"> </v>
      </c>
      <c r="AP29" s="37" t="str">
        <f>'ETR Total Sust. Benefits (MEUR)'!AP30</f>
        <v xml:space="preserve"> </v>
      </c>
      <c r="AQ29" s="37" t="str">
        <f>'ETR Total Sust. Benefits (MEUR)'!AQ30</f>
        <v xml:space="preserve"> </v>
      </c>
      <c r="AR29" s="37" t="str">
        <f>'ETR Total Sust. Benefits (MEUR)'!AR30</f>
        <v xml:space="preserve"> </v>
      </c>
      <c r="AS29" s="37" t="str">
        <f>'ETR Total Sust. Benefits (MEUR)'!AS30</f>
        <v xml:space="preserve"> </v>
      </c>
      <c r="AT29" s="242" t="str">
        <f>'ETR Total Sust. Benefits (MEUR)'!AT30</f>
        <v xml:space="preserve"> </v>
      </c>
      <c r="AU29" s="40" t="str">
        <f>'ETR Total Sust. Benefits (MEUR)'!AU30</f>
        <v xml:space="preserve"> </v>
      </c>
      <c r="AV29" s="40" t="str">
        <f>'ETR Total Sust. Benefits (MEUR)'!AV30</f>
        <v xml:space="preserve"> </v>
      </c>
      <c r="AW29" s="40" t="str">
        <f>'ETR Total Sust. Benefits (MEUR)'!AW30</f>
        <v xml:space="preserve"> </v>
      </c>
      <c r="AX29" s="40" t="str">
        <f>'ETR Total Sust. Benefits (MEUR)'!AX30</f>
        <v xml:space="preserve"> </v>
      </c>
      <c r="AY29" s="248" t="str">
        <f>'ETR Total Sust. Benefits (MEUR)'!AY30</f>
        <v xml:space="preserve"> </v>
      </c>
    </row>
    <row r="30" spans="2:51" ht="142.5" customHeight="1" thickBot="1" x14ac:dyDescent="0.3">
      <c r="B30" s="485" t="str">
        <f>'ETR Capacities'!B30</f>
        <v>DE</v>
      </c>
      <c r="C30" s="463" t="str">
        <f>'ETR Capacities'!C30</f>
        <v>ETR-N-939</v>
      </c>
      <c r="D30" s="463" t="str">
        <f>_xlfn.XLOOKUP(C30,'Investment Project Main Info'!$E$4:$E$265,'Investment Project Main Info'!$F$4:$F$265)</f>
        <v>H2morrow Steel</v>
      </c>
      <c r="E30" s="463" t="str">
        <f>_xlfn.XLOOKUP(C30,'ETR Capacities'!$C$5:$C$79,'ETR Capacities'!$E$5:$E$79)</f>
        <v xml:space="preserve">Hydrogen and synthetic methane </v>
      </c>
      <c r="F30" s="512" t="str">
        <f>IF(_xlfn.XLOOKUP(C30,'ETR Capacities'!$C$5:$C$79,'ETR Capacities'!$F$5:$F$79)=0," ",_xlfn.XLOOKUP(C30,'ETR Capacities'!$C$5:$C$79,'ETR Capacities'!$F$5:$F$79))</f>
        <v xml:space="preserve"> </v>
      </c>
      <c r="G30" s="386">
        <f>'ETR Total Sust. Benefits (MEUR)'!G31</f>
        <v>0</v>
      </c>
      <c r="H30" s="105">
        <f>'ETR Total Sust. Benefits (MEUR)'!H31</f>
        <v>0</v>
      </c>
      <c r="I30" s="105">
        <f>'ETR Total Sust. Benefits (MEUR)'!I31</f>
        <v>0</v>
      </c>
      <c r="J30" s="105">
        <f>'ETR Total Sust. Benefits (MEUR)'!J31</f>
        <v>0</v>
      </c>
      <c r="K30" s="106">
        <f>'ETR Total Sust. Benefits (MEUR)'!K31</f>
        <v>0</v>
      </c>
      <c r="L30" s="209">
        <f>'ETR Total Sust. Benefits (MEUR)'!L31</f>
        <v>0</v>
      </c>
      <c r="M30" s="209">
        <f>'ETR Total Sust. Benefits (MEUR)'!M31</f>
        <v>0</v>
      </c>
      <c r="N30" s="209">
        <f>'ETR Total Sust. Benefits (MEUR)'!N31</f>
        <v>0</v>
      </c>
      <c r="O30" s="209">
        <f>'ETR Total Sust. Benefits (MEUR)'!O31</f>
        <v>0</v>
      </c>
      <c r="P30" s="210">
        <f>'ETR Total Sust. Benefits (MEUR)'!P31</f>
        <v>0</v>
      </c>
      <c r="Q30" s="209">
        <f>'ETR Total Sust. Benefits (MEUR)'!Q31</f>
        <v>0</v>
      </c>
      <c r="R30" s="209">
        <f>'ETR Total Sust. Benefits (MEUR)'!R31</f>
        <v>0</v>
      </c>
      <c r="S30" s="209">
        <f>'ETR Total Sust. Benefits (MEUR)'!S31</f>
        <v>0</v>
      </c>
      <c r="T30" s="209">
        <f>'ETR Total Sust. Benefits (MEUR)'!T31</f>
        <v>0</v>
      </c>
      <c r="U30" s="210">
        <f>'ETR Total Sust. Benefits (MEUR)'!U31</f>
        <v>0</v>
      </c>
      <c r="V30" s="227">
        <f>'ETR Total Sust. Benefits (MEUR)'!V31</f>
        <v>83.733770894026748</v>
      </c>
      <c r="W30" s="227">
        <f>'ETR Total Sust. Benefits (MEUR)'!W31</f>
        <v>0</v>
      </c>
      <c r="X30" s="227">
        <f>'ETR Total Sust. Benefits (MEUR)'!X31</f>
        <v>0</v>
      </c>
      <c r="Y30" s="227">
        <f>'ETR Total Sust. Benefits (MEUR)'!Y31</f>
        <v>0</v>
      </c>
      <c r="Z30" s="228">
        <f>'ETR Total Sust. Benefits (MEUR)'!Z31</f>
        <v>0</v>
      </c>
      <c r="AA30" s="37">
        <f>'ETR Total Sust. Benefits (MEUR)'!AA31</f>
        <v>131.78177089184277</v>
      </c>
      <c r="AB30" s="37">
        <f>'ETR Total Sust. Benefits (MEUR)'!AB31</f>
        <v>0</v>
      </c>
      <c r="AC30" s="37">
        <f>'ETR Total Sust. Benefits (MEUR)'!AC31</f>
        <v>0</v>
      </c>
      <c r="AD30" s="37">
        <f>'ETR Total Sust. Benefits (MEUR)'!AD31</f>
        <v>0</v>
      </c>
      <c r="AE30" s="242">
        <f>'ETR Total Sust. Benefits (MEUR)'!AE31</f>
        <v>0</v>
      </c>
      <c r="AF30" s="40">
        <f>'ETR Total Sust. Benefits (MEUR)'!AF31</f>
        <v>98.517770893354751</v>
      </c>
      <c r="AG30" s="40">
        <f>'ETR Total Sust. Benefits (MEUR)'!AG31</f>
        <v>0</v>
      </c>
      <c r="AH30" s="40">
        <f>'ETR Total Sust. Benefits (MEUR)'!AH31</f>
        <v>0</v>
      </c>
      <c r="AI30" s="40">
        <f>'ETR Total Sust. Benefits (MEUR)'!AI31</f>
        <v>0</v>
      </c>
      <c r="AJ30" s="248">
        <f>'ETR Total Sust. Benefits (MEUR)'!AJ31</f>
        <v>0</v>
      </c>
      <c r="AK30" s="227">
        <f>'ETR Total Sust. Benefits (MEUR)'!AK31</f>
        <v>172.43777088999479</v>
      </c>
      <c r="AL30" s="227">
        <f>'ETR Total Sust. Benefits (MEUR)'!AL31</f>
        <v>0</v>
      </c>
      <c r="AM30" s="227">
        <f>'ETR Total Sust. Benefits (MEUR)'!AM31</f>
        <v>0</v>
      </c>
      <c r="AN30" s="227">
        <f>'ETR Total Sust. Benefits (MEUR)'!AN31</f>
        <v>0</v>
      </c>
      <c r="AO30" s="228">
        <f>'ETR Total Sust. Benefits (MEUR)'!AO31</f>
        <v>0</v>
      </c>
      <c r="AP30" s="37">
        <f>'ETR Total Sust. Benefits (MEUR)'!AP31</f>
        <v>218.63777088789476</v>
      </c>
      <c r="AQ30" s="37">
        <f>'ETR Total Sust. Benefits (MEUR)'!AQ31</f>
        <v>0</v>
      </c>
      <c r="AR30" s="37">
        <f>'ETR Total Sust. Benefits (MEUR)'!AR31</f>
        <v>0</v>
      </c>
      <c r="AS30" s="37">
        <f>'ETR Total Sust. Benefits (MEUR)'!AS31</f>
        <v>0</v>
      </c>
      <c r="AT30" s="242">
        <f>'ETR Total Sust. Benefits (MEUR)'!AT31</f>
        <v>0</v>
      </c>
      <c r="AU30" s="40">
        <f>'ETR Total Sust. Benefits (MEUR)'!AU31</f>
        <v>181.67777088957479</v>
      </c>
      <c r="AV30" s="40">
        <f>'ETR Total Sust. Benefits (MEUR)'!AV31</f>
        <v>0</v>
      </c>
      <c r="AW30" s="40">
        <f>'ETR Total Sust. Benefits (MEUR)'!AW31</f>
        <v>0</v>
      </c>
      <c r="AX30" s="40">
        <f>'ETR Total Sust. Benefits (MEUR)'!AX31</f>
        <v>0</v>
      </c>
      <c r="AY30" s="248">
        <f>'ETR Total Sust. Benefits (MEUR)'!AY31</f>
        <v>0</v>
      </c>
    </row>
    <row r="31" spans="2:51" ht="191.25" customHeight="1" x14ac:dyDescent="0.25">
      <c r="B31" s="487" t="str">
        <f>'ETR Capacities'!B31</f>
        <v>DK</v>
      </c>
      <c r="C31" s="464" t="str">
        <f>'ETR Capacities'!C31</f>
        <v>ETR-A-64</v>
      </c>
      <c r="D31" s="464" t="str">
        <f>_xlfn.XLOOKUP(C31,'Investment Project Main Info'!$E$4:$E$265,'Investment Project Main Info'!$F$4:$F$265)</f>
        <v>Biomethane reverse flow Denmark</v>
      </c>
      <c r="E31" s="464" t="str">
        <f>_xlfn.XLOOKUP(C31,'ETR Capacities'!$C$5:$C$79,'ETR Capacities'!$E$5:$E$79)</f>
        <v>Reverse flow DSO-TSO</v>
      </c>
      <c r="F31" s="513" t="str">
        <f>IF(_xlfn.XLOOKUP(C31,'ETR Capacities'!$C$5:$C$79,'ETR Capacities'!$F$5:$F$79)=0," ",_xlfn.XLOOKUP(C31,'ETR Capacities'!$C$5:$C$79,'ETR Capacities'!$F$5:$F$79))</f>
        <v xml:space="preserve"> </v>
      </c>
      <c r="G31" s="388">
        <f>'ETR Total Sust. Benefits (MEUR)'!G32</f>
        <v>0</v>
      </c>
      <c r="H31" s="109">
        <f>'ETR Total Sust. Benefits (MEUR)'!H32</f>
        <v>0</v>
      </c>
      <c r="I31" s="109">
        <f>'ETR Total Sust. Benefits (MEUR)'!I32</f>
        <v>0</v>
      </c>
      <c r="J31" s="109">
        <f>'ETR Total Sust. Benefits (MEUR)'!J32</f>
        <v>0</v>
      </c>
      <c r="K31" s="110">
        <f>'ETR Total Sust. Benefits (MEUR)'!K32</f>
        <v>0</v>
      </c>
      <c r="L31" s="214">
        <f>'ETR Total Sust. Benefits (MEUR)'!L32</f>
        <v>0</v>
      </c>
      <c r="M31" s="214">
        <f>'ETR Total Sust. Benefits (MEUR)'!M32</f>
        <v>0</v>
      </c>
      <c r="N31" s="214">
        <f>'ETR Total Sust. Benefits (MEUR)'!N32</f>
        <v>76.851129600000007</v>
      </c>
      <c r="O31" s="214">
        <f>'ETR Total Sust. Benefits (MEUR)'!O32</f>
        <v>0</v>
      </c>
      <c r="P31" s="215">
        <f>'ETR Total Sust. Benefits (MEUR)'!P32</f>
        <v>0</v>
      </c>
      <c r="Q31" s="214">
        <f>'ETR Total Sust. Benefits (MEUR)'!Q32</f>
        <v>0</v>
      </c>
      <c r="R31" s="214">
        <f>'ETR Total Sust. Benefits (MEUR)'!R32</f>
        <v>0</v>
      </c>
      <c r="S31" s="214">
        <f>'ETR Total Sust. Benefits (MEUR)'!S32</f>
        <v>31.5638568</v>
      </c>
      <c r="T31" s="214">
        <f>'ETR Total Sust. Benefits (MEUR)'!T32</f>
        <v>0</v>
      </c>
      <c r="U31" s="215">
        <f>'ETR Total Sust. Benefits (MEUR)'!U32</f>
        <v>0</v>
      </c>
      <c r="V31" s="232">
        <f>'ETR Total Sust. Benefits (MEUR)'!V32</f>
        <v>0</v>
      </c>
      <c r="W31" s="232">
        <f>'ETR Total Sust. Benefits (MEUR)'!W32</f>
        <v>0</v>
      </c>
      <c r="X31" s="232">
        <f>'ETR Total Sust. Benefits (MEUR)'!X32</f>
        <v>37.053223200000005</v>
      </c>
      <c r="Y31" s="232">
        <f>'ETR Total Sust. Benefits (MEUR)'!Y32</f>
        <v>0</v>
      </c>
      <c r="Z31" s="233">
        <f>'ETR Total Sust. Benefits (MEUR)'!Z32</f>
        <v>0</v>
      </c>
      <c r="AA31" s="66">
        <f>'ETR Total Sust. Benefits (MEUR)'!AA32</f>
        <v>0</v>
      </c>
      <c r="AB31" s="66">
        <f>'ETR Total Sust. Benefits (MEUR)'!AB32</f>
        <v>0</v>
      </c>
      <c r="AC31" s="66">
        <f>'ETR Total Sust. Benefits (MEUR)'!AC32</f>
        <v>72.734104800000011</v>
      </c>
      <c r="AD31" s="66">
        <f>'ETR Total Sust. Benefits (MEUR)'!AD32</f>
        <v>0</v>
      </c>
      <c r="AE31" s="244">
        <f>'ETR Total Sust. Benefits (MEUR)'!AE32</f>
        <v>0</v>
      </c>
      <c r="AF31" s="67">
        <f>'ETR Total Sust. Benefits (MEUR)'!AF32</f>
        <v>0</v>
      </c>
      <c r="AG31" s="67">
        <f>'ETR Total Sust. Benefits (MEUR)'!AG32</f>
        <v>0</v>
      </c>
      <c r="AH31" s="67">
        <f>'ETR Total Sust. Benefits (MEUR)'!AH32</f>
        <v>48.031956000000001</v>
      </c>
      <c r="AI31" s="67">
        <f>'ETR Total Sust. Benefits (MEUR)'!AI32</f>
        <v>0</v>
      </c>
      <c r="AJ31" s="250">
        <f>'ETR Total Sust. Benefits (MEUR)'!AJ32</f>
        <v>0</v>
      </c>
      <c r="AK31" s="232">
        <f>'ETR Total Sust. Benefits (MEUR)'!AK32</f>
        <v>0</v>
      </c>
      <c r="AL31" s="232">
        <f>'ETR Total Sust. Benefits (MEUR)'!AL32</f>
        <v>0</v>
      </c>
      <c r="AM31" s="232">
        <f>'ETR Total Sust. Benefits (MEUR)'!AM32</f>
        <v>102.92562</v>
      </c>
      <c r="AN31" s="232">
        <f>'ETR Total Sust. Benefits (MEUR)'!AN32</f>
        <v>0</v>
      </c>
      <c r="AO31" s="233">
        <f>'ETR Total Sust. Benefits (MEUR)'!AO32</f>
        <v>0</v>
      </c>
      <c r="AP31" s="66">
        <f>'ETR Total Sust. Benefits (MEUR)'!AP32</f>
        <v>0</v>
      </c>
      <c r="AQ31" s="66">
        <f>'ETR Total Sust. Benefits (MEUR)'!AQ32</f>
        <v>0</v>
      </c>
      <c r="AR31" s="66">
        <f>'ETR Total Sust. Benefits (MEUR)'!AR32</f>
        <v>137.23416</v>
      </c>
      <c r="AS31" s="66">
        <f>'ETR Total Sust. Benefits (MEUR)'!AS32</f>
        <v>0</v>
      </c>
      <c r="AT31" s="244">
        <f>'ETR Total Sust. Benefits (MEUR)'!AT32</f>
        <v>0</v>
      </c>
      <c r="AU31" s="67">
        <f>'ETR Total Sust. Benefits (MEUR)'!AU32</f>
        <v>0</v>
      </c>
      <c r="AV31" s="67">
        <f>'ETR Total Sust. Benefits (MEUR)'!AV32</f>
        <v>0</v>
      </c>
      <c r="AW31" s="67">
        <f>'ETR Total Sust. Benefits (MEUR)'!AW32</f>
        <v>109.787328</v>
      </c>
      <c r="AX31" s="67">
        <f>'ETR Total Sust. Benefits (MEUR)'!AX32</f>
        <v>0</v>
      </c>
      <c r="AY31" s="250">
        <f>'ETR Total Sust. Benefits (MEUR)'!AY32</f>
        <v>0</v>
      </c>
    </row>
    <row r="32" spans="2:51" ht="178.5" customHeight="1" x14ac:dyDescent="0.25">
      <c r="B32" s="485" t="str">
        <f>'ETR Capacities'!B32</f>
        <v>DK</v>
      </c>
      <c r="C32" s="459" t="str">
        <f>'ETR Capacities'!C32</f>
        <v>ETR-N-828</v>
      </c>
      <c r="D32" s="459" t="str">
        <f>_xlfn.XLOOKUP(C32,'Investment Project Main Info'!$E$4:$E$265,'Investment Project Main Info'!$F$4:$F$265)</f>
        <v>Green Hydrogen Hub Denmark</v>
      </c>
      <c r="E32" s="459" t="str">
        <f>_xlfn.XLOOKUP(C32,'ETR Capacities'!$C$5:$C$79,'ETR Capacities'!$E$5:$E$79)</f>
        <v xml:space="preserve">Hydrogen and synthetic methane </v>
      </c>
      <c r="F32" s="509" t="str">
        <f>IF(_xlfn.XLOOKUP(C32,'ETR Capacities'!$C$5:$C$79,'ETR Capacities'!$F$5:$F$79)=0," ",_xlfn.XLOOKUP(C32,'ETR Capacities'!$C$5:$C$79,'ETR Capacities'!$F$5:$F$79))</f>
        <v xml:space="preserve"> </v>
      </c>
      <c r="G32" s="331">
        <f>'ETR Total Sust. Benefits (MEUR)'!G33</f>
        <v>0</v>
      </c>
      <c r="H32" s="334">
        <f>'ETR Total Sust. Benefits (MEUR)'!H33</f>
        <v>0</v>
      </c>
      <c r="I32" s="334">
        <f>'ETR Total Sust. Benefits (MEUR)'!I33</f>
        <v>0</v>
      </c>
      <c r="J32" s="334">
        <f>'ETR Total Sust. Benefits (MEUR)'!J33</f>
        <v>0</v>
      </c>
      <c r="K32" s="337">
        <f>'ETR Total Sust. Benefits (MEUR)'!K33</f>
        <v>0</v>
      </c>
      <c r="L32" s="325">
        <f>'ETR Total Sust. Benefits (MEUR)'!L33</f>
        <v>12.440024470588238</v>
      </c>
      <c r="M32" s="325">
        <f>'ETR Total Sust. Benefits (MEUR)'!M33</f>
        <v>0</v>
      </c>
      <c r="N32" s="325">
        <f>'ETR Total Sust. Benefits (MEUR)'!N33</f>
        <v>0</v>
      </c>
      <c r="O32" s="325">
        <f>'ETR Total Sust. Benefits (MEUR)'!O33</f>
        <v>0</v>
      </c>
      <c r="P32" s="328">
        <f>'ETR Total Sust. Benefits (MEUR)'!P33</f>
        <v>0</v>
      </c>
      <c r="Q32" s="325">
        <f>'ETR Total Sust. Benefits (MEUR)'!Q33</f>
        <v>6.0658104705882359</v>
      </c>
      <c r="R32" s="325">
        <f>'ETR Total Sust. Benefits (MEUR)'!R33</f>
        <v>0</v>
      </c>
      <c r="S32" s="325">
        <f>'ETR Total Sust. Benefits (MEUR)'!S33</f>
        <v>0</v>
      </c>
      <c r="T32" s="325">
        <f>'ETR Total Sust. Benefits (MEUR)'!T33</f>
        <v>0</v>
      </c>
      <c r="U32" s="328">
        <f>'ETR Total Sust. Benefits (MEUR)'!U33</f>
        <v>0</v>
      </c>
      <c r="V32" s="319">
        <f>'ETR Total Sust. Benefits (MEUR)'!V33</f>
        <v>22.79480823529412</v>
      </c>
      <c r="W32" s="319">
        <f>'ETR Total Sust. Benefits (MEUR)'!W33</f>
        <v>0</v>
      </c>
      <c r="X32" s="319">
        <f>'ETR Total Sust. Benefits (MEUR)'!X33</f>
        <v>0</v>
      </c>
      <c r="Y32" s="319">
        <f>'ETR Total Sust. Benefits (MEUR)'!Y33</f>
        <v>0</v>
      </c>
      <c r="Z32" s="322">
        <f>'ETR Total Sust. Benefits (MEUR)'!Z33</f>
        <v>0</v>
      </c>
      <c r="AA32" s="313">
        <f>'ETR Total Sust. Benefits (MEUR)'!AA33</f>
        <v>39.53516823529413</v>
      </c>
      <c r="AB32" s="313">
        <f>'ETR Total Sust. Benefits (MEUR)'!AB33</f>
        <v>0</v>
      </c>
      <c r="AC32" s="313">
        <f>'ETR Total Sust. Benefits (MEUR)'!AC33</f>
        <v>0</v>
      </c>
      <c r="AD32" s="313">
        <f>'ETR Total Sust. Benefits (MEUR)'!AD33</f>
        <v>0</v>
      </c>
      <c r="AE32" s="316">
        <f>'ETR Total Sust. Benefits (MEUR)'!AE33</f>
        <v>0</v>
      </c>
      <c r="AF32" s="307">
        <f>'ETR Total Sust. Benefits (MEUR)'!AF33</f>
        <v>27.945688235294121</v>
      </c>
      <c r="AG32" s="307">
        <f>'ETR Total Sust. Benefits (MEUR)'!AG33</f>
        <v>0</v>
      </c>
      <c r="AH32" s="307">
        <f>'ETR Total Sust. Benefits (MEUR)'!AH33</f>
        <v>0</v>
      </c>
      <c r="AI32" s="307">
        <f>'ETR Total Sust. Benefits (MEUR)'!AI33</f>
        <v>0</v>
      </c>
      <c r="AJ32" s="310">
        <f>'ETR Total Sust. Benefits (MEUR)'!AJ33</f>
        <v>0</v>
      </c>
      <c r="AK32" s="319">
        <f>'ETR Total Sust. Benefits (MEUR)'!AK33</f>
        <v>53.700088235294132</v>
      </c>
      <c r="AL32" s="319">
        <f>'ETR Total Sust. Benefits (MEUR)'!AL33</f>
        <v>0</v>
      </c>
      <c r="AM32" s="319">
        <f>'ETR Total Sust. Benefits (MEUR)'!AM33</f>
        <v>0</v>
      </c>
      <c r="AN32" s="319">
        <f>'ETR Total Sust. Benefits (MEUR)'!AN33</f>
        <v>0</v>
      </c>
      <c r="AO32" s="322">
        <f>'ETR Total Sust. Benefits (MEUR)'!AO33</f>
        <v>0</v>
      </c>
      <c r="AP32" s="313">
        <f>'ETR Total Sust. Benefits (MEUR)'!AP33</f>
        <v>69.796588235294124</v>
      </c>
      <c r="AQ32" s="313">
        <f>'ETR Total Sust. Benefits (MEUR)'!AQ33</f>
        <v>0</v>
      </c>
      <c r="AR32" s="313">
        <f>'ETR Total Sust. Benefits (MEUR)'!AR33</f>
        <v>0</v>
      </c>
      <c r="AS32" s="313">
        <f>'ETR Total Sust. Benefits (MEUR)'!AS33</f>
        <v>0</v>
      </c>
      <c r="AT32" s="316">
        <f>'ETR Total Sust. Benefits (MEUR)'!AT33</f>
        <v>0</v>
      </c>
      <c r="AU32" s="307">
        <f>'ETR Total Sust. Benefits (MEUR)'!AU33</f>
        <v>56.919388235294129</v>
      </c>
      <c r="AV32" s="307">
        <f>'ETR Total Sust. Benefits (MEUR)'!AV33</f>
        <v>0</v>
      </c>
      <c r="AW32" s="307">
        <f>'ETR Total Sust. Benefits (MEUR)'!AW33</f>
        <v>0</v>
      </c>
      <c r="AX32" s="307">
        <f>'ETR Total Sust. Benefits (MEUR)'!AX33</f>
        <v>0</v>
      </c>
      <c r="AY32" s="310">
        <f>'ETR Total Sust. Benefits (MEUR)'!AY33</f>
        <v>0</v>
      </c>
    </row>
    <row r="33" spans="2:51" ht="198.75" customHeight="1" thickBot="1" x14ac:dyDescent="0.3">
      <c r="B33" s="486" t="str">
        <f>'ETR Capacities'!B33</f>
        <v>DK</v>
      </c>
      <c r="C33" s="465" t="str">
        <f>'ETR Capacities'!C33</f>
        <v>ETR-N-922</v>
      </c>
      <c r="D33" s="465" t="str">
        <f>_xlfn.XLOOKUP(C33,'Investment Project Main Info'!$E$4:$E$265,'Investment Project Main Info'!$F$4:$F$265)</f>
        <v>Green Gas Lolland-Falster</v>
      </c>
      <c r="E33" s="465" t="str">
        <f>_xlfn.XLOOKUP(C33,'ETR Capacities'!$C$5:$C$79,'ETR Capacities'!$E$5:$E$79)</f>
        <v>Biomethane developments</v>
      </c>
      <c r="F33" s="514" t="str">
        <f>IF(_xlfn.XLOOKUP(C33,'ETR Capacities'!$C$5:$C$79,'ETR Capacities'!$F$5:$F$79)=0," ",_xlfn.XLOOKUP(C33,'ETR Capacities'!$C$5:$C$79,'ETR Capacities'!$F$5:$F$79))</f>
        <v xml:space="preserve"> </v>
      </c>
      <c r="G33" s="389" t="str">
        <f>'ETR Total Sust. Benefits (MEUR)'!G34</f>
        <v xml:space="preserve"> </v>
      </c>
      <c r="H33" s="111" t="str">
        <f>'ETR Total Sust. Benefits (MEUR)'!H34</f>
        <v xml:space="preserve"> </v>
      </c>
      <c r="I33" s="111" t="str">
        <f>'ETR Total Sust. Benefits (MEUR)'!I34</f>
        <v xml:space="preserve"> </v>
      </c>
      <c r="J33" s="111" t="str">
        <f>'ETR Total Sust. Benefits (MEUR)'!J34</f>
        <v xml:space="preserve"> </v>
      </c>
      <c r="K33" s="112" t="str">
        <f>'ETR Total Sust. Benefits (MEUR)'!K34</f>
        <v xml:space="preserve"> </v>
      </c>
      <c r="L33" s="216" t="str">
        <f>'ETR Total Sust. Benefits (MEUR)'!L34</f>
        <v xml:space="preserve"> </v>
      </c>
      <c r="M33" s="216" t="str">
        <f>'ETR Total Sust. Benefits (MEUR)'!M34</f>
        <v xml:space="preserve"> </v>
      </c>
      <c r="N33" s="216" t="str">
        <f>'ETR Total Sust. Benefits (MEUR)'!N34</f>
        <v xml:space="preserve"> </v>
      </c>
      <c r="O33" s="216" t="str">
        <f>'ETR Total Sust. Benefits (MEUR)'!O34</f>
        <v xml:space="preserve"> </v>
      </c>
      <c r="P33" s="217" t="str">
        <f>'ETR Total Sust. Benefits (MEUR)'!P34</f>
        <v xml:space="preserve"> </v>
      </c>
      <c r="Q33" s="216" t="str">
        <f>'ETR Total Sust. Benefits (MEUR)'!Q34</f>
        <v xml:space="preserve"> </v>
      </c>
      <c r="R33" s="216" t="str">
        <f>'ETR Total Sust. Benefits (MEUR)'!R34</f>
        <v xml:space="preserve"> </v>
      </c>
      <c r="S33" s="216" t="str">
        <f>'ETR Total Sust. Benefits (MEUR)'!S34</f>
        <v xml:space="preserve"> </v>
      </c>
      <c r="T33" s="216" t="str">
        <f>'ETR Total Sust. Benefits (MEUR)'!T34</f>
        <v xml:space="preserve"> </v>
      </c>
      <c r="U33" s="217" t="str">
        <f>'ETR Total Sust. Benefits (MEUR)'!U34</f>
        <v xml:space="preserve"> </v>
      </c>
      <c r="V33" s="234" t="str">
        <f>'ETR Total Sust. Benefits (MEUR)'!V34</f>
        <v xml:space="preserve"> </v>
      </c>
      <c r="W33" s="234" t="str">
        <f>'ETR Total Sust. Benefits (MEUR)'!W34</f>
        <v xml:space="preserve"> </v>
      </c>
      <c r="X33" s="234" t="str">
        <f>'ETR Total Sust. Benefits (MEUR)'!X34</f>
        <v xml:space="preserve"> </v>
      </c>
      <c r="Y33" s="234" t="str">
        <f>'ETR Total Sust. Benefits (MEUR)'!Y34</f>
        <v xml:space="preserve"> </v>
      </c>
      <c r="Z33" s="235" t="str">
        <f>'ETR Total Sust. Benefits (MEUR)'!Z34</f>
        <v xml:space="preserve"> </v>
      </c>
      <c r="AA33" s="45" t="str">
        <f>'ETR Total Sust. Benefits (MEUR)'!AA34</f>
        <v xml:space="preserve"> </v>
      </c>
      <c r="AB33" s="45" t="str">
        <f>'ETR Total Sust. Benefits (MEUR)'!AB34</f>
        <v xml:space="preserve"> </v>
      </c>
      <c r="AC33" s="45" t="str">
        <f>'ETR Total Sust. Benefits (MEUR)'!AC34</f>
        <v xml:space="preserve"> </v>
      </c>
      <c r="AD33" s="45" t="str">
        <f>'ETR Total Sust. Benefits (MEUR)'!AD34</f>
        <v xml:space="preserve"> </v>
      </c>
      <c r="AE33" s="68" t="str">
        <f>'ETR Total Sust. Benefits (MEUR)'!AE34</f>
        <v xml:space="preserve"> </v>
      </c>
      <c r="AF33" s="49" t="str">
        <f>'ETR Total Sust. Benefits (MEUR)'!AF34</f>
        <v xml:space="preserve"> </v>
      </c>
      <c r="AG33" s="49" t="str">
        <f>'ETR Total Sust. Benefits (MEUR)'!AG34</f>
        <v xml:space="preserve"> </v>
      </c>
      <c r="AH33" s="49" t="str">
        <f>'ETR Total Sust. Benefits (MEUR)'!AH34</f>
        <v xml:space="preserve"> </v>
      </c>
      <c r="AI33" s="49" t="str">
        <f>'ETR Total Sust. Benefits (MEUR)'!AI34</f>
        <v xml:space="preserve"> </v>
      </c>
      <c r="AJ33" s="46" t="str">
        <f>'ETR Total Sust. Benefits (MEUR)'!AJ34</f>
        <v xml:space="preserve"> </v>
      </c>
      <c r="AK33" s="234" t="str">
        <f>'ETR Total Sust. Benefits (MEUR)'!AK34</f>
        <v xml:space="preserve"> </v>
      </c>
      <c r="AL33" s="234" t="str">
        <f>'ETR Total Sust. Benefits (MEUR)'!AL34</f>
        <v xml:space="preserve"> </v>
      </c>
      <c r="AM33" s="234" t="str">
        <f>'ETR Total Sust. Benefits (MEUR)'!AM34</f>
        <v xml:space="preserve"> </v>
      </c>
      <c r="AN33" s="234" t="str">
        <f>'ETR Total Sust. Benefits (MEUR)'!AN34</f>
        <v xml:space="preserve"> </v>
      </c>
      <c r="AO33" s="235" t="str">
        <f>'ETR Total Sust. Benefits (MEUR)'!AO34</f>
        <v xml:space="preserve"> </v>
      </c>
      <c r="AP33" s="45" t="str">
        <f>'ETR Total Sust. Benefits (MEUR)'!AP34</f>
        <v xml:space="preserve"> </v>
      </c>
      <c r="AQ33" s="45" t="str">
        <f>'ETR Total Sust. Benefits (MEUR)'!AQ34</f>
        <v xml:space="preserve"> </v>
      </c>
      <c r="AR33" s="45" t="str">
        <f>'ETR Total Sust. Benefits (MEUR)'!AR34</f>
        <v xml:space="preserve"> </v>
      </c>
      <c r="AS33" s="45" t="str">
        <f>'ETR Total Sust. Benefits (MEUR)'!AS34</f>
        <v xml:space="preserve"> </v>
      </c>
      <c r="AT33" s="68" t="str">
        <f>'ETR Total Sust. Benefits (MEUR)'!AT34</f>
        <v xml:space="preserve"> </v>
      </c>
      <c r="AU33" s="49" t="str">
        <f>'ETR Total Sust. Benefits (MEUR)'!AU34</f>
        <v xml:space="preserve"> </v>
      </c>
      <c r="AV33" s="49" t="str">
        <f>'ETR Total Sust. Benefits (MEUR)'!AV34</f>
        <v xml:space="preserve"> </v>
      </c>
      <c r="AW33" s="49" t="str">
        <f>'ETR Total Sust. Benefits (MEUR)'!AW34</f>
        <v xml:space="preserve"> </v>
      </c>
      <c r="AX33" s="49" t="str">
        <f>'ETR Total Sust. Benefits (MEUR)'!AX34</f>
        <v xml:space="preserve"> </v>
      </c>
      <c r="AY33" s="46" t="str">
        <f>'ETR Total Sust. Benefits (MEUR)'!AY34</f>
        <v xml:space="preserve"> </v>
      </c>
    </row>
    <row r="34" spans="2:51" ht="183" customHeight="1" x14ac:dyDescent="0.25">
      <c r="B34" s="487" t="str">
        <f>'ETR Capacities'!B34</f>
        <v>FR</v>
      </c>
      <c r="C34" s="466" t="str">
        <f>'ETR Capacities'!C34</f>
        <v>ETR-N-226</v>
      </c>
      <c r="D34" s="466" t="str">
        <f>_xlfn.XLOOKUP(C34,'Investment Project Main Info'!$E$4:$E$265,'Investment Project Main Info'!$F$4:$F$265)</f>
        <v>Fos Tonkin LNG Terminal Evolution</v>
      </c>
      <c r="E34" s="466" t="str">
        <f>_xlfn.XLOOKUP(C34,'ETR Capacities'!$C$5:$C$79,'ETR Capacities'!$E$5:$E$79)</f>
        <v>CNG/LNG for transport</v>
      </c>
      <c r="F34" s="515" t="str">
        <f>IF(_xlfn.XLOOKUP(C34,'ETR Capacities'!$C$5:$C$79,'ETR Capacities'!$F$5:$F$79)=0," ",_xlfn.XLOOKUP(C34,'ETR Capacities'!$C$5:$C$79,'ETR Capacities'!$F$5:$F$79))</f>
        <v xml:space="preserve"> </v>
      </c>
      <c r="G34" s="332">
        <f>'ETR Total Sust. Benefits (MEUR)'!G35</f>
        <v>0</v>
      </c>
      <c r="H34" s="335">
        <f>'ETR Total Sust. Benefits (MEUR)'!H35</f>
        <v>0</v>
      </c>
      <c r="I34" s="335">
        <f>'ETR Total Sust. Benefits (MEUR)'!I35</f>
        <v>0</v>
      </c>
      <c r="J34" s="335">
        <f>'ETR Total Sust. Benefits (MEUR)'!J35</f>
        <v>0</v>
      </c>
      <c r="K34" s="338">
        <f>'ETR Total Sust. Benefits (MEUR)'!K35</f>
        <v>0</v>
      </c>
      <c r="L34" s="326">
        <f>'ETR Total Sust. Benefits (MEUR)'!L35</f>
        <v>0</v>
      </c>
      <c r="M34" s="326">
        <f>'ETR Total Sust. Benefits (MEUR)'!M35</f>
        <v>0</v>
      </c>
      <c r="N34" s="326">
        <f>'ETR Total Sust. Benefits (MEUR)'!N35</f>
        <v>0</v>
      </c>
      <c r="O34" s="326">
        <f>'ETR Total Sust. Benefits (MEUR)'!O35</f>
        <v>0</v>
      </c>
      <c r="P34" s="329">
        <f>'ETR Total Sust. Benefits (MEUR)'!P35</f>
        <v>160.32138230532911</v>
      </c>
      <c r="Q34" s="326">
        <f>'ETR Total Sust. Benefits (MEUR)'!Q35</f>
        <v>0</v>
      </c>
      <c r="R34" s="326">
        <f>'ETR Total Sust. Benefits (MEUR)'!R35</f>
        <v>0</v>
      </c>
      <c r="S34" s="326">
        <f>'ETR Total Sust. Benefits (MEUR)'!S35</f>
        <v>0</v>
      </c>
      <c r="T34" s="326">
        <f>'ETR Total Sust. Benefits (MEUR)'!T35</f>
        <v>0</v>
      </c>
      <c r="U34" s="329">
        <f>'ETR Total Sust. Benefits (MEUR)'!U35</f>
        <v>126.59538230532912</v>
      </c>
      <c r="V34" s="320">
        <f>'ETR Total Sust. Benefits (MEUR)'!V35</f>
        <v>0</v>
      </c>
      <c r="W34" s="320">
        <f>'ETR Total Sust. Benefits (MEUR)'!W35</f>
        <v>0</v>
      </c>
      <c r="X34" s="320">
        <f>'ETR Total Sust. Benefits (MEUR)'!X35</f>
        <v>0</v>
      </c>
      <c r="Y34" s="320">
        <f>'ETR Total Sust. Benefits (MEUR)'!Y35</f>
        <v>0</v>
      </c>
      <c r="Z34" s="323">
        <f>'ETR Total Sust. Benefits (MEUR)'!Z35</f>
        <v>130.68338230532913</v>
      </c>
      <c r="AA34" s="314">
        <f>'ETR Total Sust. Benefits (MEUR)'!AA35</f>
        <v>0</v>
      </c>
      <c r="AB34" s="314">
        <f>'ETR Total Sust. Benefits (MEUR)'!AB35</f>
        <v>0</v>
      </c>
      <c r="AC34" s="314">
        <f>'ETR Total Sust. Benefits (MEUR)'!AC35</f>
        <v>0</v>
      </c>
      <c r="AD34" s="314">
        <f>'ETR Total Sust. Benefits (MEUR)'!AD35</f>
        <v>0</v>
      </c>
      <c r="AE34" s="317">
        <f>'ETR Total Sust. Benefits (MEUR)'!AE35</f>
        <v>157.25538230532911</v>
      </c>
      <c r="AF34" s="308">
        <f>'ETR Total Sust. Benefits (MEUR)'!AF35</f>
        <v>0</v>
      </c>
      <c r="AG34" s="308">
        <f>'ETR Total Sust. Benefits (MEUR)'!AG35</f>
        <v>0</v>
      </c>
      <c r="AH34" s="308">
        <f>'ETR Total Sust. Benefits (MEUR)'!AH35</f>
        <v>0</v>
      </c>
      <c r="AI34" s="308">
        <f>'ETR Total Sust. Benefits (MEUR)'!AI35</f>
        <v>0</v>
      </c>
      <c r="AJ34" s="311">
        <f>'ETR Total Sust. Benefits (MEUR)'!AJ35</f>
        <v>138.85938230532912</v>
      </c>
      <c r="AK34" s="320">
        <f>'ETR Total Sust. Benefits (MEUR)'!AK35</f>
        <v>0</v>
      </c>
      <c r="AL34" s="320">
        <f>'ETR Total Sust. Benefits (MEUR)'!AL35</f>
        <v>0</v>
      </c>
      <c r="AM34" s="320">
        <f>'ETR Total Sust. Benefits (MEUR)'!AM35</f>
        <v>0</v>
      </c>
      <c r="AN34" s="320">
        <f>'ETR Total Sust. Benefits (MEUR)'!AN35</f>
        <v>0</v>
      </c>
      <c r="AO34" s="323">
        <f>'ETR Total Sust. Benefits (MEUR)'!AO35</f>
        <v>179.73938230532912</v>
      </c>
      <c r="AP34" s="314">
        <f>'ETR Total Sust. Benefits (MEUR)'!AP35</f>
        <v>0</v>
      </c>
      <c r="AQ34" s="314">
        <f>'ETR Total Sust. Benefits (MEUR)'!AQ35</f>
        <v>0</v>
      </c>
      <c r="AR34" s="314">
        <f>'ETR Total Sust. Benefits (MEUR)'!AR35</f>
        <v>0</v>
      </c>
      <c r="AS34" s="314">
        <f>'ETR Total Sust. Benefits (MEUR)'!AS35</f>
        <v>0</v>
      </c>
      <c r="AT34" s="317">
        <f>'ETR Total Sust. Benefits (MEUR)'!AT35</f>
        <v>205.2893823053291</v>
      </c>
      <c r="AU34" s="308">
        <f>'ETR Total Sust. Benefits (MEUR)'!AU35</f>
        <v>0</v>
      </c>
      <c r="AV34" s="308">
        <f>'ETR Total Sust. Benefits (MEUR)'!AV35</f>
        <v>0</v>
      </c>
      <c r="AW34" s="308">
        <f>'ETR Total Sust. Benefits (MEUR)'!AW35</f>
        <v>0</v>
      </c>
      <c r="AX34" s="308">
        <f>'ETR Total Sust. Benefits (MEUR)'!AX35</f>
        <v>0</v>
      </c>
      <c r="AY34" s="311">
        <f>'ETR Total Sust. Benefits (MEUR)'!AY35</f>
        <v>184.84938230532913</v>
      </c>
    </row>
    <row r="35" spans="2:51" ht="183.75" customHeight="1" x14ac:dyDescent="0.25">
      <c r="B35" s="485" t="str">
        <f>'ETR Capacities'!B35</f>
        <v>FR</v>
      </c>
      <c r="C35" s="458" t="str">
        <f>'ETR Capacities'!C35</f>
        <v>ETR-F-546</v>
      </c>
      <c r="D35" s="458" t="str">
        <f>_xlfn.XLOOKUP(C35,'Investment Project Main Info'!$E$4:$E$265,'Investment Project Main Info'!$F$4:$F$265)</f>
        <v>Jupiter 1000: first industrial demonstrator of Power to Gas in France</v>
      </c>
      <c r="E35" s="458" t="str">
        <f>_xlfn.XLOOKUP(C35,'ETR Capacities'!$C$5:$C$79,'ETR Capacities'!$E$5:$E$79)</f>
        <v xml:space="preserve">Hydrogen and synthetic methane </v>
      </c>
      <c r="F35" s="774" t="str">
        <f>IF(_xlfn.XLOOKUP(C35,'ETR Capacities'!$C$5:$C$79,'ETR Capacities'!$F$5:$F$79)=0," ",_xlfn.XLOOKUP(C35,'ETR Capacities'!$C$5:$C$79,'ETR Capacities'!$F$5:$F$79))</f>
        <v xml:space="preserve"> </v>
      </c>
      <c r="G35" s="386">
        <f>'ETR Total Sust. Benefits (MEUR)'!G36</f>
        <v>0</v>
      </c>
      <c r="H35" s="105">
        <f>'ETR Total Sust. Benefits (MEUR)'!H36</f>
        <v>2.2217324762229103E-2</v>
      </c>
      <c r="I35" s="105">
        <f>'ETR Total Sust. Benefits (MEUR)'!I36</f>
        <v>0</v>
      </c>
      <c r="J35" s="105">
        <f>'ETR Total Sust. Benefits (MEUR)'!J36</f>
        <v>0</v>
      </c>
      <c r="K35" s="106">
        <f>'ETR Total Sust. Benefits (MEUR)'!K36</f>
        <v>0</v>
      </c>
      <c r="L35" s="209">
        <f>'ETR Total Sust. Benefits (MEUR)'!L36</f>
        <v>0</v>
      </c>
      <c r="M35" s="209">
        <f>'ETR Total Sust. Benefits (MEUR)'!M36</f>
        <v>4.5595881362229106E-2</v>
      </c>
      <c r="N35" s="209">
        <f>'ETR Total Sust. Benefits (MEUR)'!N36</f>
        <v>0</v>
      </c>
      <c r="O35" s="209">
        <f>'ETR Total Sust. Benefits (MEUR)'!O36</f>
        <v>0</v>
      </c>
      <c r="P35" s="210">
        <f>'ETR Total Sust. Benefits (MEUR)'!P36</f>
        <v>0</v>
      </c>
      <c r="Q35" s="209">
        <f>'ETR Total Sust. Benefits (MEUR)'!Q36</f>
        <v>0</v>
      </c>
      <c r="R35" s="209">
        <f>'ETR Total Sust. Benefits (MEUR)'!R36</f>
        <v>2.4348501362229102E-2</v>
      </c>
      <c r="S35" s="209">
        <f>'ETR Total Sust. Benefits (MEUR)'!S36</f>
        <v>0</v>
      </c>
      <c r="T35" s="209">
        <f>'ETR Total Sust. Benefits (MEUR)'!T36</f>
        <v>0</v>
      </c>
      <c r="U35" s="210">
        <f>'ETR Total Sust. Benefits (MEUR)'!U36</f>
        <v>0</v>
      </c>
      <c r="V35" s="227">
        <f>'ETR Total Sust. Benefits (MEUR)'!V36</f>
        <v>0</v>
      </c>
      <c r="W35" s="227">
        <f>'ETR Total Sust. Benefits (MEUR)'!W36</f>
        <v>2.6923941362229104E-2</v>
      </c>
      <c r="X35" s="227">
        <f>'ETR Total Sust. Benefits (MEUR)'!X36</f>
        <v>0</v>
      </c>
      <c r="Y35" s="227">
        <f>'ETR Total Sust. Benefits (MEUR)'!Y36</f>
        <v>0</v>
      </c>
      <c r="Z35" s="228">
        <f>'ETR Total Sust. Benefits (MEUR)'!Z36</f>
        <v>0</v>
      </c>
      <c r="AA35" s="37">
        <f>'ETR Total Sust. Benefits (MEUR)'!AA36</f>
        <v>0</v>
      </c>
      <c r="AB35" s="37">
        <f>'ETR Total Sust. Benefits (MEUR)'!AB36</f>
        <v>4.3664301362229103E-2</v>
      </c>
      <c r="AC35" s="37">
        <f>'ETR Total Sust. Benefits (MEUR)'!AC36</f>
        <v>0</v>
      </c>
      <c r="AD35" s="37">
        <f>'ETR Total Sust. Benefits (MEUR)'!AD36</f>
        <v>0</v>
      </c>
      <c r="AE35" s="242">
        <f>'ETR Total Sust. Benefits (MEUR)'!AE36</f>
        <v>0</v>
      </c>
      <c r="AF35" s="40">
        <f>'ETR Total Sust. Benefits (MEUR)'!AF36</f>
        <v>0</v>
      </c>
      <c r="AG35" s="40">
        <f>'ETR Total Sust. Benefits (MEUR)'!AG36</f>
        <v>3.2074821362229104E-2</v>
      </c>
      <c r="AH35" s="40">
        <f>'ETR Total Sust. Benefits (MEUR)'!AH36</f>
        <v>0</v>
      </c>
      <c r="AI35" s="40">
        <f>'ETR Total Sust. Benefits (MEUR)'!AI36</f>
        <v>0</v>
      </c>
      <c r="AJ35" s="248">
        <f>'ETR Total Sust. Benefits (MEUR)'!AJ36</f>
        <v>0</v>
      </c>
      <c r="AK35" s="227">
        <f>'ETR Total Sust. Benefits (MEUR)'!AK36</f>
        <v>0</v>
      </c>
      <c r="AL35" s="227">
        <f>'ETR Total Sust. Benefits (MEUR)'!AL36</f>
        <v>5.7829221362229101E-2</v>
      </c>
      <c r="AM35" s="227">
        <f>'ETR Total Sust. Benefits (MEUR)'!AM36</f>
        <v>0</v>
      </c>
      <c r="AN35" s="227">
        <f>'ETR Total Sust. Benefits (MEUR)'!AN36</f>
        <v>0</v>
      </c>
      <c r="AO35" s="228">
        <f>'ETR Total Sust. Benefits (MEUR)'!AO36</f>
        <v>0</v>
      </c>
      <c r="AP35" s="37">
        <f>'ETR Total Sust. Benefits (MEUR)'!AP36</f>
        <v>0</v>
      </c>
      <c r="AQ35" s="37">
        <f>'ETR Total Sust. Benefits (MEUR)'!AQ36</f>
        <v>7.3925721362229108E-2</v>
      </c>
      <c r="AR35" s="37">
        <f>'ETR Total Sust. Benefits (MEUR)'!AR36</f>
        <v>0</v>
      </c>
      <c r="AS35" s="37">
        <f>'ETR Total Sust. Benefits (MEUR)'!AS36</f>
        <v>0</v>
      </c>
      <c r="AT35" s="242">
        <f>'ETR Total Sust. Benefits (MEUR)'!AT36</f>
        <v>0</v>
      </c>
      <c r="AU35" s="40">
        <f>'ETR Total Sust. Benefits (MEUR)'!AU36</f>
        <v>0</v>
      </c>
      <c r="AV35" s="40">
        <f>'ETR Total Sust. Benefits (MEUR)'!AV36</f>
        <v>6.1048521362229102E-2</v>
      </c>
      <c r="AW35" s="40">
        <f>'ETR Total Sust. Benefits (MEUR)'!AW36</f>
        <v>0</v>
      </c>
      <c r="AX35" s="40">
        <f>'ETR Total Sust. Benefits (MEUR)'!AX36</f>
        <v>0</v>
      </c>
      <c r="AY35" s="248">
        <f>'ETR Total Sust. Benefits (MEUR)'!AY36</f>
        <v>0</v>
      </c>
    </row>
    <row r="36" spans="2:51" ht="202.5" customHeight="1" x14ac:dyDescent="0.25">
      <c r="B36" s="485" t="str">
        <f>'ETR Capacities'!B36</f>
        <v>FR</v>
      </c>
      <c r="C36" s="458" t="str">
        <f>'ETR Capacities'!C36</f>
        <v>ETR-F-587</v>
      </c>
      <c r="D36" s="458" t="str">
        <f>_xlfn.XLOOKUP(C36,'Investment Project Main Info'!$E$4:$E$265,'Investment Project Main Info'!$F$4:$F$265)</f>
        <v>West Grid Synergy</v>
      </c>
      <c r="E36" s="458" t="str">
        <f>_xlfn.XLOOKUP(C36,'ETR Capacities'!$C$5:$C$79,'ETR Capacities'!$E$5:$E$79)</f>
        <v>Reverse flow DSO-TSO</v>
      </c>
      <c r="F36" s="775"/>
      <c r="G36" s="386">
        <f>'ETR Total Sust. Benefits (MEUR)'!G37</f>
        <v>0</v>
      </c>
      <c r="H36" s="105">
        <f>'ETR Total Sust. Benefits (MEUR)'!H37</f>
        <v>0</v>
      </c>
      <c r="I36" s="297">
        <f>'ETR Total Sust. Benefits (MEUR)'!I37</f>
        <v>0.6036954000000001</v>
      </c>
      <c r="J36" s="105">
        <f>'ETR Total Sust. Benefits (MEUR)'!J37</f>
        <v>0</v>
      </c>
      <c r="K36" s="106">
        <f>'ETR Total Sust. Benefits (MEUR)'!K37</f>
        <v>0</v>
      </c>
      <c r="L36" s="209">
        <f>'ETR Total Sust. Benefits (MEUR)'!L37</f>
        <v>0</v>
      </c>
      <c r="M36" s="209">
        <f>'ETR Total Sust. Benefits (MEUR)'!M37</f>
        <v>0</v>
      </c>
      <c r="N36" s="213">
        <f>'ETR Total Sust. Benefits (MEUR)'!N37</f>
        <v>1.7169600000000003</v>
      </c>
      <c r="O36" s="209">
        <f>'ETR Total Sust. Benefits (MEUR)'!O37</f>
        <v>0</v>
      </c>
      <c r="P36" s="210">
        <f>'ETR Total Sust. Benefits (MEUR)'!P37</f>
        <v>0</v>
      </c>
      <c r="Q36" s="209">
        <f>'ETR Total Sust. Benefits (MEUR)'!Q37</f>
        <v>0</v>
      </c>
      <c r="R36" s="209">
        <f>'ETR Total Sust. Benefits (MEUR)'!R37</f>
        <v>0</v>
      </c>
      <c r="S36" s="213">
        <f>'ETR Total Sust. Benefits (MEUR)'!S37</f>
        <v>0.70518000000000014</v>
      </c>
      <c r="T36" s="209">
        <f>'ETR Total Sust. Benefits (MEUR)'!T37</f>
        <v>0</v>
      </c>
      <c r="U36" s="210">
        <f>'ETR Total Sust. Benefits (MEUR)'!U37</f>
        <v>0</v>
      </c>
      <c r="V36" s="227">
        <f>'ETR Total Sust. Benefits (MEUR)'!V37</f>
        <v>0</v>
      </c>
      <c r="W36" s="227">
        <f>'ETR Total Sust. Benefits (MEUR)'!W37</f>
        <v>0</v>
      </c>
      <c r="X36" s="231">
        <f>'ETR Total Sust. Benefits (MEUR)'!X37</f>
        <v>0.82782000000000011</v>
      </c>
      <c r="Y36" s="227">
        <f>'ETR Total Sust. Benefits (MEUR)'!Y37</f>
        <v>0</v>
      </c>
      <c r="Z36" s="228">
        <f>'ETR Total Sust. Benefits (MEUR)'!Z37</f>
        <v>0</v>
      </c>
      <c r="AA36" s="37">
        <f>'ETR Total Sust. Benefits (MEUR)'!AA37</f>
        <v>0</v>
      </c>
      <c r="AB36" s="37">
        <f>'ETR Total Sust. Benefits (MEUR)'!AB37</f>
        <v>0</v>
      </c>
      <c r="AC36" s="38">
        <f>'ETR Total Sust. Benefits (MEUR)'!AC37</f>
        <v>1.6249800000000003</v>
      </c>
      <c r="AD36" s="37">
        <f>'ETR Total Sust. Benefits (MEUR)'!AD37</f>
        <v>0</v>
      </c>
      <c r="AE36" s="242">
        <f>'ETR Total Sust. Benefits (MEUR)'!AE37</f>
        <v>0</v>
      </c>
      <c r="AF36" s="40">
        <f>'ETR Total Sust. Benefits (MEUR)'!AF37</f>
        <v>0</v>
      </c>
      <c r="AG36" s="40">
        <f>'ETR Total Sust. Benefits (MEUR)'!AG37</f>
        <v>0</v>
      </c>
      <c r="AH36" s="41">
        <f>'ETR Total Sust. Benefits (MEUR)'!AH37</f>
        <v>1.0731000000000002</v>
      </c>
      <c r="AI36" s="40">
        <f>'ETR Total Sust. Benefits (MEUR)'!AI37</f>
        <v>0</v>
      </c>
      <c r="AJ36" s="248">
        <f>'ETR Total Sust. Benefits (MEUR)'!AJ37</f>
        <v>0</v>
      </c>
      <c r="AK36" s="227">
        <f>'ETR Total Sust. Benefits (MEUR)'!AK37</f>
        <v>0</v>
      </c>
      <c r="AL36" s="227">
        <f>'ETR Total Sust. Benefits (MEUR)'!AL37</f>
        <v>0</v>
      </c>
      <c r="AM36" s="231">
        <f>'ETR Total Sust. Benefits (MEUR)'!AM37</f>
        <v>2.2995000000000005</v>
      </c>
      <c r="AN36" s="227">
        <f>'ETR Total Sust. Benefits (MEUR)'!AN37</f>
        <v>0</v>
      </c>
      <c r="AO36" s="228">
        <f>'ETR Total Sust. Benefits (MEUR)'!AO37</f>
        <v>0</v>
      </c>
      <c r="AP36" s="37">
        <f>'ETR Total Sust. Benefits (MEUR)'!AP37</f>
        <v>0</v>
      </c>
      <c r="AQ36" s="37">
        <f>'ETR Total Sust. Benefits (MEUR)'!AQ37</f>
        <v>0</v>
      </c>
      <c r="AR36" s="38">
        <f>'ETR Total Sust. Benefits (MEUR)'!AR37</f>
        <v>3.0660000000000003</v>
      </c>
      <c r="AS36" s="37">
        <f>'ETR Total Sust. Benefits (MEUR)'!AS37</f>
        <v>0</v>
      </c>
      <c r="AT36" s="242">
        <f>'ETR Total Sust. Benefits (MEUR)'!AT37</f>
        <v>0</v>
      </c>
      <c r="AU36" s="40">
        <f>'ETR Total Sust. Benefits (MEUR)'!AU37</f>
        <v>0</v>
      </c>
      <c r="AV36" s="40">
        <f>'ETR Total Sust. Benefits (MEUR)'!AV37</f>
        <v>0</v>
      </c>
      <c r="AW36" s="41">
        <f>'ETR Total Sust. Benefits (MEUR)'!AW37</f>
        <v>2.4528000000000003</v>
      </c>
      <c r="AX36" s="40">
        <f>'ETR Total Sust. Benefits (MEUR)'!AX37</f>
        <v>0</v>
      </c>
      <c r="AY36" s="248">
        <f>'ETR Total Sust. Benefits (MEUR)'!AY37</f>
        <v>0</v>
      </c>
    </row>
    <row r="37" spans="2:51" ht="176.25" customHeight="1" x14ac:dyDescent="0.25">
      <c r="B37" s="485" t="str">
        <f>'ETR Capacities'!B37</f>
        <v>FR</v>
      </c>
      <c r="C37" s="458" t="str">
        <f>'ETR Capacities'!C37</f>
        <v>ETR-N-624</v>
      </c>
      <c r="D37" s="458" t="str">
        <f>_xlfn.XLOOKUP(C37,'Investment Project Main Info'!$E$4:$E$265,'Investment Project Main Info'!$F$4:$F$265)</f>
        <v>Biomethane: Reverse flow projects</v>
      </c>
      <c r="E37" s="458" t="str">
        <f>_xlfn.XLOOKUP(C37,'ETR Capacities'!$C$5:$C$79,'ETR Capacities'!$E$5:$E$79)</f>
        <v>Reverse flow DSO-TSO</v>
      </c>
      <c r="F37" s="462" t="str">
        <f>IF(_xlfn.XLOOKUP(C37,'ETR Capacities'!$C$5:$C$79,'ETR Capacities'!$F$5:$F$79)=0," ",_xlfn.XLOOKUP(C37,'ETR Capacities'!$C$5:$C$79,'ETR Capacities'!$F$5:$F$79))</f>
        <v xml:space="preserve"> </v>
      </c>
      <c r="G37" s="386">
        <f>'ETR Total Sust. Benefits (MEUR)'!G38</f>
        <v>0</v>
      </c>
      <c r="H37" s="105">
        <f>'ETR Total Sust. Benefits (MEUR)'!H38</f>
        <v>0</v>
      </c>
      <c r="I37" s="105">
        <f>'ETR Total Sust. Benefits (MEUR)'!I38</f>
        <v>0</v>
      </c>
      <c r="J37" s="105">
        <f>'ETR Total Sust. Benefits (MEUR)'!J38</f>
        <v>0</v>
      </c>
      <c r="K37" s="106">
        <f>'ETR Total Sust. Benefits (MEUR)'!K38</f>
        <v>0</v>
      </c>
      <c r="L37" s="209">
        <f>'ETR Total Sust. Benefits (MEUR)'!L38</f>
        <v>0</v>
      </c>
      <c r="M37" s="209">
        <f>'ETR Total Sust. Benefits (MEUR)'!M38</f>
        <v>0</v>
      </c>
      <c r="N37" s="209">
        <f>'ETR Total Sust. Benefits (MEUR)'!N38</f>
        <v>0</v>
      </c>
      <c r="O37" s="209">
        <f>'ETR Total Sust. Benefits (MEUR)'!O38</f>
        <v>0</v>
      </c>
      <c r="P37" s="210">
        <f>'ETR Total Sust. Benefits (MEUR)'!P38</f>
        <v>0</v>
      </c>
      <c r="Q37" s="209">
        <f>'ETR Total Sust. Benefits (MEUR)'!Q38</f>
        <v>0</v>
      </c>
      <c r="R37" s="209">
        <f>'ETR Total Sust. Benefits (MEUR)'!R38</f>
        <v>0</v>
      </c>
      <c r="S37" s="209">
        <f>'ETR Total Sust. Benefits (MEUR)'!S38</f>
        <v>0</v>
      </c>
      <c r="T37" s="209">
        <f>'ETR Total Sust. Benefits (MEUR)'!T38</f>
        <v>0</v>
      </c>
      <c r="U37" s="210">
        <f>'ETR Total Sust. Benefits (MEUR)'!U38</f>
        <v>0</v>
      </c>
      <c r="V37" s="227">
        <f>'ETR Total Sust. Benefits (MEUR)'!V38</f>
        <v>0</v>
      </c>
      <c r="W37" s="227">
        <f>'ETR Total Sust. Benefits (MEUR)'!W38</f>
        <v>0</v>
      </c>
      <c r="X37" s="227">
        <f>'ETR Total Sust. Benefits (MEUR)'!X38</f>
        <v>144.86850000000004</v>
      </c>
      <c r="Y37" s="227">
        <f>'ETR Total Sust. Benefits (MEUR)'!Y38</f>
        <v>0</v>
      </c>
      <c r="Z37" s="228">
        <f>'ETR Total Sust. Benefits (MEUR)'!Z38</f>
        <v>0</v>
      </c>
      <c r="AA37" s="37">
        <f>'ETR Total Sust. Benefits (MEUR)'!AA38</f>
        <v>0</v>
      </c>
      <c r="AB37" s="37">
        <f>'ETR Total Sust. Benefits (MEUR)'!AB38</f>
        <v>0</v>
      </c>
      <c r="AC37" s="37">
        <f>'ETR Total Sust. Benefits (MEUR)'!AC38</f>
        <v>284.37150000000008</v>
      </c>
      <c r="AD37" s="37">
        <f>'ETR Total Sust. Benefits (MEUR)'!AD38</f>
        <v>0</v>
      </c>
      <c r="AE37" s="242">
        <f>'ETR Total Sust. Benefits (MEUR)'!AE38</f>
        <v>0</v>
      </c>
      <c r="AF37" s="40">
        <f>'ETR Total Sust. Benefits (MEUR)'!AF38</f>
        <v>0</v>
      </c>
      <c r="AG37" s="40">
        <f>'ETR Total Sust. Benefits (MEUR)'!AG38</f>
        <v>0</v>
      </c>
      <c r="AH37" s="40">
        <f>'ETR Total Sust. Benefits (MEUR)'!AH38</f>
        <v>187.79250000000002</v>
      </c>
      <c r="AI37" s="40">
        <f>'ETR Total Sust. Benefits (MEUR)'!AI38</f>
        <v>0</v>
      </c>
      <c r="AJ37" s="248">
        <f>'ETR Total Sust. Benefits (MEUR)'!AJ38</f>
        <v>0</v>
      </c>
      <c r="AK37" s="227">
        <f>'ETR Total Sust. Benefits (MEUR)'!AK38</f>
        <v>0</v>
      </c>
      <c r="AL37" s="227">
        <f>'ETR Total Sust. Benefits (MEUR)'!AL38</f>
        <v>0</v>
      </c>
      <c r="AM37" s="227">
        <f>'ETR Total Sust. Benefits (MEUR)'!AM38</f>
        <v>402.41250000000008</v>
      </c>
      <c r="AN37" s="227">
        <f>'ETR Total Sust. Benefits (MEUR)'!AN38</f>
        <v>0</v>
      </c>
      <c r="AO37" s="228">
        <f>'ETR Total Sust. Benefits (MEUR)'!AO38</f>
        <v>0</v>
      </c>
      <c r="AP37" s="37">
        <f>'ETR Total Sust. Benefits (MEUR)'!AP38</f>
        <v>0</v>
      </c>
      <c r="AQ37" s="37">
        <f>'ETR Total Sust. Benefits (MEUR)'!AQ38</f>
        <v>0</v>
      </c>
      <c r="AR37" s="37">
        <f>'ETR Total Sust. Benefits (MEUR)'!AR38</f>
        <v>536.55000000000007</v>
      </c>
      <c r="AS37" s="37">
        <f>'ETR Total Sust. Benefits (MEUR)'!AS38</f>
        <v>0</v>
      </c>
      <c r="AT37" s="242">
        <f>'ETR Total Sust. Benefits (MEUR)'!AT38</f>
        <v>0</v>
      </c>
      <c r="AU37" s="40">
        <f>'ETR Total Sust. Benefits (MEUR)'!AU38</f>
        <v>0</v>
      </c>
      <c r="AV37" s="40">
        <f>'ETR Total Sust. Benefits (MEUR)'!AV38</f>
        <v>0</v>
      </c>
      <c r="AW37" s="40">
        <f>'ETR Total Sust. Benefits (MEUR)'!AW38</f>
        <v>429.24000000000007</v>
      </c>
      <c r="AX37" s="40">
        <f>'ETR Total Sust. Benefits (MEUR)'!AX38</f>
        <v>0</v>
      </c>
      <c r="AY37" s="248">
        <f>'ETR Total Sust. Benefits (MEUR)'!AY38</f>
        <v>0</v>
      </c>
    </row>
    <row r="38" spans="2:51" ht="198" customHeight="1" x14ac:dyDescent="0.25">
      <c r="B38" s="485" t="str">
        <f>'ETR Capacities'!B38</f>
        <v>FR</v>
      </c>
      <c r="C38" s="458" t="str">
        <f>'ETR Capacities'!C38</f>
        <v>ETR-F-728</v>
      </c>
      <c r="D38" s="458" t="str">
        <f>_xlfn.XLOOKUP(C38,'Investment Project Main Info'!$E$4:$E$265,'Investment Project Main Info'!$F$4:$F$265)</f>
        <v>Biomethane: connection of production units and reverse flow projects</v>
      </c>
      <c r="E38" s="458" t="str">
        <f>_xlfn.XLOOKUP(C38,'ETR Capacities'!$C$5:$C$79,'ETR Capacities'!$E$5:$E$79)</f>
        <v>Biomethane developments</v>
      </c>
      <c r="F38" s="462" t="str">
        <f>IF(_xlfn.XLOOKUP(C38,'ETR Capacities'!$C$5:$C$79,'ETR Capacities'!$F$5:$F$79)=0," ",_xlfn.XLOOKUP(C38,'ETR Capacities'!$C$5:$C$79,'ETR Capacities'!$F$5:$F$79))</f>
        <v xml:space="preserve"> </v>
      </c>
      <c r="G38" s="386">
        <f>'ETR Total Sust. Benefits (MEUR)'!G39</f>
        <v>0</v>
      </c>
      <c r="H38" s="105">
        <f>'ETR Total Sust. Benefits (MEUR)'!H39</f>
        <v>0</v>
      </c>
      <c r="I38" s="105">
        <f>'ETR Total Sust. Benefits (MEUR)'!I39</f>
        <v>0.22638577500000004</v>
      </c>
      <c r="J38" s="105">
        <f>'ETR Total Sust. Benefits (MEUR)'!J39</f>
        <v>0</v>
      </c>
      <c r="K38" s="106">
        <f>'ETR Total Sust. Benefits (MEUR)'!K39</f>
        <v>0</v>
      </c>
      <c r="L38" s="209">
        <f>'ETR Total Sust. Benefits (MEUR)'!L39</f>
        <v>0</v>
      </c>
      <c r="M38" s="209">
        <f>'ETR Total Sust. Benefits (MEUR)'!M39</f>
        <v>0</v>
      </c>
      <c r="N38" s="209">
        <f>'ETR Total Sust. Benefits (MEUR)'!N39</f>
        <v>2.2320480000000003</v>
      </c>
      <c r="O38" s="209">
        <f>'ETR Total Sust. Benefits (MEUR)'!O39</f>
        <v>0</v>
      </c>
      <c r="P38" s="210">
        <f>'ETR Total Sust. Benefits (MEUR)'!P39</f>
        <v>0</v>
      </c>
      <c r="Q38" s="209">
        <f>'ETR Total Sust. Benefits (MEUR)'!Q39</f>
        <v>0</v>
      </c>
      <c r="R38" s="209">
        <f>'ETR Total Sust. Benefits (MEUR)'!R39</f>
        <v>0</v>
      </c>
      <c r="S38" s="209">
        <f>'ETR Total Sust. Benefits (MEUR)'!S39</f>
        <v>0.91673400000000016</v>
      </c>
      <c r="T38" s="209">
        <f>'ETR Total Sust. Benefits (MEUR)'!T39</f>
        <v>0</v>
      </c>
      <c r="U38" s="210">
        <f>'ETR Total Sust. Benefits (MEUR)'!U39</f>
        <v>0</v>
      </c>
      <c r="V38" s="227">
        <f>'ETR Total Sust. Benefits (MEUR)'!V39</f>
        <v>0</v>
      </c>
      <c r="W38" s="227">
        <f>'ETR Total Sust. Benefits (MEUR)'!W39</f>
        <v>0</v>
      </c>
      <c r="X38" s="227">
        <f>'ETR Total Sust. Benefits (MEUR)'!X39</f>
        <v>6.2086500000000013</v>
      </c>
      <c r="Y38" s="227">
        <f>'ETR Total Sust. Benefits (MEUR)'!Y39</f>
        <v>0</v>
      </c>
      <c r="Z38" s="228">
        <f>'ETR Total Sust. Benefits (MEUR)'!Z39</f>
        <v>0</v>
      </c>
      <c r="AA38" s="37">
        <f>'ETR Total Sust. Benefits (MEUR)'!AA39</f>
        <v>0</v>
      </c>
      <c r="AB38" s="37">
        <f>'ETR Total Sust. Benefits (MEUR)'!AB39</f>
        <v>0</v>
      </c>
      <c r="AC38" s="37">
        <f>'ETR Total Sust. Benefits (MEUR)'!AC39</f>
        <v>12.187350000000002</v>
      </c>
      <c r="AD38" s="37">
        <f>'ETR Total Sust. Benefits (MEUR)'!AD39</f>
        <v>0</v>
      </c>
      <c r="AE38" s="242">
        <f>'ETR Total Sust. Benefits (MEUR)'!AE39</f>
        <v>0</v>
      </c>
      <c r="AF38" s="40">
        <f>'ETR Total Sust. Benefits (MEUR)'!AF39</f>
        <v>0</v>
      </c>
      <c r="AG38" s="40">
        <f>'ETR Total Sust. Benefits (MEUR)'!AG39</f>
        <v>0</v>
      </c>
      <c r="AH38" s="40">
        <f>'ETR Total Sust. Benefits (MEUR)'!AH39</f>
        <v>8.0482500000000012</v>
      </c>
      <c r="AI38" s="40">
        <f>'ETR Total Sust. Benefits (MEUR)'!AI39</f>
        <v>0</v>
      </c>
      <c r="AJ38" s="248">
        <f>'ETR Total Sust. Benefits (MEUR)'!AJ39</f>
        <v>0</v>
      </c>
      <c r="AK38" s="227">
        <f>'ETR Total Sust. Benefits (MEUR)'!AK39</f>
        <v>0</v>
      </c>
      <c r="AL38" s="227">
        <f>'ETR Total Sust. Benefits (MEUR)'!AL39</f>
        <v>0</v>
      </c>
      <c r="AM38" s="227">
        <f>'ETR Total Sust. Benefits (MEUR)'!AM39</f>
        <v>17.246250000000003</v>
      </c>
      <c r="AN38" s="227">
        <f>'ETR Total Sust. Benefits (MEUR)'!AN39</f>
        <v>0</v>
      </c>
      <c r="AO38" s="228">
        <f>'ETR Total Sust. Benefits (MEUR)'!AO39</f>
        <v>0</v>
      </c>
      <c r="AP38" s="37">
        <f>'ETR Total Sust. Benefits (MEUR)'!AP39</f>
        <v>0</v>
      </c>
      <c r="AQ38" s="37">
        <f>'ETR Total Sust. Benefits (MEUR)'!AQ39</f>
        <v>0</v>
      </c>
      <c r="AR38" s="37">
        <f>'ETR Total Sust. Benefits (MEUR)'!AR39</f>
        <v>22.995000000000005</v>
      </c>
      <c r="AS38" s="37">
        <f>'ETR Total Sust. Benefits (MEUR)'!AS39</f>
        <v>0</v>
      </c>
      <c r="AT38" s="242">
        <f>'ETR Total Sust. Benefits (MEUR)'!AT39</f>
        <v>0</v>
      </c>
      <c r="AU38" s="40">
        <f>'ETR Total Sust. Benefits (MEUR)'!AU39</f>
        <v>0</v>
      </c>
      <c r="AV38" s="40">
        <f>'ETR Total Sust. Benefits (MEUR)'!AV39</f>
        <v>0</v>
      </c>
      <c r="AW38" s="40">
        <f>'ETR Total Sust. Benefits (MEUR)'!AW39</f>
        <v>18.396000000000004</v>
      </c>
      <c r="AX38" s="40">
        <f>'ETR Total Sust. Benefits (MEUR)'!AX39</f>
        <v>0</v>
      </c>
      <c r="AY38" s="248">
        <f>'ETR Total Sust. Benefits (MEUR)'!AY39</f>
        <v>0</v>
      </c>
    </row>
    <row r="39" spans="2:51" ht="126.75" customHeight="1" x14ac:dyDescent="0.25">
      <c r="B39" s="485" t="str">
        <f>'ETR Capacities'!B39</f>
        <v>FR</v>
      </c>
      <c r="C39" s="458" t="str">
        <f>'ETR Capacities'!C39</f>
        <v>ETR-F-743</v>
      </c>
      <c r="D39" s="458" t="str">
        <f>_xlfn.XLOOKUP(C39,'Investment Project Main Info'!$E$4:$E$265,'Investment Project Main Info'!$F$4:$F$265)</f>
        <v>Impulse 2025</v>
      </c>
      <c r="E39" s="458" t="str">
        <f>_xlfn.XLOOKUP(C39,'ETR Capacities'!$C$5:$C$79,'ETR Capacities'!$E$5:$E$79)</f>
        <v>Smart multi energy system</v>
      </c>
      <c r="F39" s="462" t="str">
        <f>IF(_xlfn.XLOOKUP(C39,'ETR Capacities'!$C$5:$C$79,'ETR Capacities'!$F$5:$F$79)=0," ",_xlfn.XLOOKUP(C39,'ETR Capacities'!$C$5:$C$79,'ETR Capacities'!$F$5:$F$79))</f>
        <v xml:space="preserve"> </v>
      </c>
      <c r="G39" s="386">
        <f>'ETR Total Sust. Benefits (MEUR)'!G40</f>
        <v>0</v>
      </c>
      <c r="H39" s="105">
        <f>'ETR Total Sust. Benefits (MEUR)'!H40</f>
        <v>0</v>
      </c>
      <c r="I39" s="105">
        <f>'ETR Total Sust. Benefits (MEUR)'!I40</f>
        <v>0</v>
      </c>
      <c r="J39" s="105">
        <f>'ETR Total Sust. Benefits (MEUR)'!J40</f>
        <v>0</v>
      </c>
      <c r="K39" s="106">
        <f>'ETR Total Sust. Benefits (MEUR)'!K40</f>
        <v>0</v>
      </c>
      <c r="L39" s="209">
        <f>'ETR Total Sust. Benefits (MEUR)'!L40</f>
        <v>0</v>
      </c>
      <c r="M39" s="209">
        <f>'ETR Total Sust. Benefits (MEUR)'!M40</f>
        <v>5.4280811145510843E-3</v>
      </c>
      <c r="N39" s="209">
        <f>'ETR Total Sust. Benefits (MEUR)'!N40</f>
        <v>0</v>
      </c>
      <c r="O39" s="209">
        <f>'ETR Total Sust. Benefits (MEUR)'!O40</f>
        <v>0</v>
      </c>
      <c r="P39" s="210">
        <f>'ETR Total Sust. Benefits (MEUR)'!P40</f>
        <v>0</v>
      </c>
      <c r="Q39" s="209">
        <f>'ETR Total Sust. Benefits (MEUR)'!Q40</f>
        <v>0</v>
      </c>
      <c r="R39" s="209">
        <f>'ETR Total Sust. Benefits (MEUR)'!R40</f>
        <v>2.8986311145510835E-3</v>
      </c>
      <c r="S39" s="209">
        <f>'ETR Total Sust. Benefits (MEUR)'!S40</f>
        <v>0</v>
      </c>
      <c r="T39" s="209">
        <f>'ETR Total Sust. Benefits (MEUR)'!T40</f>
        <v>0</v>
      </c>
      <c r="U39" s="210">
        <f>'ETR Total Sust. Benefits (MEUR)'!U40</f>
        <v>0</v>
      </c>
      <c r="V39" s="227">
        <f>'ETR Total Sust. Benefits (MEUR)'!V40</f>
        <v>0</v>
      </c>
      <c r="W39" s="227">
        <f>'ETR Total Sust. Benefits (MEUR)'!W40</f>
        <v>3.2052311145510837E-3</v>
      </c>
      <c r="X39" s="227">
        <f>'ETR Total Sust. Benefits (MEUR)'!X40</f>
        <v>0</v>
      </c>
      <c r="Y39" s="227">
        <f>'ETR Total Sust. Benefits (MEUR)'!Y40</f>
        <v>0</v>
      </c>
      <c r="Z39" s="228">
        <f>'ETR Total Sust. Benefits (MEUR)'!Z40</f>
        <v>0</v>
      </c>
      <c r="AA39" s="37">
        <f>'ETR Total Sust. Benefits (MEUR)'!AA40</f>
        <v>0</v>
      </c>
      <c r="AB39" s="37">
        <f>'ETR Total Sust. Benefits (MEUR)'!AB40</f>
        <v>5.1981311145510838E-3</v>
      </c>
      <c r="AC39" s="37">
        <f>'ETR Total Sust. Benefits (MEUR)'!AC40</f>
        <v>0</v>
      </c>
      <c r="AD39" s="37">
        <f>'ETR Total Sust. Benefits (MEUR)'!AD40</f>
        <v>0</v>
      </c>
      <c r="AE39" s="242">
        <f>'ETR Total Sust. Benefits (MEUR)'!AE40</f>
        <v>0</v>
      </c>
      <c r="AF39" s="40">
        <f>'ETR Total Sust. Benefits (MEUR)'!AF40</f>
        <v>0</v>
      </c>
      <c r="AG39" s="40">
        <f>'ETR Total Sust. Benefits (MEUR)'!AG40</f>
        <v>3.8184311145510832E-3</v>
      </c>
      <c r="AH39" s="40">
        <f>'ETR Total Sust. Benefits (MEUR)'!AH40</f>
        <v>0</v>
      </c>
      <c r="AI39" s="40">
        <f>'ETR Total Sust. Benefits (MEUR)'!AI40</f>
        <v>0</v>
      </c>
      <c r="AJ39" s="248">
        <f>'ETR Total Sust. Benefits (MEUR)'!AJ40</f>
        <v>0</v>
      </c>
      <c r="AK39" s="227">
        <f>'ETR Total Sust. Benefits (MEUR)'!AK40</f>
        <v>0</v>
      </c>
      <c r="AL39" s="227">
        <f>'ETR Total Sust. Benefits (MEUR)'!AL40</f>
        <v>6.8844311145510838E-3</v>
      </c>
      <c r="AM39" s="227">
        <f>'ETR Total Sust. Benefits (MEUR)'!AM40</f>
        <v>0</v>
      </c>
      <c r="AN39" s="227">
        <f>'ETR Total Sust. Benefits (MEUR)'!AN40</f>
        <v>0</v>
      </c>
      <c r="AO39" s="228">
        <f>'ETR Total Sust. Benefits (MEUR)'!AO40</f>
        <v>0</v>
      </c>
      <c r="AP39" s="37">
        <f>'ETR Total Sust. Benefits (MEUR)'!AP40</f>
        <v>0</v>
      </c>
      <c r="AQ39" s="37">
        <f>'ETR Total Sust. Benefits (MEUR)'!AQ40</f>
        <v>8.8006811145510851E-3</v>
      </c>
      <c r="AR39" s="37">
        <f>'ETR Total Sust. Benefits (MEUR)'!AR40</f>
        <v>0</v>
      </c>
      <c r="AS39" s="37">
        <f>'ETR Total Sust. Benefits (MEUR)'!AS40</f>
        <v>0</v>
      </c>
      <c r="AT39" s="242">
        <f>'ETR Total Sust. Benefits (MEUR)'!AT40</f>
        <v>0</v>
      </c>
      <c r="AU39" s="40">
        <f>'ETR Total Sust. Benefits (MEUR)'!AU40</f>
        <v>0</v>
      </c>
      <c r="AV39" s="40">
        <f>'ETR Total Sust. Benefits (MEUR)'!AV40</f>
        <v>7.2676811145510837E-3</v>
      </c>
      <c r="AW39" s="40">
        <f>'ETR Total Sust. Benefits (MEUR)'!AW40</f>
        <v>0</v>
      </c>
      <c r="AX39" s="40">
        <f>'ETR Total Sust. Benefits (MEUR)'!AX40</f>
        <v>0</v>
      </c>
      <c r="AY39" s="248">
        <f>'ETR Total Sust. Benefits (MEUR)'!AY40</f>
        <v>0</v>
      </c>
    </row>
    <row r="40" spans="2:51" ht="188.25" customHeight="1" x14ac:dyDescent="0.25">
      <c r="B40" s="485" t="str">
        <f>'ETR Capacities'!B40</f>
        <v>FR</v>
      </c>
      <c r="C40" s="458" t="str">
        <f>'ETR Capacities'!C40</f>
        <v>ETR-N-899</v>
      </c>
      <c r="D40" s="458" t="str">
        <f>_xlfn.XLOOKUP(C40,'Investment Project Main Info'!$E$4:$E$265,'Investment Project Main Info'!$F$4:$F$265)</f>
        <v>mosaHYc (Mosel Saar Hydrogen Conversion</v>
      </c>
      <c r="E40" s="458" t="str">
        <f>_xlfn.XLOOKUP(C40,'ETR Capacities'!$C$5:$C$79,'ETR Capacities'!$E$5:$E$79)</f>
        <v xml:space="preserve">Hydrogen and synthetic methane </v>
      </c>
      <c r="F40" s="462" t="str">
        <f>IF(_xlfn.XLOOKUP(C40,'ETR Capacities'!$C$5:$C$79,'ETR Capacities'!$F$5:$F$79)=0," ",_xlfn.XLOOKUP(C40,'ETR Capacities'!$C$5:$C$79,'ETR Capacities'!$F$5:$F$79))</f>
        <v xml:space="preserve"> </v>
      </c>
      <c r="G40" s="386" t="str">
        <f>'ETR Total Sust. Benefits (MEUR)'!G41</f>
        <v xml:space="preserve"> </v>
      </c>
      <c r="H40" s="105" t="str">
        <f>'ETR Total Sust. Benefits (MEUR)'!H41</f>
        <v xml:space="preserve"> </v>
      </c>
      <c r="I40" s="105" t="str">
        <f>'ETR Total Sust. Benefits (MEUR)'!I41</f>
        <v xml:space="preserve"> </v>
      </c>
      <c r="J40" s="105" t="str">
        <f>'ETR Total Sust. Benefits (MEUR)'!J41</f>
        <v xml:space="preserve"> </v>
      </c>
      <c r="K40" s="106" t="str">
        <f>'ETR Total Sust. Benefits (MEUR)'!K41</f>
        <v xml:space="preserve"> </v>
      </c>
      <c r="L40" s="209" t="str">
        <f>'ETR Total Sust. Benefits (MEUR)'!L41</f>
        <v xml:space="preserve"> </v>
      </c>
      <c r="M40" s="209" t="str">
        <f>'ETR Total Sust. Benefits (MEUR)'!M41</f>
        <v xml:space="preserve"> </v>
      </c>
      <c r="N40" s="209" t="str">
        <f>'ETR Total Sust. Benefits (MEUR)'!N41</f>
        <v xml:space="preserve"> </v>
      </c>
      <c r="O40" s="209" t="str">
        <f>'ETR Total Sust. Benefits (MEUR)'!O41</f>
        <v xml:space="preserve"> </v>
      </c>
      <c r="P40" s="210" t="str">
        <f>'ETR Total Sust. Benefits (MEUR)'!P41</f>
        <v xml:space="preserve"> </v>
      </c>
      <c r="Q40" s="209" t="str">
        <f>'ETR Total Sust. Benefits (MEUR)'!Q41</f>
        <v xml:space="preserve"> </v>
      </c>
      <c r="R40" s="209" t="str">
        <f>'ETR Total Sust. Benefits (MEUR)'!R41</f>
        <v xml:space="preserve"> </v>
      </c>
      <c r="S40" s="209" t="str">
        <f>'ETR Total Sust. Benefits (MEUR)'!S41</f>
        <v xml:space="preserve"> </v>
      </c>
      <c r="T40" s="209" t="str">
        <f>'ETR Total Sust. Benefits (MEUR)'!T41</f>
        <v xml:space="preserve"> </v>
      </c>
      <c r="U40" s="210" t="str">
        <f>'ETR Total Sust. Benefits (MEUR)'!U41</f>
        <v xml:space="preserve"> </v>
      </c>
      <c r="V40" s="227" t="str">
        <f>'ETR Total Sust. Benefits (MEUR)'!V41</f>
        <v xml:space="preserve"> </v>
      </c>
      <c r="W40" s="227" t="str">
        <f>'ETR Total Sust. Benefits (MEUR)'!W41</f>
        <v xml:space="preserve"> </v>
      </c>
      <c r="X40" s="227" t="str">
        <f>'ETR Total Sust. Benefits (MEUR)'!X41</f>
        <v xml:space="preserve"> </v>
      </c>
      <c r="Y40" s="227" t="str">
        <f>'ETR Total Sust. Benefits (MEUR)'!Y41</f>
        <v xml:space="preserve"> </v>
      </c>
      <c r="Z40" s="228" t="str">
        <f>'ETR Total Sust. Benefits (MEUR)'!Z41</f>
        <v xml:space="preserve"> </v>
      </c>
      <c r="AA40" s="37" t="str">
        <f>'ETR Total Sust. Benefits (MEUR)'!AA41</f>
        <v xml:space="preserve"> </v>
      </c>
      <c r="AB40" s="37" t="str">
        <f>'ETR Total Sust. Benefits (MEUR)'!AB41</f>
        <v xml:space="preserve"> </v>
      </c>
      <c r="AC40" s="37" t="str">
        <f>'ETR Total Sust. Benefits (MEUR)'!AC41</f>
        <v xml:space="preserve"> </v>
      </c>
      <c r="AD40" s="37" t="str">
        <f>'ETR Total Sust. Benefits (MEUR)'!AD41</f>
        <v xml:space="preserve"> </v>
      </c>
      <c r="AE40" s="242" t="str">
        <f>'ETR Total Sust. Benefits (MEUR)'!AE41</f>
        <v xml:space="preserve"> </v>
      </c>
      <c r="AF40" s="40" t="str">
        <f>'ETR Total Sust. Benefits (MEUR)'!AF41</f>
        <v xml:space="preserve"> </v>
      </c>
      <c r="AG40" s="40" t="str">
        <f>'ETR Total Sust. Benefits (MEUR)'!AG41</f>
        <v xml:space="preserve"> </v>
      </c>
      <c r="AH40" s="40" t="str">
        <f>'ETR Total Sust. Benefits (MEUR)'!AH41</f>
        <v xml:space="preserve"> </v>
      </c>
      <c r="AI40" s="40" t="str">
        <f>'ETR Total Sust. Benefits (MEUR)'!AI41</f>
        <v xml:space="preserve"> </v>
      </c>
      <c r="AJ40" s="248" t="str">
        <f>'ETR Total Sust. Benefits (MEUR)'!AJ41</f>
        <v xml:space="preserve"> </v>
      </c>
      <c r="AK40" s="227" t="str">
        <f>'ETR Total Sust. Benefits (MEUR)'!AK41</f>
        <v xml:space="preserve"> </v>
      </c>
      <c r="AL40" s="227" t="str">
        <f>'ETR Total Sust. Benefits (MEUR)'!AL41</f>
        <v xml:space="preserve"> </v>
      </c>
      <c r="AM40" s="227" t="str">
        <f>'ETR Total Sust. Benefits (MEUR)'!AM41</f>
        <v xml:space="preserve"> </v>
      </c>
      <c r="AN40" s="227" t="str">
        <f>'ETR Total Sust. Benefits (MEUR)'!AN41</f>
        <v xml:space="preserve"> </v>
      </c>
      <c r="AO40" s="228" t="str">
        <f>'ETR Total Sust. Benefits (MEUR)'!AO41</f>
        <v xml:space="preserve"> </v>
      </c>
      <c r="AP40" s="37" t="str">
        <f>'ETR Total Sust. Benefits (MEUR)'!AP41</f>
        <v xml:space="preserve"> </v>
      </c>
      <c r="AQ40" s="37" t="str">
        <f>'ETR Total Sust. Benefits (MEUR)'!AQ41</f>
        <v xml:space="preserve"> </v>
      </c>
      <c r="AR40" s="37" t="str">
        <f>'ETR Total Sust. Benefits (MEUR)'!AR41</f>
        <v xml:space="preserve"> </v>
      </c>
      <c r="AS40" s="37" t="str">
        <f>'ETR Total Sust. Benefits (MEUR)'!AS41</f>
        <v xml:space="preserve"> </v>
      </c>
      <c r="AT40" s="242" t="str">
        <f>'ETR Total Sust. Benefits (MEUR)'!AT41</f>
        <v xml:space="preserve"> </v>
      </c>
      <c r="AU40" s="40" t="str">
        <f>'ETR Total Sust. Benefits (MEUR)'!AU41</f>
        <v xml:space="preserve"> </v>
      </c>
      <c r="AV40" s="40" t="str">
        <f>'ETR Total Sust. Benefits (MEUR)'!AV41</f>
        <v xml:space="preserve"> </v>
      </c>
      <c r="AW40" s="40" t="str">
        <f>'ETR Total Sust. Benefits (MEUR)'!AW41</f>
        <v xml:space="preserve"> </v>
      </c>
      <c r="AX40" s="40" t="str">
        <f>'ETR Total Sust. Benefits (MEUR)'!AX41</f>
        <v xml:space="preserve"> </v>
      </c>
      <c r="AY40" s="248" t="str">
        <f>'ETR Total Sust. Benefits (MEUR)'!AY41</f>
        <v xml:space="preserve"> </v>
      </c>
    </row>
    <row r="41" spans="2:51" ht="130.5" customHeight="1" x14ac:dyDescent="0.25">
      <c r="B41" s="485" t="str">
        <f>'ETR Capacities'!B41</f>
        <v>FR</v>
      </c>
      <c r="C41" s="459" t="str">
        <f>'ETR Capacities'!C41</f>
        <v>ETR-N-901</v>
      </c>
      <c r="D41" s="459" t="str">
        <f>_xlfn.XLOOKUP(C41,'Investment Project Main Info'!$E$4:$E$265,'Investment Project Main Info'!$F$4:$F$265)</f>
        <v>HyGéo</v>
      </c>
      <c r="E41" s="459" t="str">
        <f>_xlfn.XLOOKUP(C41,'ETR Capacities'!$C$5:$C$79,'ETR Capacities'!$E$5:$E$79)</f>
        <v xml:space="preserve">Hydrogen and synthetic methane </v>
      </c>
      <c r="F41" s="509" t="str">
        <f>IF(_xlfn.XLOOKUP(C41,'ETR Capacities'!$C$5:$C$79,'ETR Capacities'!$F$5:$F$79)=0," ",_xlfn.XLOOKUP(C41,'ETR Capacities'!$C$5:$C$79,'ETR Capacities'!$F$5:$F$79))</f>
        <v xml:space="preserve"> </v>
      </c>
      <c r="G41" s="331" t="str">
        <f>'ETR Total Sust. Benefits (MEUR)'!G42</f>
        <v xml:space="preserve"> </v>
      </c>
      <c r="H41" s="334" t="str">
        <f>'ETR Total Sust. Benefits (MEUR)'!H42</f>
        <v xml:space="preserve"> </v>
      </c>
      <c r="I41" s="334" t="str">
        <f>'ETR Total Sust. Benefits (MEUR)'!I42</f>
        <v xml:space="preserve"> </v>
      </c>
      <c r="J41" s="334" t="str">
        <f>'ETR Total Sust. Benefits (MEUR)'!J42</f>
        <v xml:space="preserve"> </v>
      </c>
      <c r="K41" s="337" t="str">
        <f>'ETR Total Sust. Benefits (MEUR)'!K42</f>
        <v xml:space="preserve"> </v>
      </c>
      <c r="L41" s="325" t="str">
        <f>'ETR Total Sust. Benefits (MEUR)'!L42</f>
        <v xml:space="preserve"> </v>
      </c>
      <c r="M41" s="325" t="str">
        <f>'ETR Total Sust. Benefits (MEUR)'!M42</f>
        <v xml:space="preserve"> </v>
      </c>
      <c r="N41" s="325" t="str">
        <f>'ETR Total Sust. Benefits (MEUR)'!N42</f>
        <v xml:space="preserve"> </v>
      </c>
      <c r="O41" s="325" t="str">
        <f>'ETR Total Sust. Benefits (MEUR)'!O42</f>
        <v xml:space="preserve"> </v>
      </c>
      <c r="P41" s="328" t="str">
        <f>'ETR Total Sust. Benefits (MEUR)'!P42</f>
        <v xml:space="preserve"> </v>
      </c>
      <c r="Q41" s="325" t="str">
        <f>'ETR Total Sust. Benefits (MEUR)'!Q42</f>
        <v xml:space="preserve"> </v>
      </c>
      <c r="R41" s="325" t="str">
        <f>'ETR Total Sust. Benefits (MEUR)'!R42</f>
        <v xml:space="preserve"> </v>
      </c>
      <c r="S41" s="325" t="str">
        <f>'ETR Total Sust. Benefits (MEUR)'!S42</f>
        <v xml:space="preserve"> </v>
      </c>
      <c r="T41" s="325" t="str">
        <f>'ETR Total Sust. Benefits (MEUR)'!T42</f>
        <v xml:space="preserve"> </v>
      </c>
      <c r="U41" s="328" t="str">
        <f>'ETR Total Sust. Benefits (MEUR)'!U42</f>
        <v xml:space="preserve"> </v>
      </c>
      <c r="V41" s="319" t="str">
        <f>'ETR Total Sust. Benefits (MEUR)'!V42</f>
        <v xml:space="preserve"> </v>
      </c>
      <c r="W41" s="319" t="str">
        <f>'ETR Total Sust. Benefits (MEUR)'!W42</f>
        <v xml:space="preserve"> </v>
      </c>
      <c r="X41" s="319" t="str">
        <f>'ETR Total Sust. Benefits (MEUR)'!X42</f>
        <v xml:space="preserve"> </v>
      </c>
      <c r="Y41" s="319" t="str">
        <f>'ETR Total Sust. Benefits (MEUR)'!Y42</f>
        <v xml:space="preserve"> </v>
      </c>
      <c r="Z41" s="322" t="str">
        <f>'ETR Total Sust. Benefits (MEUR)'!Z42</f>
        <v xml:space="preserve"> </v>
      </c>
      <c r="AA41" s="313" t="str">
        <f>'ETR Total Sust. Benefits (MEUR)'!AA42</f>
        <v xml:space="preserve"> </v>
      </c>
      <c r="AB41" s="313" t="str">
        <f>'ETR Total Sust. Benefits (MEUR)'!AB42</f>
        <v xml:space="preserve"> </v>
      </c>
      <c r="AC41" s="313" t="str">
        <f>'ETR Total Sust. Benefits (MEUR)'!AC42</f>
        <v xml:space="preserve"> </v>
      </c>
      <c r="AD41" s="313" t="str">
        <f>'ETR Total Sust. Benefits (MEUR)'!AD42</f>
        <v xml:space="preserve"> </v>
      </c>
      <c r="AE41" s="316" t="str">
        <f>'ETR Total Sust. Benefits (MEUR)'!AE42</f>
        <v xml:space="preserve"> </v>
      </c>
      <c r="AF41" s="307" t="str">
        <f>'ETR Total Sust. Benefits (MEUR)'!AF42</f>
        <v xml:space="preserve"> </v>
      </c>
      <c r="AG41" s="307" t="str">
        <f>'ETR Total Sust. Benefits (MEUR)'!AG42</f>
        <v xml:space="preserve"> </v>
      </c>
      <c r="AH41" s="307" t="str">
        <f>'ETR Total Sust. Benefits (MEUR)'!AH42</f>
        <v xml:space="preserve"> </v>
      </c>
      <c r="AI41" s="307" t="str">
        <f>'ETR Total Sust. Benefits (MEUR)'!AI42</f>
        <v xml:space="preserve"> </v>
      </c>
      <c r="AJ41" s="310" t="str">
        <f>'ETR Total Sust. Benefits (MEUR)'!AJ42</f>
        <v xml:space="preserve"> </v>
      </c>
      <c r="AK41" s="319" t="str">
        <f>'ETR Total Sust. Benefits (MEUR)'!AK42</f>
        <v xml:space="preserve"> </v>
      </c>
      <c r="AL41" s="319" t="str">
        <f>'ETR Total Sust. Benefits (MEUR)'!AL42</f>
        <v xml:space="preserve"> </v>
      </c>
      <c r="AM41" s="319" t="str">
        <f>'ETR Total Sust. Benefits (MEUR)'!AM42</f>
        <v xml:space="preserve"> </v>
      </c>
      <c r="AN41" s="319" t="str">
        <f>'ETR Total Sust. Benefits (MEUR)'!AN42</f>
        <v xml:space="preserve"> </v>
      </c>
      <c r="AO41" s="322" t="str">
        <f>'ETR Total Sust. Benefits (MEUR)'!AO42</f>
        <v xml:space="preserve"> </v>
      </c>
      <c r="AP41" s="313" t="str">
        <f>'ETR Total Sust. Benefits (MEUR)'!AP42</f>
        <v xml:space="preserve"> </v>
      </c>
      <c r="AQ41" s="313" t="str">
        <f>'ETR Total Sust. Benefits (MEUR)'!AQ42</f>
        <v xml:space="preserve"> </v>
      </c>
      <c r="AR41" s="313" t="str">
        <f>'ETR Total Sust. Benefits (MEUR)'!AR42</f>
        <v xml:space="preserve"> </v>
      </c>
      <c r="AS41" s="313" t="str">
        <f>'ETR Total Sust. Benefits (MEUR)'!AS42</f>
        <v xml:space="preserve"> </v>
      </c>
      <c r="AT41" s="316" t="str">
        <f>'ETR Total Sust. Benefits (MEUR)'!AT42</f>
        <v xml:space="preserve"> </v>
      </c>
      <c r="AU41" s="307" t="str">
        <f>'ETR Total Sust. Benefits (MEUR)'!AU42</f>
        <v xml:space="preserve"> </v>
      </c>
      <c r="AV41" s="307" t="str">
        <f>'ETR Total Sust. Benefits (MEUR)'!AV42</f>
        <v xml:space="preserve"> </v>
      </c>
      <c r="AW41" s="307" t="str">
        <f>'ETR Total Sust. Benefits (MEUR)'!AW42</f>
        <v xml:space="preserve"> </v>
      </c>
      <c r="AX41" s="307" t="str">
        <f>'ETR Total Sust. Benefits (MEUR)'!AX42</f>
        <v xml:space="preserve"> </v>
      </c>
      <c r="AY41" s="310" t="str">
        <f>'ETR Total Sust. Benefits (MEUR)'!AY42</f>
        <v xml:space="preserve"> </v>
      </c>
    </row>
    <row r="42" spans="2:51" ht="101.25" customHeight="1" thickBot="1" x14ac:dyDescent="0.3">
      <c r="B42" s="485" t="str">
        <f>'ETR Capacities'!B42</f>
        <v>FR</v>
      </c>
      <c r="C42" s="465" t="str">
        <f>'ETR Capacities'!C42</f>
        <v>ETR-N-942</v>
      </c>
      <c r="D42" s="465" t="str">
        <f>_xlfn.XLOOKUP(C42,'Investment Project Main Info'!$E$4:$E$265,'Investment Project Main Info'!$F$4:$F$265)</f>
        <v>Lacq Hydrogen</v>
      </c>
      <c r="E42" s="465" t="str">
        <f>_xlfn.XLOOKUP(C42,'ETR Capacities'!$C$5:$C$79,'ETR Capacities'!$E$5:$E$79)</f>
        <v xml:space="preserve">Hydrogen and synthetic methane </v>
      </c>
      <c r="F42" s="514" t="str">
        <f>IF(_xlfn.XLOOKUP(C42,'ETR Capacities'!$C$5:$C$79,'ETR Capacities'!$F$5:$F$79)=0," ",_xlfn.XLOOKUP(C42,'ETR Capacities'!$C$5:$C$79,'ETR Capacities'!$F$5:$F$79))</f>
        <v xml:space="preserve"> </v>
      </c>
      <c r="G42" s="389">
        <f>'ETR Total Sust. Benefits (MEUR)'!G43</f>
        <v>0.74057749207430357</v>
      </c>
      <c r="H42" s="111">
        <f>'ETR Total Sust. Benefits (MEUR)'!H43</f>
        <v>0</v>
      </c>
      <c r="I42" s="111">
        <f>'ETR Total Sust. Benefits (MEUR)'!I43</f>
        <v>0</v>
      </c>
      <c r="J42" s="111">
        <f>'ETR Total Sust. Benefits (MEUR)'!J43</f>
        <v>0</v>
      </c>
      <c r="K42" s="112">
        <f>'ETR Total Sust. Benefits (MEUR)'!K43</f>
        <v>0</v>
      </c>
      <c r="L42" s="216">
        <f>'ETR Total Sust. Benefits (MEUR)'!L43</f>
        <v>1.5198627120743038</v>
      </c>
      <c r="M42" s="216">
        <f>'ETR Total Sust. Benefits (MEUR)'!M43</f>
        <v>0</v>
      </c>
      <c r="N42" s="216">
        <f>'ETR Total Sust. Benefits (MEUR)'!N43</f>
        <v>0</v>
      </c>
      <c r="O42" s="216">
        <f>'ETR Total Sust. Benefits (MEUR)'!O43</f>
        <v>0</v>
      </c>
      <c r="P42" s="217">
        <f>'ETR Total Sust. Benefits (MEUR)'!P43</f>
        <v>0</v>
      </c>
      <c r="Q42" s="216">
        <f>'ETR Total Sust. Benefits (MEUR)'!Q43</f>
        <v>0.81161671207430341</v>
      </c>
      <c r="R42" s="216">
        <f>'ETR Total Sust. Benefits (MEUR)'!R43</f>
        <v>0</v>
      </c>
      <c r="S42" s="216">
        <f>'ETR Total Sust. Benefits (MEUR)'!S43</f>
        <v>0</v>
      </c>
      <c r="T42" s="216">
        <f>'ETR Total Sust. Benefits (MEUR)'!T43</f>
        <v>0</v>
      </c>
      <c r="U42" s="217">
        <f>'ETR Total Sust. Benefits (MEUR)'!U43</f>
        <v>0</v>
      </c>
      <c r="V42" s="234">
        <f>'ETR Total Sust. Benefits (MEUR)'!V43</f>
        <v>0.89746471207430356</v>
      </c>
      <c r="W42" s="234">
        <f>'ETR Total Sust. Benefits (MEUR)'!W43</f>
        <v>0</v>
      </c>
      <c r="X42" s="234">
        <f>'ETR Total Sust. Benefits (MEUR)'!X43</f>
        <v>0</v>
      </c>
      <c r="Y42" s="234">
        <f>'ETR Total Sust. Benefits (MEUR)'!Y43</f>
        <v>0</v>
      </c>
      <c r="Z42" s="235">
        <f>'ETR Total Sust. Benefits (MEUR)'!Z43</f>
        <v>0</v>
      </c>
      <c r="AA42" s="45">
        <f>'ETR Total Sust. Benefits (MEUR)'!AA43</f>
        <v>1.4554767120743035</v>
      </c>
      <c r="AB42" s="45">
        <f>'ETR Total Sust. Benefits (MEUR)'!AB43</f>
        <v>0</v>
      </c>
      <c r="AC42" s="45">
        <f>'ETR Total Sust. Benefits (MEUR)'!AC43</f>
        <v>0</v>
      </c>
      <c r="AD42" s="45">
        <f>'ETR Total Sust. Benefits (MEUR)'!AD43</f>
        <v>0</v>
      </c>
      <c r="AE42" s="68">
        <f>'ETR Total Sust. Benefits (MEUR)'!AE43</f>
        <v>0</v>
      </c>
      <c r="AF42" s="49">
        <f>'ETR Total Sust. Benefits (MEUR)'!AF43</f>
        <v>1.0691607120743036</v>
      </c>
      <c r="AG42" s="49">
        <f>'ETR Total Sust. Benefits (MEUR)'!AG43</f>
        <v>0</v>
      </c>
      <c r="AH42" s="49">
        <f>'ETR Total Sust. Benefits (MEUR)'!AH43</f>
        <v>0</v>
      </c>
      <c r="AI42" s="49">
        <f>'ETR Total Sust. Benefits (MEUR)'!AI43</f>
        <v>0</v>
      </c>
      <c r="AJ42" s="46">
        <f>'ETR Total Sust. Benefits (MEUR)'!AJ43</f>
        <v>0</v>
      </c>
      <c r="AK42" s="234">
        <f>'ETR Total Sust. Benefits (MEUR)'!AK43</f>
        <v>1.9276407120743038</v>
      </c>
      <c r="AL42" s="234">
        <f>'ETR Total Sust. Benefits (MEUR)'!AL43</f>
        <v>0</v>
      </c>
      <c r="AM42" s="234">
        <f>'ETR Total Sust. Benefits (MEUR)'!AM43</f>
        <v>0</v>
      </c>
      <c r="AN42" s="234">
        <f>'ETR Total Sust. Benefits (MEUR)'!AN43</f>
        <v>0</v>
      </c>
      <c r="AO42" s="235">
        <f>'ETR Total Sust. Benefits (MEUR)'!AO43</f>
        <v>0</v>
      </c>
      <c r="AP42" s="45">
        <f>'ETR Total Sust. Benefits (MEUR)'!AP43</f>
        <v>2.4641907120743038</v>
      </c>
      <c r="AQ42" s="45">
        <f>'ETR Total Sust. Benefits (MEUR)'!AQ43</f>
        <v>0</v>
      </c>
      <c r="AR42" s="45">
        <f>'ETR Total Sust. Benefits (MEUR)'!AR43</f>
        <v>0</v>
      </c>
      <c r="AS42" s="45">
        <f>'ETR Total Sust. Benefits (MEUR)'!AS43</f>
        <v>0</v>
      </c>
      <c r="AT42" s="68">
        <f>'ETR Total Sust. Benefits (MEUR)'!AT43</f>
        <v>0</v>
      </c>
      <c r="AU42" s="49">
        <f>'ETR Total Sust. Benefits (MEUR)'!AU43</f>
        <v>2.0349507120743038</v>
      </c>
      <c r="AV42" s="49">
        <f>'ETR Total Sust. Benefits (MEUR)'!AV43</f>
        <v>0</v>
      </c>
      <c r="AW42" s="49">
        <f>'ETR Total Sust. Benefits (MEUR)'!AW43</f>
        <v>0</v>
      </c>
      <c r="AX42" s="49">
        <f>'ETR Total Sust. Benefits (MEUR)'!AX43</f>
        <v>0</v>
      </c>
      <c r="AY42" s="46">
        <f>'ETR Total Sust. Benefits (MEUR)'!AY43</f>
        <v>0</v>
      </c>
    </row>
    <row r="43" spans="2:51" ht="171.75" customHeight="1" thickBot="1" x14ac:dyDescent="0.3">
      <c r="B43" s="483" t="str">
        <f>'ETR Capacities'!B43</f>
        <v>HR</v>
      </c>
      <c r="C43" s="460" t="str">
        <f>'ETR Capacities'!C43</f>
        <v>ETR-N-898</v>
      </c>
      <c r="D43" s="460" t="str">
        <f>_xlfn.XLOOKUP(C43,'Investment Project Main Info'!$E$4:$E$265,'Investment Project Main Info'!$F$4:$F$265)</f>
        <v>CNG filling station system development (CroBlueCorr project)</v>
      </c>
      <c r="E43" s="460" t="str">
        <f>_xlfn.XLOOKUP(C43,'ETR Capacities'!$C$5:$C$79,'ETR Capacities'!$E$5:$E$79)</f>
        <v>CNG/LNG for transport</v>
      </c>
      <c r="F43" s="508" t="str">
        <f>IF(_xlfn.XLOOKUP(C43,'ETR Capacities'!$C$5:$C$79,'ETR Capacities'!$F$5:$F$79)=0," ",_xlfn.XLOOKUP(C43,'ETR Capacities'!$C$5:$C$79,'ETR Capacities'!$F$5:$F$79))</f>
        <v xml:space="preserve"> </v>
      </c>
      <c r="G43" s="384">
        <f>'ETR Total Sust. Benefits (MEUR)'!G44</f>
        <v>0</v>
      </c>
      <c r="H43" s="101">
        <f>'ETR Total Sust. Benefits (MEUR)'!H44</f>
        <v>0</v>
      </c>
      <c r="I43" s="101">
        <f>'ETR Total Sust. Benefits (MEUR)'!I44</f>
        <v>0</v>
      </c>
      <c r="J43" s="101">
        <f>'ETR Total Sust. Benefits (MEUR)'!J44</f>
        <v>0</v>
      </c>
      <c r="K43" s="102">
        <f>'ETR Total Sust. Benefits (MEUR)'!K44</f>
        <v>0</v>
      </c>
      <c r="L43" s="204">
        <f>'ETR Total Sust. Benefits (MEUR)'!L44</f>
        <v>0</v>
      </c>
      <c r="M43" s="204">
        <f>'ETR Total Sust. Benefits (MEUR)'!M44</f>
        <v>0</v>
      </c>
      <c r="N43" s="204">
        <f>'ETR Total Sust. Benefits (MEUR)'!N44</f>
        <v>0</v>
      </c>
      <c r="O43" s="204">
        <f>'ETR Total Sust. Benefits (MEUR)'!O44</f>
        <v>0</v>
      </c>
      <c r="P43" s="205">
        <f>'ETR Total Sust. Benefits (MEUR)'!P44</f>
        <v>0.12810312470738935</v>
      </c>
      <c r="Q43" s="204">
        <f>'ETR Total Sust. Benefits (MEUR)'!Q44</f>
        <v>0</v>
      </c>
      <c r="R43" s="204">
        <f>'ETR Total Sust. Benefits (MEUR)'!R44</f>
        <v>0</v>
      </c>
      <c r="S43" s="204">
        <f>'ETR Total Sust. Benefits (MEUR)'!S44</f>
        <v>0</v>
      </c>
      <c r="T43" s="204">
        <f>'ETR Total Sust. Benefits (MEUR)'!T44</f>
        <v>0</v>
      </c>
      <c r="U43" s="205">
        <f>'ETR Total Sust. Benefits (MEUR)'!U44</f>
        <v>9.3533974707389361E-2</v>
      </c>
      <c r="V43" s="222">
        <f>'ETR Total Sust. Benefits (MEUR)'!V44</f>
        <v>0</v>
      </c>
      <c r="W43" s="222">
        <f>'ETR Total Sust. Benefits (MEUR)'!W44</f>
        <v>0</v>
      </c>
      <c r="X43" s="222">
        <f>'ETR Total Sust. Benefits (MEUR)'!X44</f>
        <v>0</v>
      </c>
      <c r="Y43" s="222">
        <f>'ETR Total Sust. Benefits (MEUR)'!Y44</f>
        <v>0</v>
      </c>
      <c r="Z43" s="223">
        <f>'ETR Total Sust. Benefits (MEUR)'!Z44</f>
        <v>0.57681098241922502</v>
      </c>
      <c r="AA43" s="47">
        <f>'ETR Total Sust. Benefits (MEUR)'!AA44</f>
        <v>0</v>
      </c>
      <c r="AB43" s="47">
        <f>'ETR Total Sust. Benefits (MEUR)'!AB44</f>
        <v>0</v>
      </c>
      <c r="AC43" s="47">
        <f>'ETR Total Sust. Benefits (MEUR)'!AC44</f>
        <v>0</v>
      </c>
      <c r="AD43" s="47">
        <f>'ETR Total Sust. Benefits (MEUR)'!AD44</f>
        <v>0</v>
      </c>
      <c r="AE43" s="240">
        <f>'ETR Total Sust. Benefits (MEUR)'!AE44</f>
        <v>0.73757158241922505</v>
      </c>
      <c r="AF43" s="48">
        <f>'ETR Total Sust. Benefits (MEUR)'!AF44</f>
        <v>0</v>
      </c>
      <c r="AG43" s="48">
        <f>'ETR Total Sust. Benefits (MEUR)'!AG44</f>
        <v>0</v>
      </c>
      <c r="AH43" s="48">
        <f>'ETR Total Sust. Benefits (MEUR)'!AH44</f>
        <v>0</v>
      </c>
      <c r="AI43" s="48">
        <f>'ETR Total Sust. Benefits (MEUR)'!AI44</f>
        <v>0</v>
      </c>
      <c r="AJ43" s="246">
        <f>'ETR Total Sust. Benefits (MEUR)'!AJ44</f>
        <v>0.62627578241922499</v>
      </c>
      <c r="AK43" s="222">
        <f>'ETR Total Sust. Benefits (MEUR)'!AK44</f>
        <v>0</v>
      </c>
      <c r="AL43" s="222">
        <f>'ETR Total Sust. Benefits (MEUR)'!AL44</f>
        <v>0</v>
      </c>
      <c r="AM43" s="222">
        <f>'ETR Total Sust. Benefits (MEUR)'!AM44</f>
        <v>0</v>
      </c>
      <c r="AN43" s="222">
        <f>'ETR Total Sust. Benefits (MEUR)'!AN44</f>
        <v>0</v>
      </c>
      <c r="AO43" s="223">
        <f>'ETR Total Sust. Benefits (MEUR)'!AO44</f>
        <v>1.8446673091579502</v>
      </c>
      <c r="AP43" s="47">
        <f>'ETR Total Sust. Benefits (MEUR)'!AP44</f>
        <v>0</v>
      </c>
      <c r="AQ43" s="47">
        <f>'ETR Total Sust. Benefits (MEUR)'!AQ44</f>
        <v>0</v>
      </c>
      <c r="AR43" s="47">
        <f>'ETR Total Sust. Benefits (MEUR)'!AR44</f>
        <v>0</v>
      </c>
      <c r="AS43" s="47">
        <f>'ETR Total Sust. Benefits (MEUR)'!AS44</f>
        <v>0</v>
      </c>
      <c r="AT43" s="240">
        <f>'ETR Total Sust. Benefits (MEUR)'!AT44</f>
        <v>2.1710685591579502</v>
      </c>
      <c r="AU43" s="48">
        <f>'ETR Total Sust. Benefits (MEUR)'!AU44</f>
        <v>0</v>
      </c>
      <c r="AV43" s="48">
        <f>'ETR Total Sust. Benefits (MEUR)'!AV44</f>
        <v>0</v>
      </c>
      <c r="AW43" s="48">
        <f>'ETR Total Sust. Benefits (MEUR)'!AW44</f>
        <v>0</v>
      </c>
      <c r="AX43" s="48">
        <f>'ETR Total Sust. Benefits (MEUR)'!AX44</f>
        <v>0</v>
      </c>
      <c r="AY43" s="246">
        <f>'ETR Total Sust. Benefits (MEUR)'!AY44</f>
        <v>1.9099475591579504</v>
      </c>
    </row>
    <row r="44" spans="2:51" ht="195.75" customHeight="1" x14ac:dyDescent="0.25">
      <c r="B44" s="484" t="str">
        <f>'ETR Capacities'!B44</f>
        <v>IE</v>
      </c>
      <c r="C44" s="459" t="str">
        <f>'ETR Capacities'!C44</f>
        <v>ETR-N-20</v>
      </c>
      <c r="D44" s="459" t="str">
        <f>_xlfn.XLOOKUP(C44,'Investment Project Main Info'!$E$4:$E$265,'Investment Project Main Info'!$F$4:$F$265)</f>
        <v>GNI Renewable Gas Central Grid Injection Project</v>
      </c>
      <c r="E44" s="459" t="str">
        <f>_xlfn.XLOOKUP(C44,'ETR Capacities'!$C$5:$C$79,'ETR Capacities'!$E$5:$E$79)</f>
        <v>Biomethane developments</v>
      </c>
      <c r="F44" s="509" t="str">
        <f>IF(_xlfn.XLOOKUP(C44,'ETR Capacities'!$C$5:$C$79,'ETR Capacities'!$F$5:$F$79)=0," ",_xlfn.XLOOKUP(C44,'ETR Capacities'!$C$5:$C$79,'ETR Capacities'!$F$5:$F$79))</f>
        <v xml:space="preserve"> </v>
      </c>
      <c r="G44" s="331">
        <f>'ETR Total Sust. Benefits (MEUR)'!G45</f>
        <v>0</v>
      </c>
      <c r="H44" s="334">
        <f>'ETR Total Sust. Benefits (MEUR)'!H45</f>
        <v>0</v>
      </c>
      <c r="I44" s="334">
        <f>'ETR Total Sust. Benefits (MEUR)'!I45</f>
        <v>0</v>
      </c>
      <c r="J44" s="334">
        <f>'ETR Total Sust. Benefits (MEUR)'!J45</f>
        <v>0</v>
      </c>
      <c r="K44" s="337">
        <f>'ETR Total Sust. Benefits (MEUR)'!K45</f>
        <v>0</v>
      </c>
      <c r="L44" s="325">
        <f>'ETR Total Sust. Benefits (MEUR)'!L45</f>
        <v>0</v>
      </c>
      <c r="M44" s="325">
        <f>'ETR Total Sust. Benefits (MEUR)'!M45</f>
        <v>0</v>
      </c>
      <c r="N44" s="325">
        <f>'ETR Total Sust. Benefits (MEUR)'!N45</f>
        <v>16.311120000000003</v>
      </c>
      <c r="O44" s="325">
        <f>'ETR Total Sust. Benefits (MEUR)'!O45</f>
        <v>0</v>
      </c>
      <c r="P44" s="328">
        <f>'ETR Total Sust. Benefits (MEUR)'!P45</f>
        <v>0</v>
      </c>
      <c r="Q44" s="325">
        <f>'ETR Total Sust. Benefits (MEUR)'!Q45</f>
        <v>0</v>
      </c>
      <c r="R44" s="325">
        <f>'ETR Total Sust. Benefits (MEUR)'!R45</f>
        <v>0</v>
      </c>
      <c r="S44" s="325">
        <f>'ETR Total Sust. Benefits (MEUR)'!S45</f>
        <v>6.6992100000000008</v>
      </c>
      <c r="T44" s="325">
        <f>'ETR Total Sust. Benefits (MEUR)'!T45</f>
        <v>0</v>
      </c>
      <c r="U44" s="328">
        <f>'ETR Total Sust. Benefits (MEUR)'!U45</f>
        <v>0</v>
      </c>
      <c r="V44" s="319">
        <f>'ETR Total Sust. Benefits (MEUR)'!V45</f>
        <v>0</v>
      </c>
      <c r="W44" s="319">
        <f>'ETR Total Sust. Benefits (MEUR)'!W45</f>
        <v>0</v>
      </c>
      <c r="X44" s="319">
        <f>'ETR Total Sust. Benefits (MEUR)'!X45</f>
        <v>15.935535000000003</v>
      </c>
      <c r="Y44" s="319">
        <f>'ETR Total Sust. Benefits (MEUR)'!Y45</f>
        <v>0</v>
      </c>
      <c r="Z44" s="322">
        <f>'ETR Total Sust. Benefits (MEUR)'!Z45</f>
        <v>0</v>
      </c>
      <c r="AA44" s="313">
        <f>'ETR Total Sust. Benefits (MEUR)'!AA45</f>
        <v>0</v>
      </c>
      <c r="AB44" s="313">
        <f>'ETR Total Sust. Benefits (MEUR)'!AB45</f>
        <v>0</v>
      </c>
      <c r="AC44" s="313">
        <f>'ETR Total Sust. Benefits (MEUR)'!AC45</f>
        <v>31.280865000000006</v>
      </c>
      <c r="AD44" s="313">
        <f>'ETR Total Sust. Benefits (MEUR)'!AD45</f>
        <v>0</v>
      </c>
      <c r="AE44" s="316">
        <f>'ETR Total Sust. Benefits (MEUR)'!AE45</f>
        <v>0</v>
      </c>
      <c r="AF44" s="307">
        <f>'ETR Total Sust. Benefits (MEUR)'!AF45</f>
        <v>0</v>
      </c>
      <c r="AG44" s="307">
        <f>'ETR Total Sust. Benefits (MEUR)'!AG45</f>
        <v>0</v>
      </c>
      <c r="AH44" s="307">
        <f>'ETR Total Sust. Benefits (MEUR)'!AH45</f>
        <v>20.657175000000002</v>
      </c>
      <c r="AI44" s="307">
        <f>'ETR Total Sust. Benefits (MEUR)'!AI45</f>
        <v>0</v>
      </c>
      <c r="AJ44" s="310">
        <f>'ETR Total Sust. Benefits (MEUR)'!AJ45</f>
        <v>0</v>
      </c>
      <c r="AK44" s="319">
        <f>'ETR Total Sust. Benefits (MEUR)'!AK45</f>
        <v>0</v>
      </c>
      <c r="AL44" s="319">
        <f>'ETR Total Sust. Benefits (MEUR)'!AL45</f>
        <v>0</v>
      </c>
      <c r="AM44" s="319">
        <f>'ETR Total Sust. Benefits (MEUR)'!AM45</f>
        <v>44.265375000000006</v>
      </c>
      <c r="AN44" s="319">
        <f>'ETR Total Sust. Benefits (MEUR)'!AN45</f>
        <v>0</v>
      </c>
      <c r="AO44" s="322">
        <f>'ETR Total Sust. Benefits (MEUR)'!AO45</f>
        <v>0</v>
      </c>
      <c r="AP44" s="313">
        <f>'ETR Total Sust. Benefits (MEUR)'!AP45</f>
        <v>0</v>
      </c>
      <c r="AQ44" s="313">
        <f>'ETR Total Sust. Benefits (MEUR)'!AQ45</f>
        <v>0</v>
      </c>
      <c r="AR44" s="313">
        <f>'ETR Total Sust. Benefits (MEUR)'!AR45</f>
        <v>59.020500000000013</v>
      </c>
      <c r="AS44" s="313">
        <f>'ETR Total Sust. Benefits (MEUR)'!AS45</f>
        <v>0</v>
      </c>
      <c r="AT44" s="316">
        <f>'ETR Total Sust. Benefits (MEUR)'!AT45</f>
        <v>0</v>
      </c>
      <c r="AU44" s="307">
        <f>'ETR Total Sust. Benefits (MEUR)'!AU45</f>
        <v>0</v>
      </c>
      <c r="AV44" s="307">
        <f>'ETR Total Sust. Benefits (MEUR)'!AV45</f>
        <v>0</v>
      </c>
      <c r="AW44" s="307">
        <f>'ETR Total Sust. Benefits (MEUR)'!AW45</f>
        <v>47.216400000000007</v>
      </c>
      <c r="AX44" s="307">
        <f>'ETR Total Sust. Benefits (MEUR)'!AX45</f>
        <v>0</v>
      </c>
      <c r="AY44" s="310">
        <f>'ETR Total Sust. Benefits (MEUR)'!AY45</f>
        <v>0</v>
      </c>
    </row>
    <row r="45" spans="2:51" ht="182.25" customHeight="1" thickBot="1" x14ac:dyDescent="0.3">
      <c r="B45" s="486" t="str">
        <f>'ETR Capacities'!B45</f>
        <v>IE</v>
      </c>
      <c r="C45" s="465" t="str">
        <f>'ETR Capacities'!C45</f>
        <v>ETR-N-22</v>
      </c>
      <c r="D45" s="465" t="str">
        <f>_xlfn.XLOOKUP(C45,'Investment Project Main Info'!$E$4:$E$265,'Investment Project Main Info'!$F$4:$F$265)</f>
        <v>Ervia Cork CCUS</v>
      </c>
      <c r="E45" s="465" t="str">
        <f>_xlfn.XLOOKUP(C45,'ETR Capacities'!$C$5:$C$79,'ETR Capacities'!$E$5:$E$79)</f>
        <v>CCS/CCU</v>
      </c>
      <c r="F45" s="514" t="str">
        <f>IF(_xlfn.XLOOKUP(C45,'ETR Capacities'!$C$5:$C$79,'ETR Capacities'!$F$5:$F$79)=0," ",_xlfn.XLOOKUP(C45,'ETR Capacities'!$C$5:$C$79,'ETR Capacities'!$F$5:$F$79))</f>
        <v xml:space="preserve"> </v>
      </c>
      <c r="G45" s="389">
        <f>'ETR Total Sust. Benefits (MEUR)'!G46</f>
        <v>0</v>
      </c>
      <c r="H45" s="111">
        <f>'ETR Total Sust. Benefits (MEUR)'!H46</f>
        <v>0</v>
      </c>
      <c r="I45" s="111">
        <f>'ETR Total Sust. Benefits (MEUR)'!I46</f>
        <v>0</v>
      </c>
      <c r="J45" s="111">
        <f>'ETR Total Sust. Benefits (MEUR)'!J46</f>
        <v>0</v>
      </c>
      <c r="K45" s="112">
        <f>'ETR Total Sust. Benefits (MEUR)'!K46</f>
        <v>0</v>
      </c>
      <c r="L45" s="216">
        <f>'ETR Total Sust. Benefits (MEUR)'!L46</f>
        <v>0</v>
      </c>
      <c r="M45" s="216">
        <f>'ETR Total Sust. Benefits (MEUR)'!M46</f>
        <v>0</v>
      </c>
      <c r="N45" s="216">
        <f>'ETR Total Sust. Benefits (MEUR)'!N46</f>
        <v>0</v>
      </c>
      <c r="O45" s="216">
        <f>'ETR Total Sust. Benefits (MEUR)'!O46</f>
        <v>0</v>
      </c>
      <c r="P45" s="217">
        <f>'ETR Total Sust. Benefits (MEUR)'!P46</f>
        <v>0</v>
      </c>
      <c r="Q45" s="216">
        <f>'ETR Total Sust. Benefits (MEUR)'!Q46</f>
        <v>0</v>
      </c>
      <c r="R45" s="216">
        <f>'ETR Total Sust. Benefits (MEUR)'!R46</f>
        <v>0</v>
      </c>
      <c r="S45" s="216">
        <f>'ETR Total Sust. Benefits (MEUR)'!S46</f>
        <v>0</v>
      </c>
      <c r="T45" s="216">
        <f>'ETR Total Sust. Benefits (MEUR)'!T46</f>
        <v>0</v>
      </c>
      <c r="U45" s="217">
        <f>'ETR Total Sust. Benefits (MEUR)'!U46</f>
        <v>0</v>
      </c>
      <c r="V45" s="234">
        <f>'ETR Total Sust. Benefits (MEUR)'!V46</f>
        <v>0</v>
      </c>
      <c r="W45" s="234">
        <f>'ETR Total Sust. Benefits (MEUR)'!W46</f>
        <v>0</v>
      </c>
      <c r="X45" s="234">
        <f>'ETR Total Sust. Benefits (MEUR)'!X46</f>
        <v>0</v>
      </c>
      <c r="Y45" s="234">
        <f>'ETR Total Sust. Benefits (MEUR)'!Y46</f>
        <v>67.5</v>
      </c>
      <c r="Z45" s="235">
        <f>'ETR Total Sust. Benefits (MEUR)'!Z46</f>
        <v>0</v>
      </c>
      <c r="AA45" s="45">
        <f>'ETR Total Sust. Benefits (MEUR)'!AA46</f>
        <v>0</v>
      </c>
      <c r="AB45" s="45">
        <f>'ETR Total Sust. Benefits (MEUR)'!AB46</f>
        <v>0</v>
      </c>
      <c r="AC45" s="45">
        <f>'ETR Total Sust. Benefits (MEUR)'!AC46</f>
        <v>0</v>
      </c>
      <c r="AD45" s="45">
        <f>'ETR Total Sust. Benefits (MEUR)'!AD46</f>
        <v>132.5</v>
      </c>
      <c r="AE45" s="68">
        <f>'ETR Total Sust. Benefits (MEUR)'!AE46</f>
        <v>0</v>
      </c>
      <c r="AF45" s="49">
        <f>'ETR Total Sust. Benefits (MEUR)'!AF46</f>
        <v>0</v>
      </c>
      <c r="AG45" s="49">
        <f>'ETR Total Sust. Benefits (MEUR)'!AG46</f>
        <v>0</v>
      </c>
      <c r="AH45" s="49">
        <f>'ETR Total Sust. Benefits (MEUR)'!AH46</f>
        <v>0</v>
      </c>
      <c r="AI45" s="49">
        <f>'ETR Total Sust. Benefits (MEUR)'!AI46</f>
        <v>87.5</v>
      </c>
      <c r="AJ45" s="46">
        <f>'ETR Total Sust. Benefits (MEUR)'!AJ46</f>
        <v>0</v>
      </c>
      <c r="AK45" s="234">
        <f>'ETR Total Sust. Benefits (MEUR)'!AK46</f>
        <v>0</v>
      </c>
      <c r="AL45" s="234">
        <f>'ETR Total Sust. Benefits (MEUR)'!AL46</f>
        <v>0</v>
      </c>
      <c r="AM45" s="234">
        <f>'ETR Total Sust. Benefits (MEUR)'!AM46</f>
        <v>0</v>
      </c>
      <c r="AN45" s="234">
        <f>'ETR Total Sust. Benefits (MEUR)'!AN46</f>
        <v>187.5</v>
      </c>
      <c r="AO45" s="235">
        <f>'ETR Total Sust. Benefits (MEUR)'!AO46</f>
        <v>0</v>
      </c>
      <c r="AP45" s="45">
        <f>'ETR Total Sust. Benefits (MEUR)'!AP46</f>
        <v>0</v>
      </c>
      <c r="AQ45" s="45">
        <f>'ETR Total Sust. Benefits (MEUR)'!AQ46</f>
        <v>0</v>
      </c>
      <c r="AR45" s="45">
        <f>'ETR Total Sust. Benefits (MEUR)'!AR46</f>
        <v>0</v>
      </c>
      <c r="AS45" s="45">
        <f>'ETR Total Sust. Benefits (MEUR)'!AS46</f>
        <v>250</v>
      </c>
      <c r="AT45" s="68">
        <f>'ETR Total Sust. Benefits (MEUR)'!AT46</f>
        <v>0</v>
      </c>
      <c r="AU45" s="49">
        <f>'ETR Total Sust. Benefits (MEUR)'!AU46</f>
        <v>0</v>
      </c>
      <c r="AV45" s="49">
        <f>'ETR Total Sust. Benefits (MEUR)'!AV46</f>
        <v>0</v>
      </c>
      <c r="AW45" s="49">
        <f>'ETR Total Sust. Benefits (MEUR)'!AW46</f>
        <v>0</v>
      </c>
      <c r="AX45" s="49">
        <f>'ETR Total Sust. Benefits (MEUR)'!AX46</f>
        <v>200</v>
      </c>
      <c r="AY45" s="46">
        <f>'ETR Total Sust. Benefits (MEUR)'!AY46</f>
        <v>0</v>
      </c>
    </row>
    <row r="46" spans="2:51" ht="171.75" customHeight="1" x14ac:dyDescent="0.25">
      <c r="B46" s="488" t="str">
        <f>'ETR Capacities'!B46</f>
        <v>IT</v>
      </c>
      <c r="C46" s="466" t="str">
        <f>'ETR Capacities'!C46</f>
        <v>ETR-N-305</v>
      </c>
      <c r="D46" s="466" t="str">
        <f>_xlfn.XLOOKUP(C46,'Investment Project Main Info'!$E$4:$E$265,'Investment Project Main Info'!$F$4:$F$265)</f>
        <v>PEGASUS</v>
      </c>
      <c r="E46" s="466" t="str">
        <f>_xlfn.XLOOKUP(C46,'ETR Capacities'!$C$5:$C$79,'ETR Capacities'!$E$5:$E$79)</f>
        <v xml:space="preserve">Hydrogen and synthetic methane </v>
      </c>
      <c r="F46" s="515" t="str">
        <f>IF(_xlfn.XLOOKUP(C46,'ETR Capacities'!$C$5:$C$79,'ETR Capacities'!$F$5:$F$79)=0," ",_xlfn.XLOOKUP(C46,'ETR Capacities'!$C$5:$C$79,'ETR Capacities'!$F$5:$F$79))</f>
        <v xml:space="preserve"> </v>
      </c>
      <c r="G46" s="332">
        <f>'ETR Total Sust. Benefits (MEUR)'!G47</f>
        <v>0</v>
      </c>
      <c r="H46" s="335">
        <f>'ETR Total Sust. Benefits (MEUR)'!H47</f>
        <v>0</v>
      </c>
      <c r="I46" s="335">
        <f>'ETR Total Sust. Benefits (MEUR)'!I47</f>
        <v>0</v>
      </c>
      <c r="J46" s="335">
        <f>'ETR Total Sust. Benefits (MEUR)'!J47</f>
        <v>0</v>
      </c>
      <c r="K46" s="338">
        <f>'ETR Total Sust. Benefits (MEUR)'!K47</f>
        <v>0</v>
      </c>
      <c r="L46" s="326">
        <f>'ETR Total Sust. Benefits (MEUR)'!L47</f>
        <v>0</v>
      </c>
      <c r="M46" s="326">
        <f>'ETR Total Sust. Benefits (MEUR)'!M47</f>
        <v>0.61801121981424145</v>
      </c>
      <c r="N46" s="326">
        <f>'ETR Total Sust. Benefits (MEUR)'!N47</f>
        <v>0</v>
      </c>
      <c r="O46" s="326">
        <f>'ETR Total Sust. Benefits (MEUR)'!O47</f>
        <v>0</v>
      </c>
      <c r="P46" s="329">
        <f>'ETR Total Sust. Benefits (MEUR)'!P47</f>
        <v>0</v>
      </c>
      <c r="Q46" s="326">
        <f>'ETR Total Sust. Benefits (MEUR)'!Q47</f>
        <v>0</v>
      </c>
      <c r="R46" s="326">
        <f>'ETR Total Sust. Benefits (MEUR)'!R47</f>
        <v>0.31447721981424148</v>
      </c>
      <c r="S46" s="326">
        <f>'ETR Total Sust. Benefits (MEUR)'!S47</f>
        <v>0</v>
      </c>
      <c r="T46" s="326">
        <f>'ETR Total Sust. Benefits (MEUR)'!T47</f>
        <v>0</v>
      </c>
      <c r="U46" s="329">
        <f>'ETR Total Sust. Benefits (MEUR)'!U47</f>
        <v>0</v>
      </c>
      <c r="V46" s="320">
        <f>'ETR Total Sust. Benefits (MEUR)'!V47</f>
        <v>0</v>
      </c>
      <c r="W46" s="320">
        <f>'ETR Total Sust. Benefits (MEUR)'!W47</f>
        <v>0.35126921981424153</v>
      </c>
      <c r="X46" s="320">
        <f>'ETR Total Sust. Benefits (MEUR)'!X47</f>
        <v>0</v>
      </c>
      <c r="Y46" s="320">
        <f>'ETR Total Sust. Benefits (MEUR)'!Y47</f>
        <v>0</v>
      </c>
      <c r="Z46" s="323">
        <f>'ETR Total Sust. Benefits (MEUR)'!Z47</f>
        <v>0</v>
      </c>
      <c r="AA46" s="314">
        <f>'ETR Total Sust. Benefits (MEUR)'!AA47</f>
        <v>0</v>
      </c>
      <c r="AB46" s="314">
        <f>'ETR Total Sust. Benefits (MEUR)'!AB47</f>
        <v>0.59041721981424145</v>
      </c>
      <c r="AC46" s="314">
        <f>'ETR Total Sust. Benefits (MEUR)'!AC47</f>
        <v>0</v>
      </c>
      <c r="AD46" s="314">
        <f>'ETR Total Sust. Benefits (MEUR)'!AD47</f>
        <v>0</v>
      </c>
      <c r="AE46" s="317">
        <f>'ETR Total Sust. Benefits (MEUR)'!AE47</f>
        <v>0</v>
      </c>
      <c r="AF46" s="308">
        <f>'ETR Total Sust. Benefits (MEUR)'!AF47</f>
        <v>0</v>
      </c>
      <c r="AG46" s="308">
        <f>'ETR Total Sust. Benefits (MEUR)'!AG47</f>
        <v>0.42485321981424151</v>
      </c>
      <c r="AH46" s="308">
        <f>'ETR Total Sust. Benefits (MEUR)'!AH47</f>
        <v>0</v>
      </c>
      <c r="AI46" s="308">
        <f>'ETR Total Sust. Benefits (MEUR)'!AI47</f>
        <v>0</v>
      </c>
      <c r="AJ46" s="311">
        <f>'ETR Total Sust. Benefits (MEUR)'!AJ47</f>
        <v>0</v>
      </c>
      <c r="AK46" s="320">
        <f>'ETR Total Sust. Benefits (MEUR)'!AK47</f>
        <v>0</v>
      </c>
      <c r="AL46" s="320">
        <f>'ETR Total Sust. Benefits (MEUR)'!AL47</f>
        <v>0.79277321981424143</v>
      </c>
      <c r="AM46" s="320">
        <f>'ETR Total Sust. Benefits (MEUR)'!AM47</f>
        <v>0</v>
      </c>
      <c r="AN46" s="320">
        <f>'ETR Total Sust. Benefits (MEUR)'!AN47</f>
        <v>0</v>
      </c>
      <c r="AO46" s="323">
        <f>'ETR Total Sust. Benefits (MEUR)'!AO47</f>
        <v>0</v>
      </c>
      <c r="AP46" s="314">
        <f>'ETR Total Sust. Benefits (MEUR)'!AP47</f>
        <v>0</v>
      </c>
      <c r="AQ46" s="314">
        <f>'ETR Total Sust. Benefits (MEUR)'!AQ47</f>
        <v>1.0227232198142415</v>
      </c>
      <c r="AR46" s="314">
        <f>'ETR Total Sust. Benefits (MEUR)'!AR47</f>
        <v>0</v>
      </c>
      <c r="AS46" s="314">
        <f>'ETR Total Sust. Benefits (MEUR)'!AS47</f>
        <v>0</v>
      </c>
      <c r="AT46" s="317">
        <f>'ETR Total Sust. Benefits (MEUR)'!AT47</f>
        <v>0</v>
      </c>
      <c r="AU46" s="308">
        <f>'ETR Total Sust. Benefits (MEUR)'!AU47</f>
        <v>0</v>
      </c>
      <c r="AV46" s="308">
        <f>'ETR Total Sust. Benefits (MEUR)'!AV47</f>
        <v>0.83876321981424151</v>
      </c>
      <c r="AW46" s="308">
        <f>'ETR Total Sust. Benefits (MEUR)'!AW47</f>
        <v>0</v>
      </c>
      <c r="AX46" s="308">
        <f>'ETR Total Sust. Benefits (MEUR)'!AX47</f>
        <v>0</v>
      </c>
      <c r="AY46" s="311">
        <f>'ETR Total Sust. Benefits (MEUR)'!AY47</f>
        <v>0</v>
      </c>
    </row>
    <row r="47" spans="2:51" ht="96" customHeight="1" x14ac:dyDescent="0.25">
      <c r="B47" s="485" t="str">
        <f>'ETR Capacities'!B47</f>
        <v>IT</v>
      </c>
      <c r="C47" s="458" t="str">
        <f>'ETR Capacities'!C47</f>
        <v>ETR-F-516</v>
      </c>
      <c r="D47" s="458" t="str">
        <f>_xlfn.XLOOKUP(C47,'Investment Project Main Info'!$E$4:$E$265,'Investment Project Main Info'!$F$4:$F$265)</f>
        <v>CNG and L-CNG stations</v>
      </c>
      <c r="E47" s="458" t="str">
        <f>_xlfn.XLOOKUP(C47,'ETR Capacities'!$C$5:$C$79,'ETR Capacities'!$E$5:$E$79)</f>
        <v>CNG/LNG for transport</v>
      </c>
      <c r="F47" s="463" t="str">
        <f>IF(_xlfn.XLOOKUP(C47,'ETR Capacities'!$C$5:$C$79,'ETR Capacities'!$F$5:$F$79)=0," ",_xlfn.XLOOKUP(C47,'ETR Capacities'!$C$5:$C$79,'ETR Capacities'!$F$5:$F$79))</f>
        <v xml:space="preserve"> </v>
      </c>
      <c r="G47" s="347">
        <f>'ETR Total Sust. Benefits (MEUR)'!G48</f>
        <v>0</v>
      </c>
      <c r="H47" s="348">
        <f>'ETR Total Sust. Benefits (MEUR)'!H48</f>
        <v>0</v>
      </c>
      <c r="I47" s="348">
        <f>'ETR Total Sust. Benefits (MEUR)'!I48</f>
        <v>0</v>
      </c>
      <c r="J47" s="348">
        <f>'ETR Total Sust. Benefits (MEUR)'!J48</f>
        <v>0</v>
      </c>
      <c r="K47" s="349">
        <f>'ETR Total Sust. Benefits (MEUR)'!K48</f>
        <v>0</v>
      </c>
      <c r="L47" s="346">
        <f>'ETR Total Sust. Benefits (MEUR)'!L48</f>
        <v>0</v>
      </c>
      <c r="M47" s="346">
        <f>'ETR Total Sust. Benefits (MEUR)'!M48</f>
        <v>0</v>
      </c>
      <c r="N47" s="346">
        <f>'ETR Total Sust. Benefits (MEUR)'!N48</f>
        <v>0</v>
      </c>
      <c r="O47" s="346">
        <f>'ETR Total Sust. Benefits (MEUR)'!O48</f>
        <v>0</v>
      </c>
      <c r="P47" s="345">
        <f>'ETR Total Sust. Benefits (MEUR)'!P48</f>
        <v>8.4602914081693967</v>
      </c>
      <c r="Q47" s="346">
        <f>'ETR Total Sust. Benefits (MEUR)'!Q48</f>
        <v>0</v>
      </c>
      <c r="R47" s="346">
        <f>'ETR Total Sust. Benefits (MEUR)'!R48</f>
        <v>0</v>
      </c>
      <c r="S47" s="346">
        <f>'ETR Total Sust. Benefits (MEUR)'!S48</f>
        <v>0</v>
      </c>
      <c r="T47" s="346">
        <f>'ETR Total Sust. Benefits (MEUR)'!T48</f>
        <v>0</v>
      </c>
      <c r="U47" s="345">
        <f>'ETR Total Sust. Benefits (MEUR)'!U48</f>
        <v>6.360847908169398</v>
      </c>
      <c r="V47" s="342">
        <f>'ETR Total Sust. Benefits (MEUR)'!V48</f>
        <v>0</v>
      </c>
      <c r="W47" s="342">
        <f>'ETR Total Sust. Benefits (MEUR)'!W48</f>
        <v>0</v>
      </c>
      <c r="X47" s="342">
        <f>'ETR Total Sust. Benefits (MEUR)'!X48</f>
        <v>0</v>
      </c>
      <c r="Y47" s="342">
        <f>'ETR Total Sust. Benefits (MEUR)'!Y48</f>
        <v>0</v>
      </c>
      <c r="Z47" s="343">
        <f>'ETR Total Sust. Benefits (MEUR)'!Z48</f>
        <v>6.6153259081693978</v>
      </c>
      <c r="AA47" s="344">
        <f>'ETR Total Sust. Benefits (MEUR)'!AA48</f>
        <v>0</v>
      </c>
      <c r="AB47" s="344">
        <f>'ETR Total Sust. Benefits (MEUR)'!AB48</f>
        <v>0</v>
      </c>
      <c r="AC47" s="344">
        <f>'ETR Total Sust. Benefits (MEUR)'!AC48</f>
        <v>0</v>
      </c>
      <c r="AD47" s="344">
        <f>'ETR Total Sust. Benefits (MEUR)'!AD48</f>
        <v>0</v>
      </c>
      <c r="AE47" s="339">
        <f>'ETR Total Sust. Benefits (MEUR)'!AE48</f>
        <v>8.2694329081693976</v>
      </c>
      <c r="AF47" s="340">
        <f>'ETR Total Sust. Benefits (MEUR)'!AF48</f>
        <v>0</v>
      </c>
      <c r="AG47" s="340">
        <f>'ETR Total Sust. Benefits (MEUR)'!AG48</f>
        <v>0</v>
      </c>
      <c r="AH47" s="340">
        <f>'ETR Total Sust. Benefits (MEUR)'!AH48</f>
        <v>0</v>
      </c>
      <c r="AI47" s="340">
        <f>'ETR Total Sust. Benefits (MEUR)'!AI48</f>
        <v>0</v>
      </c>
      <c r="AJ47" s="341">
        <f>'ETR Total Sust. Benefits (MEUR)'!AJ48</f>
        <v>7.1242819081693973</v>
      </c>
      <c r="AK47" s="342">
        <f>'ETR Total Sust. Benefits (MEUR)'!AK48</f>
        <v>0</v>
      </c>
      <c r="AL47" s="342">
        <f>'ETR Total Sust. Benefits (MEUR)'!AL48</f>
        <v>0</v>
      </c>
      <c r="AM47" s="342">
        <f>'ETR Total Sust. Benefits (MEUR)'!AM48</f>
        <v>0</v>
      </c>
      <c r="AN47" s="342">
        <f>'ETR Total Sust. Benefits (MEUR)'!AN48</f>
        <v>0</v>
      </c>
      <c r="AO47" s="343">
        <f>'ETR Total Sust. Benefits (MEUR)'!AO48</f>
        <v>9.6690619081693967</v>
      </c>
      <c r="AP47" s="344">
        <f>'ETR Total Sust. Benefits (MEUR)'!AP48</f>
        <v>0</v>
      </c>
      <c r="AQ47" s="344">
        <f>'ETR Total Sust. Benefits (MEUR)'!AQ48</f>
        <v>0</v>
      </c>
      <c r="AR47" s="344">
        <f>'ETR Total Sust. Benefits (MEUR)'!AR48</f>
        <v>0</v>
      </c>
      <c r="AS47" s="344">
        <f>'ETR Total Sust. Benefits (MEUR)'!AS48</f>
        <v>0</v>
      </c>
      <c r="AT47" s="339">
        <f>'ETR Total Sust. Benefits (MEUR)'!AT48</f>
        <v>11.259549408169397</v>
      </c>
      <c r="AU47" s="340">
        <f>'ETR Total Sust. Benefits (MEUR)'!AU48</f>
        <v>0</v>
      </c>
      <c r="AV47" s="340">
        <f>'ETR Total Sust. Benefits (MEUR)'!AV48</f>
        <v>0</v>
      </c>
      <c r="AW47" s="340">
        <f>'ETR Total Sust. Benefits (MEUR)'!AW48</f>
        <v>0</v>
      </c>
      <c r="AX47" s="340">
        <f>'ETR Total Sust. Benefits (MEUR)'!AX48</f>
        <v>0</v>
      </c>
      <c r="AY47" s="341">
        <f>'ETR Total Sust. Benefits (MEUR)'!AY48</f>
        <v>9.9871594081693971</v>
      </c>
    </row>
    <row r="48" spans="2:51" ht="90" customHeight="1" x14ac:dyDescent="0.25">
      <c r="B48" s="485" t="str">
        <f>'ETR Capacities'!B48</f>
        <v>IT</v>
      </c>
      <c r="C48" s="458" t="str">
        <f>'ETR Capacities'!C48</f>
        <v>ETR-F-523</v>
      </c>
      <c r="D48" s="458" t="str">
        <f>_xlfn.XLOOKUP(C48,'Investment Project Main Info'!$E$4:$E$265,'Investment Project Main Info'!$F$4:$F$265)</f>
        <v>Biomethane plants development</v>
      </c>
      <c r="E48" s="458" t="str">
        <f>_xlfn.XLOOKUP(C48,'ETR Capacities'!$C$5:$C$79,'ETR Capacities'!$E$5:$E$79)</f>
        <v>Biomethane developments</v>
      </c>
      <c r="F48" s="774">
        <f>IF(_xlfn.XLOOKUP(C48,'ETR Capacities'!$C$5:$C$79,'ETR Capacities'!$F$5:$F$79)=0," ",_xlfn.XLOOKUP(C48,'ETR Capacities'!$C$5:$C$79,'ETR Capacities'!$F$5:$F$79))</f>
        <v>127</v>
      </c>
      <c r="G48" s="755">
        <f>'ETR Total Sust. Benefits (MEUR)'!G49</f>
        <v>0</v>
      </c>
      <c r="H48" s="756">
        <f>'ETR Total Sust. Benefits (MEUR)'!H49</f>
        <v>0</v>
      </c>
      <c r="I48" s="756">
        <f>'ETR Total Sust. Benefits (MEUR)'!I49</f>
        <v>0</v>
      </c>
      <c r="J48" s="756">
        <f>'ETR Total Sust. Benefits (MEUR)'!J49</f>
        <v>0</v>
      </c>
      <c r="K48" s="757">
        <f>'ETR Total Sust. Benefits (MEUR)'!K49</f>
        <v>0</v>
      </c>
      <c r="L48" s="707">
        <f>'ETR Total Sust. Benefits (MEUR)'!L49</f>
        <v>0</v>
      </c>
      <c r="M48" s="707">
        <f>'ETR Total Sust. Benefits (MEUR)'!M49</f>
        <v>0</v>
      </c>
      <c r="N48" s="707">
        <f>'ETR Total Sust. Benefits (MEUR)'!N49</f>
        <v>3.00468</v>
      </c>
      <c r="O48" s="707">
        <f>'ETR Total Sust. Benefits (MEUR)'!O49</f>
        <v>0</v>
      </c>
      <c r="P48" s="709">
        <f>'ETR Total Sust. Benefits (MEUR)'!P49</f>
        <v>0</v>
      </c>
      <c r="Q48" s="707">
        <f>'ETR Total Sust. Benefits (MEUR)'!Q49</f>
        <v>0</v>
      </c>
      <c r="R48" s="707">
        <f>'ETR Total Sust. Benefits (MEUR)'!R49</f>
        <v>0</v>
      </c>
      <c r="S48" s="707">
        <f>'ETR Total Sust. Benefits (MEUR)'!S49</f>
        <v>1.234065</v>
      </c>
      <c r="T48" s="707">
        <f>'ETR Total Sust. Benefits (MEUR)'!T49</f>
        <v>0</v>
      </c>
      <c r="U48" s="709">
        <f>'ETR Total Sust. Benefits (MEUR)'!U49</f>
        <v>0</v>
      </c>
      <c r="V48" s="693">
        <f>'ETR Total Sust. Benefits (MEUR)'!V49</f>
        <v>0</v>
      </c>
      <c r="W48" s="693">
        <f>'ETR Total Sust. Benefits (MEUR)'!W49</f>
        <v>0</v>
      </c>
      <c r="X48" s="693">
        <f>'ETR Total Sust. Benefits (MEUR)'!X49</f>
        <v>1.448685</v>
      </c>
      <c r="Y48" s="693">
        <f>'ETR Total Sust. Benefits (MEUR)'!Y49</f>
        <v>0</v>
      </c>
      <c r="Z48" s="695">
        <f>'ETR Total Sust. Benefits (MEUR)'!Z49</f>
        <v>0</v>
      </c>
      <c r="AA48" s="699">
        <f>'ETR Total Sust. Benefits (MEUR)'!AA49</f>
        <v>0</v>
      </c>
      <c r="AB48" s="699">
        <f>'ETR Total Sust. Benefits (MEUR)'!AB49</f>
        <v>0</v>
      </c>
      <c r="AC48" s="699">
        <f>'ETR Total Sust. Benefits (MEUR)'!AC49</f>
        <v>2.843715</v>
      </c>
      <c r="AD48" s="699">
        <f>'ETR Total Sust. Benefits (MEUR)'!AD49</f>
        <v>0</v>
      </c>
      <c r="AE48" s="701">
        <f>'ETR Total Sust. Benefits (MEUR)'!AE49</f>
        <v>0</v>
      </c>
      <c r="AF48" s="689">
        <f>'ETR Total Sust. Benefits (MEUR)'!AF49</f>
        <v>0</v>
      </c>
      <c r="AG48" s="689">
        <f>'ETR Total Sust. Benefits (MEUR)'!AG49</f>
        <v>0</v>
      </c>
      <c r="AH48" s="689">
        <f>'ETR Total Sust. Benefits (MEUR)'!AH49</f>
        <v>1.8779250000000001</v>
      </c>
      <c r="AI48" s="689">
        <f>'ETR Total Sust. Benefits (MEUR)'!AI49</f>
        <v>0</v>
      </c>
      <c r="AJ48" s="691">
        <f>'ETR Total Sust. Benefits (MEUR)'!AJ49</f>
        <v>0</v>
      </c>
      <c r="AK48" s="693">
        <f>'ETR Total Sust. Benefits (MEUR)'!AK49</f>
        <v>0</v>
      </c>
      <c r="AL48" s="693">
        <f>'ETR Total Sust. Benefits (MEUR)'!AL49</f>
        <v>0</v>
      </c>
      <c r="AM48" s="693">
        <f>'ETR Total Sust. Benefits (MEUR)'!AM49</f>
        <v>4.0241249999999997</v>
      </c>
      <c r="AN48" s="693">
        <f>'ETR Total Sust. Benefits (MEUR)'!AN49</f>
        <v>0</v>
      </c>
      <c r="AO48" s="695">
        <f>'ETR Total Sust. Benefits (MEUR)'!AO49</f>
        <v>0</v>
      </c>
      <c r="AP48" s="699">
        <f>'ETR Total Sust. Benefits (MEUR)'!AP49</f>
        <v>0</v>
      </c>
      <c r="AQ48" s="699">
        <f>'ETR Total Sust. Benefits (MEUR)'!AQ49</f>
        <v>0</v>
      </c>
      <c r="AR48" s="699">
        <f>'ETR Total Sust. Benefits (MEUR)'!AR49</f>
        <v>5.3654999999999999</v>
      </c>
      <c r="AS48" s="699">
        <f>'ETR Total Sust. Benefits (MEUR)'!AS49</f>
        <v>0</v>
      </c>
      <c r="AT48" s="701">
        <f>'ETR Total Sust. Benefits (MEUR)'!AT49</f>
        <v>0</v>
      </c>
      <c r="AU48" s="689">
        <f>'ETR Total Sust. Benefits (MEUR)'!AU49</f>
        <v>0</v>
      </c>
      <c r="AV48" s="689">
        <f>'ETR Total Sust. Benefits (MEUR)'!AV49</f>
        <v>0</v>
      </c>
      <c r="AW48" s="689">
        <f>'ETR Total Sust. Benefits (MEUR)'!AW49</f>
        <v>4.2923999999999998</v>
      </c>
      <c r="AX48" s="689">
        <f>'ETR Total Sust. Benefits (MEUR)'!AX49</f>
        <v>0</v>
      </c>
      <c r="AY48" s="691">
        <f>'ETR Total Sust. Benefits (MEUR)'!AY49</f>
        <v>0</v>
      </c>
    </row>
    <row r="49" spans="2:51" ht="66" customHeight="1" x14ac:dyDescent="0.25">
      <c r="B49" s="485" t="str">
        <f>'ETR Capacities'!B49</f>
        <v>IT</v>
      </c>
      <c r="C49" s="458" t="str">
        <f>'ETR Capacities'!C49</f>
        <v>ETR-N-617</v>
      </c>
      <c r="D49" s="458" t="str">
        <f>_xlfn.XLOOKUP(C49,'Investment Project Main Info'!$E$4:$E$265,'Investment Project Main Info'!$F$4:$F$265)</f>
        <v>Project to facilitate biomethane production plants inteconnection</v>
      </c>
      <c r="E49" s="458" t="str">
        <f>_xlfn.XLOOKUP(C49,'ETR Capacities'!$C$5:$C$79,'ETR Capacities'!$E$5:$E$79)</f>
        <v>Biomethane developments</v>
      </c>
      <c r="F49" s="775"/>
      <c r="G49" s="748"/>
      <c r="H49" s="751"/>
      <c r="I49" s="751">
        <f>'ETR Total Sust. Benefits (MEUR)'!I50</f>
        <v>0</v>
      </c>
      <c r="J49" s="751">
        <f>'ETR Total Sust. Benefits (MEUR)'!J50</f>
        <v>0</v>
      </c>
      <c r="K49" s="754">
        <f>'ETR Total Sust. Benefits (MEUR)'!K50</f>
        <v>0</v>
      </c>
      <c r="L49" s="708">
        <f>'ETR Total Sust. Benefits (MEUR)'!L50</f>
        <v>0</v>
      </c>
      <c r="M49" s="708">
        <f>'ETR Total Sust. Benefits (MEUR)'!M50</f>
        <v>0</v>
      </c>
      <c r="N49" s="708">
        <f>'ETR Total Sust. Benefits (MEUR)'!N50</f>
        <v>0</v>
      </c>
      <c r="O49" s="708">
        <f>'ETR Total Sust. Benefits (MEUR)'!O50</f>
        <v>0</v>
      </c>
      <c r="P49" s="710">
        <f>'ETR Total Sust. Benefits (MEUR)'!P50</f>
        <v>0</v>
      </c>
      <c r="Q49" s="708">
        <f>'ETR Total Sust. Benefits (MEUR)'!Q50</f>
        <v>0</v>
      </c>
      <c r="R49" s="708">
        <f>'ETR Total Sust. Benefits (MEUR)'!R50</f>
        <v>0</v>
      </c>
      <c r="S49" s="708">
        <f>'ETR Total Sust. Benefits (MEUR)'!S50</f>
        <v>0</v>
      </c>
      <c r="T49" s="708">
        <f>'ETR Total Sust. Benefits (MEUR)'!T50</f>
        <v>0</v>
      </c>
      <c r="U49" s="710">
        <f>'ETR Total Sust. Benefits (MEUR)'!U50</f>
        <v>0</v>
      </c>
      <c r="V49" s="694">
        <f>'ETR Total Sust. Benefits (MEUR)'!V50</f>
        <v>0</v>
      </c>
      <c r="W49" s="694">
        <f>'ETR Total Sust. Benefits (MEUR)'!W50</f>
        <v>0</v>
      </c>
      <c r="X49" s="694">
        <f>'ETR Total Sust. Benefits (MEUR)'!X50</f>
        <v>0</v>
      </c>
      <c r="Y49" s="694">
        <f>'ETR Total Sust. Benefits (MEUR)'!Y50</f>
        <v>0</v>
      </c>
      <c r="Z49" s="696">
        <f>'ETR Total Sust. Benefits (MEUR)'!Z50</f>
        <v>0</v>
      </c>
      <c r="AA49" s="700">
        <f>'ETR Total Sust. Benefits (MEUR)'!AA50</f>
        <v>0</v>
      </c>
      <c r="AB49" s="700">
        <f>'ETR Total Sust. Benefits (MEUR)'!AB50</f>
        <v>0</v>
      </c>
      <c r="AC49" s="700">
        <f>'ETR Total Sust. Benefits (MEUR)'!AC50</f>
        <v>0</v>
      </c>
      <c r="AD49" s="700">
        <f>'ETR Total Sust. Benefits (MEUR)'!AD50</f>
        <v>0</v>
      </c>
      <c r="AE49" s="702">
        <f>'ETR Total Sust. Benefits (MEUR)'!AE50</f>
        <v>0</v>
      </c>
      <c r="AF49" s="690">
        <f>'ETR Total Sust. Benefits (MEUR)'!AF50</f>
        <v>0</v>
      </c>
      <c r="AG49" s="690">
        <f>'ETR Total Sust. Benefits (MEUR)'!AG50</f>
        <v>0</v>
      </c>
      <c r="AH49" s="690">
        <f>'ETR Total Sust. Benefits (MEUR)'!AH50</f>
        <v>0</v>
      </c>
      <c r="AI49" s="690">
        <f>'ETR Total Sust. Benefits (MEUR)'!AI50</f>
        <v>0</v>
      </c>
      <c r="AJ49" s="692">
        <f>'ETR Total Sust. Benefits (MEUR)'!AJ50</f>
        <v>0</v>
      </c>
      <c r="AK49" s="694">
        <f>'ETR Total Sust. Benefits (MEUR)'!AK50</f>
        <v>0</v>
      </c>
      <c r="AL49" s="694">
        <f>'ETR Total Sust. Benefits (MEUR)'!AL50</f>
        <v>0</v>
      </c>
      <c r="AM49" s="694">
        <f>'ETR Total Sust. Benefits (MEUR)'!AM50</f>
        <v>0</v>
      </c>
      <c r="AN49" s="694">
        <f>'ETR Total Sust. Benefits (MEUR)'!AN50</f>
        <v>0</v>
      </c>
      <c r="AO49" s="696">
        <f>'ETR Total Sust. Benefits (MEUR)'!AO50</f>
        <v>0</v>
      </c>
      <c r="AP49" s="700">
        <f>'ETR Total Sust. Benefits (MEUR)'!AP50</f>
        <v>0</v>
      </c>
      <c r="AQ49" s="700">
        <f>'ETR Total Sust. Benefits (MEUR)'!AQ50</f>
        <v>0</v>
      </c>
      <c r="AR49" s="700">
        <f>'ETR Total Sust. Benefits (MEUR)'!AR50</f>
        <v>0</v>
      </c>
      <c r="AS49" s="700">
        <f>'ETR Total Sust. Benefits (MEUR)'!AS50</f>
        <v>0</v>
      </c>
      <c r="AT49" s="702">
        <f>'ETR Total Sust. Benefits (MEUR)'!AT50</f>
        <v>0</v>
      </c>
      <c r="AU49" s="690">
        <f>'ETR Total Sust. Benefits (MEUR)'!AU50</f>
        <v>0</v>
      </c>
      <c r="AV49" s="690">
        <f>'ETR Total Sust. Benefits (MEUR)'!AV50</f>
        <v>0</v>
      </c>
      <c r="AW49" s="690">
        <f>'ETR Total Sust. Benefits (MEUR)'!AW50</f>
        <v>0</v>
      </c>
      <c r="AX49" s="690">
        <f>'ETR Total Sust. Benefits (MEUR)'!AX50</f>
        <v>0</v>
      </c>
      <c r="AY49" s="692">
        <f>'ETR Total Sust. Benefits (MEUR)'!AY50</f>
        <v>0</v>
      </c>
    </row>
    <row r="50" spans="2:51" ht="77.25" customHeight="1" x14ac:dyDescent="0.25">
      <c r="B50" s="485" t="str">
        <f>'ETR Capacities'!B50</f>
        <v>IT</v>
      </c>
      <c r="C50" s="458" t="str">
        <f>'ETR Capacities'!C50</f>
        <v>ETR-N-528</v>
      </c>
      <c r="D50" s="458" t="str">
        <f>_xlfn.XLOOKUP(C50,'Investment Project Main Info'!$E$4:$E$265,'Investment Project Main Info'!$F$4:$F$265)</f>
        <v>Microliquefaction plants</v>
      </c>
      <c r="E50" s="458" t="str">
        <f>_xlfn.XLOOKUP(C50,'ETR Capacities'!$C$5:$C$79,'ETR Capacities'!$E$5:$E$79)</f>
        <v>Micro liquefaction</v>
      </c>
      <c r="F50" s="462" t="str">
        <f>IF(_xlfn.XLOOKUP(C50,'ETR Capacities'!$C$5:$C$79,'ETR Capacities'!$F$5:$F$79)=0," ",_xlfn.XLOOKUP(C50,'ETR Capacities'!$C$5:$C$79,'ETR Capacities'!$F$5:$F$79))</f>
        <v xml:space="preserve"> </v>
      </c>
      <c r="G50" s="386" t="str">
        <f>'ETR Total Sust. Benefits (MEUR)'!G51</f>
        <v xml:space="preserve"> </v>
      </c>
      <c r="H50" s="105" t="str">
        <f>'ETR Total Sust. Benefits (MEUR)'!H51</f>
        <v xml:space="preserve"> </v>
      </c>
      <c r="I50" s="105" t="str">
        <f>'ETR Total Sust. Benefits (MEUR)'!I51</f>
        <v xml:space="preserve"> </v>
      </c>
      <c r="J50" s="105" t="str">
        <f>'ETR Total Sust. Benefits (MEUR)'!J51</f>
        <v xml:space="preserve"> </v>
      </c>
      <c r="K50" s="106" t="str">
        <f>'ETR Total Sust. Benefits (MEUR)'!K51</f>
        <v xml:space="preserve"> </v>
      </c>
      <c r="L50" s="209" t="str">
        <f>'ETR Total Sust. Benefits (MEUR)'!L51</f>
        <v xml:space="preserve"> </v>
      </c>
      <c r="M50" s="209" t="str">
        <f>'ETR Total Sust. Benefits (MEUR)'!M51</f>
        <v xml:space="preserve"> </v>
      </c>
      <c r="N50" s="209" t="str">
        <f>'ETR Total Sust. Benefits (MEUR)'!N51</f>
        <v xml:space="preserve"> </v>
      </c>
      <c r="O50" s="209" t="str">
        <f>'ETR Total Sust. Benefits (MEUR)'!O51</f>
        <v xml:space="preserve"> </v>
      </c>
      <c r="P50" s="210" t="str">
        <f>'ETR Total Sust. Benefits (MEUR)'!P51</f>
        <v xml:space="preserve"> </v>
      </c>
      <c r="Q50" s="209" t="str">
        <f>'ETR Total Sust. Benefits (MEUR)'!Q51</f>
        <v xml:space="preserve"> </v>
      </c>
      <c r="R50" s="209" t="str">
        <f>'ETR Total Sust. Benefits (MEUR)'!R51</f>
        <v xml:space="preserve"> </v>
      </c>
      <c r="S50" s="209" t="str">
        <f>'ETR Total Sust. Benefits (MEUR)'!S51</f>
        <v xml:space="preserve"> </v>
      </c>
      <c r="T50" s="209" t="str">
        <f>'ETR Total Sust. Benefits (MEUR)'!T51</f>
        <v xml:space="preserve"> </v>
      </c>
      <c r="U50" s="210" t="str">
        <f>'ETR Total Sust. Benefits (MEUR)'!U51</f>
        <v xml:space="preserve"> </v>
      </c>
      <c r="V50" s="227" t="str">
        <f>'ETR Total Sust. Benefits (MEUR)'!V51</f>
        <v xml:space="preserve"> </v>
      </c>
      <c r="W50" s="227" t="str">
        <f>'ETR Total Sust. Benefits (MEUR)'!W51</f>
        <v xml:space="preserve"> </v>
      </c>
      <c r="X50" s="227" t="str">
        <f>'ETR Total Sust. Benefits (MEUR)'!X51</f>
        <v xml:space="preserve"> </v>
      </c>
      <c r="Y50" s="227" t="str">
        <f>'ETR Total Sust. Benefits (MEUR)'!Y51</f>
        <v xml:space="preserve"> </v>
      </c>
      <c r="Z50" s="228" t="str">
        <f>'ETR Total Sust. Benefits (MEUR)'!Z51</f>
        <v xml:space="preserve"> </v>
      </c>
      <c r="AA50" s="37" t="str">
        <f>'ETR Total Sust. Benefits (MEUR)'!AA51</f>
        <v xml:space="preserve"> </v>
      </c>
      <c r="AB50" s="37" t="str">
        <f>'ETR Total Sust. Benefits (MEUR)'!AB51</f>
        <v xml:space="preserve"> </v>
      </c>
      <c r="AC50" s="37" t="str">
        <f>'ETR Total Sust. Benefits (MEUR)'!AC51</f>
        <v xml:space="preserve"> </v>
      </c>
      <c r="AD50" s="37" t="str">
        <f>'ETR Total Sust. Benefits (MEUR)'!AD51</f>
        <v xml:space="preserve"> </v>
      </c>
      <c r="AE50" s="242" t="str">
        <f>'ETR Total Sust. Benefits (MEUR)'!AE51</f>
        <v xml:space="preserve"> </v>
      </c>
      <c r="AF50" s="40" t="str">
        <f>'ETR Total Sust. Benefits (MEUR)'!AF51</f>
        <v xml:space="preserve"> </v>
      </c>
      <c r="AG50" s="40" t="str">
        <f>'ETR Total Sust. Benefits (MEUR)'!AG51</f>
        <v xml:space="preserve"> </v>
      </c>
      <c r="AH50" s="40" t="str">
        <f>'ETR Total Sust. Benefits (MEUR)'!AH51</f>
        <v xml:space="preserve"> </v>
      </c>
      <c r="AI50" s="40" t="str">
        <f>'ETR Total Sust. Benefits (MEUR)'!AI51</f>
        <v xml:space="preserve"> </v>
      </c>
      <c r="AJ50" s="248" t="str">
        <f>'ETR Total Sust. Benefits (MEUR)'!AJ51</f>
        <v xml:space="preserve"> </v>
      </c>
      <c r="AK50" s="227" t="str">
        <f>'ETR Total Sust. Benefits (MEUR)'!AK51</f>
        <v xml:space="preserve"> </v>
      </c>
      <c r="AL50" s="227" t="str">
        <f>'ETR Total Sust. Benefits (MEUR)'!AL51</f>
        <v xml:space="preserve"> </v>
      </c>
      <c r="AM50" s="227" t="str">
        <f>'ETR Total Sust. Benefits (MEUR)'!AM51</f>
        <v xml:space="preserve"> </v>
      </c>
      <c r="AN50" s="227" t="str">
        <f>'ETR Total Sust. Benefits (MEUR)'!AN51</f>
        <v xml:space="preserve"> </v>
      </c>
      <c r="AO50" s="228" t="str">
        <f>'ETR Total Sust. Benefits (MEUR)'!AO51</f>
        <v xml:space="preserve"> </v>
      </c>
      <c r="AP50" s="37" t="str">
        <f>'ETR Total Sust. Benefits (MEUR)'!AP51</f>
        <v xml:space="preserve"> </v>
      </c>
      <c r="AQ50" s="37" t="str">
        <f>'ETR Total Sust. Benefits (MEUR)'!AQ51</f>
        <v xml:space="preserve"> </v>
      </c>
      <c r="AR50" s="37" t="str">
        <f>'ETR Total Sust. Benefits (MEUR)'!AR51</f>
        <v xml:space="preserve"> </v>
      </c>
      <c r="AS50" s="37" t="str">
        <f>'ETR Total Sust. Benefits (MEUR)'!AS51</f>
        <v xml:space="preserve"> </v>
      </c>
      <c r="AT50" s="242" t="str">
        <f>'ETR Total Sust. Benefits (MEUR)'!AT51</f>
        <v xml:space="preserve"> </v>
      </c>
      <c r="AU50" s="40" t="str">
        <f>'ETR Total Sust. Benefits (MEUR)'!AU51</f>
        <v xml:space="preserve"> </v>
      </c>
      <c r="AV50" s="40" t="str">
        <f>'ETR Total Sust. Benefits (MEUR)'!AV51</f>
        <v xml:space="preserve"> </v>
      </c>
      <c r="AW50" s="40" t="str">
        <f>'ETR Total Sust. Benefits (MEUR)'!AW51</f>
        <v xml:space="preserve"> </v>
      </c>
      <c r="AX50" s="40" t="str">
        <f>'ETR Total Sust. Benefits (MEUR)'!AX51</f>
        <v xml:space="preserve"> </v>
      </c>
      <c r="AY50" s="248" t="str">
        <f>'ETR Total Sust. Benefits (MEUR)'!AY51</f>
        <v xml:space="preserve"> </v>
      </c>
    </row>
    <row r="51" spans="2:51" ht="156" customHeight="1" x14ac:dyDescent="0.25">
      <c r="B51" s="485" t="str">
        <f>'ETR Capacities'!B51</f>
        <v>IT</v>
      </c>
      <c r="C51" s="458" t="str">
        <f>'ETR Capacities'!C51</f>
        <v>ETR-N-595</v>
      </c>
      <c r="D51" s="458" t="str">
        <f>_xlfn.XLOOKUP(C51,'Investment Project Main Info'!$E$4:$E$265,'Investment Project Main Info'!$F$4:$F$265)</f>
        <v>Transport of hydrogen into natural gas network for industrial customers</v>
      </c>
      <c r="E51" s="458" t="str">
        <f>_xlfn.XLOOKUP(C51,'ETR Capacities'!$C$5:$C$79,'ETR Capacities'!$E$5:$E$79)</f>
        <v xml:space="preserve">Hydrogen and synthetic methane </v>
      </c>
      <c r="F51" s="462" t="str">
        <f>IF(_xlfn.XLOOKUP(C51,'ETR Capacities'!$C$5:$C$79,'ETR Capacities'!$F$5:$F$79)=0," ",_xlfn.XLOOKUP(C51,'ETR Capacities'!$C$5:$C$79,'ETR Capacities'!$F$5:$F$79))</f>
        <v xml:space="preserve"> </v>
      </c>
      <c r="G51" s="386">
        <f>'ETR Total Sust. Benefits (MEUR)'!G52</f>
        <v>0</v>
      </c>
      <c r="H51" s="105">
        <f>'ETR Total Sust. Benefits (MEUR)'!H52</f>
        <v>0</v>
      </c>
      <c r="I51" s="105">
        <f>'ETR Total Sust. Benefits (MEUR)'!I52</f>
        <v>0</v>
      </c>
      <c r="J51" s="105">
        <f>'ETR Total Sust. Benefits (MEUR)'!J52</f>
        <v>0</v>
      </c>
      <c r="K51" s="106">
        <f>'ETR Total Sust. Benefits (MEUR)'!K52</f>
        <v>0</v>
      </c>
      <c r="L51" s="209">
        <f>'ETR Total Sust. Benefits (MEUR)'!L52</f>
        <v>0.98881795170278641</v>
      </c>
      <c r="M51" s="209">
        <f>'ETR Total Sust. Benefits (MEUR)'!M52</f>
        <v>0</v>
      </c>
      <c r="N51" s="209">
        <f>'ETR Total Sust. Benefits (MEUR)'!N52</f>
        <v>0</v>
      </c>
      <c r="O51" s="209">
        <f>'ETR Total Sust. Benefits (MEUR)'!O52</f>
        <v>0</v>
      </c>
      <c r="P51" s="210">
        <f>'ETR Total Sust. Benefits (MEUR)'!P52</f>
        <v>0</v>
      </c>
      <c r="Q51" s="209">
        <f>'ETR Total Sust. Benefits (MEUR)'!Q52</f>
        <v>0.50316355170278637</v>
      </c>
      <c r="R51" s="209">
        <f>'ETR Total Sust. Benefits (MEUR)'!R52</f>
        <v>0</v>
      </c>
      <c r="S51" s="209">
        <f>'ETR Total Sust. Benefits (MEUR)'!S52</f>
        <v>0</v>
      </c>
      <c r="T51" s="209">
        <f>'ETR Total Sust. Benefits (MEUR)'!T52</f>
        <v>0</v>
      </c>
      <c r="U51" s="210">
        <f>'ETR Total Sust. Benefits (MEUR)'!U52</f>
        <v>0</v>
      </c>
      <c r="V51" s="227">
        <f>'ETR Total Sust. Benefits (MEUR)'!V52</f>
        <v>0.56203075170278649</v>
      </c>
      <c r="W51" s="227">
        <f>'ETR Total Sust. Benefits (MEUR)'!W52</f>
        <v>0</v>
      </c>
      <c r="X51" s="227">
        <f>'ETR Total Sust. Benefits (MEUR)'!X52</f>
        <v>0</v>
      </c>
      <c r="Y51" s="227">
        <f>'ETR Total Sust. Benefits (MEUR)'!Y52</f>
        <v>0</v>
      </c>
      <c r="Z51" s="228">
        <f>'ETR Total Sust. Benefits (MEUR)'!Z52</f>
        <v>0</v>
      </c>
      <c r="AA51" s="37">
        <f>'ETR Total Sust. Benefits (MEUR)'!AA52</f>
        <v>0.94466755170278638</v>
      </c>
      <c r="AB51" s="37">
        <f>'ETR Total Sust. Benefits (MEUR)'!AB52</f>
        <v>0</v>
      </c>
      <c r="AC51" s="37">
        <f>'ETR Total Sust. Benefits (MEUR)'!AC52</f>
        <v>0</v>
      </c>
      <c r="AD51" s="37">
        <f>'ETR Total Sust. Benefits (MEUR)'!AD52</f>
        <v>0</v>
      </c>
      <c r="AE51" s="242">
        <f>'ETR Total Sust. Benefits (MEUR)'!AE52</f>
        <v>0</v>
      </c>
      <c r="AF51" s="40">
        <f>'ETR Total Sust. Benefits (MEUR)'!AF52</f>
        <v>0.67976515170278651</v>
      </c>
      <c r="AG51" s="40">
        <f>'ETR Total Sust. Benefits (MEUR)'!AG52</f>
        <v>0</v>
      </c>
      <c r="AH51" s="40">
        <f>'ETR Total Sust. Benefits (MEUR)'!AH52</f>
        <v>0</v>
      </c>
      <c r="AI51" s="40">
        <f>'ETR Total Sust. Benefits (MEUR)'!AI52</f>
        <v>0</v>
      </c>
      <c r="AJ51" s="248">
        <f>'ETR Total Sust. Benefits (MEUR)'!AJ52</f>
        <v>0</v>
      </c>
      <c r="AK51" s="227">
        <f>'ETR Total Sust. Benefits (MEUR)'!AK52</f>
        <v>1.2684371517027864</v>
      </c>
      <c r="AL51" s="227">
        <f>'ETR Total Sust. Benefits (MEUR)'!AL52</f>
        <v>0</v>
      </c>
      <c r="AM51" s="227">
        <f>'ETR Total Sust. Benefits (MEUR)'!AM52</f>
        <v>0</v>
      </c>
      <c r="AN51" s="227">
        <f>'ETR Total Sust. Benefits (MEUR)'!AN52</f>
        <v>0</v>
      </c>
      <c r="AO51" s="228">
        <f>'ETR Total Sust. Benefits (MEUR)'!AO52</f>
        <v>0</v>
      </c>
      <c r="AP51" s="37">
        <f>'ETR Total Sust. Benefits (MEUR)'!AP52</f>
        <v>1.6363571517027866</v>
      </c>
      <c r="AQ51" s="37">
        <f>'ETR Total Sust. Benefits (MEUR)'!AQ52</f>
        <v>0</v>
      </c>
      <c r="AR51" s="37">
        <f>'ETR Total Sust. Benefits (MEUR)'!AR52</f>
        <v>0</v>
      </c>
      <c r="AS51" s="37">
        <f>'ETR Total Sust. Benefits (MEUR)'!AS52</f>
        <v>0</v>
      </c>
      <c r="AT51" s="242">
        <f>'ETR Total Sust. Benefits (MEUR)'!AT52</f>
        <v>0</v>
      </c>
      <c r="AU51" s="40">
        <f>'ETR Total Sust. Benefits (MEUR)'!AU52</f>
        <v>1.3420211517027862</v>
      </c>
      <c r="AV51" s="40">
        <f>'ETR Total Sust. Benefits (MEUR)'!AV52</f>
        <v>0</v>
      </c>
      <c r="AW51" s="40">
        <f>'ETR Total Sust. Benefits (MEUR)'!AW52</f>
        <v>0</v>
      </c>
      <c r="AX51" s="40">
        <f>'ETR Total Sust. Benefits (MEUR)'!AX52</f>
        <v>0</v>
      </c>
      <c r="AY51" s="248">
        <f>'ETR Total Sust. Benefits (MEUR)'!AY52</f>
        <v>0</v>
      </c>
    </row>
    <row r="52" spans="2:51" ht="80.25" customHeight="1" x14ac:dyDescent="0.25">
      <c r="B52" s="485" t="str">
        <f>'ETR Capacities'!B52</f>
        <v>IT</v>
      </c>
      <c r="C52" s="458" t="str">
        <f>'ETR Capacities'!C52</f>
        <v>ETR-F-599</v>
      </c>
      <c r="D52" s="458" t="str">
        <f>_xlfn.XLOOKUP(C52,'Investment Project Main Info'!$E$4:$E$265,'Investment Project Main Info'!$F$4:$F$265)</f>
        <v>Sector coupling: hybrid compressor station</v>
      </c>
      <c r="E52" s="458" t="str">
        <f>_xlfn.XLOOKUP(C52,'ETR Capacities'!$C$5:$C$79,'ETR Capacities'!$E$5:$E$79)</f>
        <v>Hybrid compressor stations</v>
      </c>
      <c r="F52" s="462" t="str">
        <f>IF(_xlfn.XLOOKUP(C52,'ETR Capacities'!$C$5:$C$79,'ETR Capacities'!$F$5:$F$79)=0," ",_xlfn.XLOOKUP(C52,'ETR Capacities'!$C$5:$C$79,'ETR Capacities'!$F$5:$F$79))</f>
        <v xml:space="preserve"> </v>
      </c>
      <c r="G52" s="386" t="str">
        <f>'ETR Total Sust. Benefits (MEUR)'!G53</f>
        <v xml:space="preserve"> </v>
      </c>
      <c r="H52" s="105" t="str">
        <f>'ETR Total Sust. Benefits (MEUR)'!H53</f>
        <v xml:space="preserve"> </v>
      </c>
      <c r="I52" s="105" t="str">
        <f>'ETR Total Sust. Benefits (MEUR)'!I53</f>
        <v xml:space="preserve"> </v>
      </c>
      <c r="J52" s="105" t="str">
        <f>'ETR Total Sust. Benefits (MEUR)'!J53</f>
        <v xml:space="preserve"> </v>
      </c>
      <c r="K52" s="106" t="str">
        <f>'ETR Total Sust. Benefits (MEUR)'!K53</f>
        <v xml:space="preserve"> </v>
      </c>
      <c r="L52" s="209" t="str">
        <f>'ETR Total Sust. Benefits (MEUR)'!L53</f>
        <v xml:space="preserve"> </v>
      </c>
      <c r="M52" s="209" t="str">
        <f>'ETR Total Sust. Benefits (MEUR)'!M53</f>
        <v xml:space="preserve"> </v>
      </c>
      <c r="N52" s="209" t="str">
        <f>'ETR Total Sust. Benefits (MEUR)'!N53</f>
        <v xml:space="preserve"> </v>
      </c>
      <c r="O52" s="209" t="str">
        <f>'ETR Total Sust. Benefits (MEUR)'!O53</f>
        <v xml:space="preserve"> </v>
      </c>
      <c r="P52" s="210" t="str">
        <f>'ETR Total Sust. Benefits (MEUR)'!P53</f>
        <v xml:space="preserve"> </v>
      </c>
      <c r="Q52" s="209" t="str">
        <f>'ETR Total Sust. Benefits (MEUR)'!Q53</f>
        <v xml:space="preserve"> </v>
      </c>
      <c r="R52" s="209" t="str">
        <f>'ETR Total Sust. Benefits (MEUR)'!R53</f>
        <v xml:space="preserve"> </v>
      </c>
      <c r="S52" s="209" t="str">
        <f>'ETR Total Sust. Benefits (MEUR)'!S53</f>
        <v xml:space="preserve"> </v>
      </c>
      <c r="T52" s="209" t="str">
        <f>'ETR Total Sust. Benefits (MEUR)'!T53</f>
        <v xml:space="preserve"> </v>
      </c>
      <c r="U52" s="210" t="str">
        <f>'ETR Total Sust. Benefits (MEUR)'!U53</f>
        <v xml:space="preserve"> </v>
      </c>
      <c r="V52" s="227" t="str">
        <f>'ETR Total Sust. Benefits (MEUR)'!V53</f>
        <v xml:space="preserve"> </v>
      </c>
      <c r="W52" s="227" t="str">
        <f>'ETR Total Sust. Benefits (MEUR)'!W53</f>
        <v xml:space="preserve"> </v>
      </c>
      <c r="X52" s="227" t="str">
        <f>'ETR Total Sust. Benefits (MEUR)'!X53</f>
        <v xml:space="preserve"> </v>
      </c>
      <c r="Y52" s="227" t="str">
        <f>'ETR Total Sust. Benefits (MEUR)'!Y53</f>
        <v xml:space="preserve"> </v>
      </c>
      <c r="Z52" s="228" t="str">
        <f>'ETR Total Sust. Benefits (MEUR)'!Z53</f>
        <v xml:space="preserve"> </v>
      </c>
      <c r="AA52" s="37" t="str">
        <f>'ETR Total Sust. Benefits (MEUR)'!AA53</f>
        <v xml:space="preserve"> </v>
      </c>
      <c r="AB52" s="37" t="str">
        <f>'ETR Total Sust. Benefits (MEUR)'!AB53</f>
        <v xml:space="preserve"> </v>
      </c>
      <c r="AC52" s="37" t="str">
        <f>'ETR Total Sust. Benefits (MEUR)'!AC53</f>
        <v xml:space="preserve"> </v>
      </c>
      <c r="AD52" s="37" t="str">
        <f>'ETR Total Sust. Benefits (MEUR)'!AD53</f>
        <v xml:space="preserve"> </v>
      </c>
      <c r="AE52" s="242" t="str">
        <f>'ETR Total Sust. Benefits (MEUR)'!AE53</f>
        <v xml:space="preserve"> </v>
      </c>
      <c r="AF52" s="40" t="str">
        <f>'ETR Total Sust. Benefits (MEUR)'!AF53</f>
        <v xml:space="preserve"> </v>
      </c>
      <c r="AG52" s="40" t="str">
        <f>'ETR Total Sust. Benefits (MEUR)'!AG53</f>
        <v xml:space="preserve"> </v>
      </c>
      <c r="AH52" s="40" t="str">
        <f>'ETR Total Sust. Benefits (MEUR)'!AH53</f>
        <v xml:space="preserve"> </v>
      </c>
      <c r="AI52" s="40" t="str">
        <f>'ETR Total Sust. Benefits (MEUR)'!AI53</f>
        <v xml:space="preserve"> </v>
      </c>
      <c r="AJ52" s="248" t="str">
        <f>'ETR Total Sust. Benefits (MEUR)'!AJ53</f>
        <v xml:space="preserve"> </v>
      </c>
      <c r="AK52" s="227" t="str">
        <f>'ETR Total Sust. Benefits (MEUR)'!AK53</f>
        <v xml:space="preserve"> </v>
      </c>
      <c r="AL52" s="227" t="str">
        <f>'ETR Total Sust. Benefits (MEUR)'!AL53</f>
        <v xml:space="preserve"> </v>
      </c>
      <c r="AM52" s="227" t="str">
        <f>'ETR Total Sust. Benefits (MEUR)'!AM53</f>
        <v xml:space="preserve"> </v>
      </c>
      <c r="AN52" s="227" t="str">
        <f>'ETR Total Sust. Benefits (MEUR)'!AN53</f>
        <v xml:space="preserve"> </v>
      </c>
      <c r="AO52" s="228" t="str">
        <f>'ETR Total Sust. Benefits (MEUR)'!AO53</f>
        <v xml:space="preserve"> </v>
      </c>
      <c r="AP52" s="37" t="str">
        <f>'ETR Total Sust. Benefits (MEUR)'!AP53</f>
        <v xml:space="preserve"> </v>
      </c>
      <c r="AQ52" s="37" t="str">
        <f>'ETR Total Sust. Benefits (MEUR)'!AQ53</f>
        <v xml:space="preserve"> </v>
      </c>
      <c r="AR52" s="37" t="str">
        <f>'ETR Total Sust. Benefits (MEUR)'!AR53</f>
        <v xml:space="preserve"> </v>
      </c>
      <c r="AS52" s="37" t="str">
        <f>'ETR Total Sust. Benefits (MEUR)'!AS53</f>
        <v xml:space="preserve"> </v>
      </c>
      <c r="AT52" s="242" t="str">
        <f>'ETR Total Sust. Benefits (MEUR)'!AT53</f>
        <v xml:space="preserve"> </v>
      </c>
      <c r="AU52" s="40" t="str">
        <f>'ETR Total Sust. Benefits (MEUR)'!AU53</f>
        <v xml:space="preserve"> </v>
      </c>
      <c r="AV52" s="40" t="str">
        <f>'ETR Total Sust. Benefits (MEUR)'!AV53</f>
        <v xml:space="preserve"> </v>
      </c>
      <c r="AW52" s="40" t="str">
        <f>'ETR Total Sust. Benefits (MEUR)'!AW53</f>
        <v xml:space="preserve"> </v>
      </c>
      <c r="AX52" s="40" t="str">
        <f>'ETR Total Sust. Benefits (MEUR)'!AX53</f>
        <v xml:space="preserve"> </v>
      </c>
      <c r="AY52" s="248" t="str">
        <f>'ETR Total Sust. Benefits (MEUR)'!AY53</f>
        <v xml:space="preserve"> </v>
      </c>
    </row>
    <row r="53" spans="2:51" ht="162.75" customHeight="1" x14ac:dyDescent="0.25">
      <c r="B53" s="485" t="str">
        <f>'ETR Capacities'!B53</f>
        <v>IT</v>
      </c>
      <c r="C53" s="459" t="str">
        <f>'ETR Capacities'!C53</f>
        <v>ETR-N-591</v>
      </c>
      <c r="D53" s="459" t="str">
        <f>_xlfn.XLOOKUP(C53,'Investment Project Main Info'!$E$4:$E$265,'Investment Project Main Info'!$F$4:$F$265)</f>
        <v>Power to gas plant in the south of Italy</v>
      </c>
      <c r="E53" s="459" t="str">
        <f>_xlfn.XLOOKUP(C53,'ETR Capacities'!$C$5:$C$79,'ETR Capacities'!$E$5:$E$79)</f>
        <v xml:space="preserve">Hydrogen and synthetic methane </v>
      </c>
      <c r="F53" s="509" t="str">
        <f>IF(_xlfn.XLOOKUP(C53,'ETR Capacities'!$C$5:$C$79,'ETR Capacities'!$F$5:$F$79)=0," ",_xlfn.XLOOKUP(C53,'ETR Capacities'!$C$5:$C$79,'ETR Capacities'!$F$5:$F$79))</f>
        <v xml:space="preserve"> </v>
      </c>
      <c r="G53" s="331">
        <f>'ETR Total Sust. Benefits (MEUR)'!G54</f>
        <v>0</v>
      </c>
      <c r="H53" s="334">
        <f>'ETR Total Sust. Benefits (MEUR)'!H54</f>
        <v>0</v>
      </c>
      <c r="I53" s="334">
        <f>'ETR Total Sust. Benefits (MEUR)'!I54</f>
        <v>0</v>
      </c>
      <c r="J53" s="334">
        <f>'ETR Total Sust. Benefits (MEUR)'!J54</f>
        <v>0</v>
      </c>
      <c r="K53" s="337">
        <f>'ETR Total Sust. Benefits (MEUR)'!K54</f>
        <v>0</v>
      </c>
      <c r="L53" s="325">
        <f>'ETR Total Sust. Benefits (MEUR)'!L54</f>
        <v>0.43260785386996914</v>
      </c>
      <c r="M53" s="325">
        <f>'ETR Total Sust. Benefits (MEUR)'!M54</f>
        <v>0</v>
      </c>
      <c r="N53" s="325">
        <f>'ETR Total Sust. Benefits (MEUR)'!N54</f>
        <v>0</v>
      </c>
      <c r="O53" s="325">
        <f>'ETR Total Sust. Benefits (MEUR)'!O54</f>
        <v>0</v>
      </c>
      <c r="P53" s="328">
        <f>'ETR Total Sust. Benefits (MEUR)'!P54</f>
        <v>0</v>
      </c>
      <c r="Q53" s="325">
        <f>'ETR Total Sust. Benefits (MEUR)'!Q54</f>
        <v>0.22013405386996907</v>
      </c>
      <c r="R53" s="325">
        <f>'ETR Total Sust. Benefits (MEUR)'!R54</f>
        <v>0</v>
      </c>
      <c r="S53" s="325">
        <f>'ETR Total Sust. Benefits (MEUR)'!S54</f>
        <v>0</v>
      </c>
      <c r="T53" s="325">
        <f>'ETR Total Sust. Benefits (MEUR)'!T54</f>
        <v>0</v>
      </c>
      <c r="U53" s="328">
        <f>'ETR Total Sust. Benefits (MEUR)'!U54</f>
        <v>0</v>
      </c>
      <c r="V53" s="319">
        <f>'ETR Total Sust. Benefits (MEUR)'!V54</f>
        <v>0.24588845386996908</v>
      </c>
      <c r="W53" s="319">
        <f>'ETR Total Sust. Benefits (MEUR)'!W54</f>
        <v>0</v>
      </c>
      <c r="X53" s="319">
        <f>'ETR Total Sust. Benefits (MEUR)'!X54</f>
        <v>0</v>
      </c>
      <c r="Y53" s="319">
        <f>'ETR Total Sust. Benefits (MEUR)'!Y54</f>
        <v>0</v>
      </c>
      <c r="Z53" s="322">
        <f>'ETR Total Sust. Benefits (MEUR)'!Z54</f>
        <v>0</v>
      </c>
      <c r="AA53" s="313">
        <f>'ETR Total Sust. Benefits (MEUR)'!AA54</f>
        <v>0.41329205386996909</v>
      </c>
      <c r="AB53" s="313">
        <f>'ETR Total Sust. Benefits (MEUR)'!AB54</f>
        <v>0</v>
      </c>
      <c r="AC53" s="313">
        <f>'ETR Total Sust. Benefits (MEUR)'!AC54</f>
        <v>0</v>
      </c>
      <c r="AD53" s="313">
        <f>'ETR Total Sust. Benefits (MEUR)'!AD54</f>
        <v>0</v>
      </c>
      <c r="AE53" s="316">
        <f>'ETR Total Sust. Benefits (MEUR)'!AE54</f>
        <v>0</v>
      </c>
      <c r="AF53" s="307">
        <f>'ETR Total Sust. Benefits (MEUR)'!AF54</f>
        <v>0.29739725386996907</v>
      </c>
      <c r="AG53" s="307">
        <f>'ETR Total Sust. Benefits (MEUR)'!AG54</f>
        <v>0</v>
      </c>
      <c r="AH53" s="307">
        <f>'ETR Total Sust. Benefits (MEUR)'!AH54</f>
        <v>0</v>
      </c>
      <c r="AI53" s="307">
        <f>'ETR Total Sust. Benefits (MEUR)'!AI54</f>
        <v>0</v>
      </c>
      <c r="AJ53" s="310">
        <f>'ETR Total Sust. Benefits (MEUR)'!AJ54</f>
        <v>0</v>
      </c>
      <c r="AK53" s="319">
        <f>'ETR Total Sust. Benefits (MEUR)'!AK54</f>
        <v>0.55494125386996918</v>
      </c>
      <c r="AL53" s="319">
        <f>'ETR Total Sust. Benefits (MEUR)'!AL54</f>
        <v>0</v>
      </c>
      <c r="AM53" s="319">
        <f>'ETR Total Sust. Benefits (MEUR)'!AM54</f>
        <v>0</v>
      </c>
      <c r="AN53" s="319">
        <f>'ETR Total Sust. Benefits (MEUR)'!AN54</f>
        <v>0</v>
      </c>
      <c r="AO53" s="322">
        <f>'ETR Total Sust. Benefits (MEUR)'!AO54</f>
        <v>0</v>
      </c>
      <c r="AP53" s="313">
        <f>'ETR Total Sust. Benefits (MEUR)'!AP54</f>
        <v>0.7159062538699692</v>
      </c>
      <c r="AQ53" s="313">
        <f>'ETR Total Sust. Benefits (MEUR)'!AQ54</f>
        <v>0</v>
      </c>
      <c r="AR53" s="313">
        <f>'ETR Total Sust. Benefits (MEUR)'!AR54</f>
        <v>0</v>
      </c>
      <c r="AS53" s="313">
        <f>'ETR Total Sust. Benefits (MEUR)'!AS54</f>
        <v>0</v>
      </c>
      <c r="AT53" s="316">
        <f>'ETR Total Sust. Benefits (MEUR)'!AT54</f>
        <v>0</v>
      </c>
      <c r="AU53" s="307">
        <f>'ETR Total Sust. Benefits (MEUR)'!AU54</f>
        <v>0.58713425386996909</v>
      </c>
      <c r="AV53" s="307">
        <f>'ETR Total Sust. Benefits (MEUR)'!AV54</f>
        <v>0</v>
      </c>
      <c r="AW53" s="307">
        <f>'ETR Total Sust. Benefits (MEUR)'!AW54</f>
        <v>0</v>
      </c>
      <c r="AX53" s="307">
        <f>'ETR Total Sust. Benefits (MEUR)'!AX54</f>
        <v>0</v>
      </c>
      <c r="AY53" s="310">
        <f>'ETR Total Sust. Benefits (MEUR)'!AY54</f>
        <v>0</v>
      </c>
    </row>
    <row r="54" spans="2:51" ht="165.75" customHeight="1" thickBot="1" x14ac:dyDescent="0.3">
      <c r="B54" s="486" t="str">
        <f>'ETR Capacities'!B54</f>
        <v>IT</v>
      </c>
      <c r="C54" s="465" t="str">
        <f>'ETR Capacities'!C54</f>
        <v>ETR-N-958</v>
      </c>
      <c r="D54" s="465" t="str">
        <f>_xlfn.XLOOKUP(C54,'Investment Project Main Info'!$E$4:$E$265,'Investment Project Main Info'!$F$4:$F$265)</f>
        <v>Green Crane - Italy</v>
      </c>
      <c r="E54" s="465" t="str">
        <f>_xlfn.XLOOKUP(C54,'ETR Capacities'!$C$5:$C$79,'ETR Capacities'!$E$5:$E$79)</f>
        <v xml:space="preserve">Hydrogen and synthetic methane </v>
      </c>
      <c r="F54" s="514" t="str">
        <f>IF(_xlfn.XLOOKUP(C54,'ETR Capacities'!$C$5:$C$79,'ETR Capacities'!$F$5:$F$79)=0," ",_xlfn.XLOOKUP(C54,'ETR Capacities'!$C$5:$C$79,'ETR Capacities'!$F$5:$F$79))</f>
        <v xml:space="preserve"> </v>
      </c>
      <c r="G54" s="389">
        <f>'ETR Total Sust. Benefits (MEUR)'!G55</f>
        <v>0</v>
      </c>
      <c r="H54" s="111">
        <f>'ETR Total Sust. Benefits (MEUR)'!H55</f>
        <v>0</v>
      </c>
      <c r="I54" s="111">
        <f>'ETR Total Sust. Benefits (MEUR)'!I55</f>
        <v>0</v>
      </c>
      <c r="J54" s="111">
        <f>'ETR Total Sust. Benefits (MEUR)'!J55</f>
        <v>0</v>
      </c>
      <c r="K54" s="112">
        <f>'ETR Total Sust. Benefits (MEUR)'!K55</f>
        <v>0</v>
      </c>
      <c r="L54" s="216">
        <f>'ETR Total Sust. Benefits (MEUR)'!L55</f>
        <v>5.150093498452013</v>
      </c>
      <c r="M54" s="216">
        <f>'ETR Total Sust. Benefits (MEUR)'!M55</f>
        <v>0</v>
      </c>
      <c r="N54" s="216">
        <f>'ETR Total Sust. Benefits (MEUR)'!N55</f>
        <v>0</v>
      </c>
      <c r="O54" s="216">
        <f>'ETR Total Sust. Benefits (MEUR)'!O55</f>
        <v>0</v>
      </c>
      <c r="P54" s="217">
        <f>'ETR Total Sust. Benefits (MEUR)'!P55</f>
        <v>0</v>
      </c>
      <c r="Q54" s="216">
        <f>'ETR Total Sust. Benefits (MEUR)'!Q55</f>
        <v>2.6206434984520128</v>
      </c>
      <c r="R54" s="216">
        <f>'ETR Total Sust. Benefits (MEUR)'!R55</f>
        <v>0</v>
      </c>
      <c r="S54" s="216">
        <f>'ETR Total Sust. Benefits (MEUR)'!S55</f>
        <v>0</v>
      </c>
      <c r="T54" s="216">
        <f>'ETR Total Sust. Benefits (MEUR)'!T55</f>
        <v>0</v>
      </c>
      <c r="U54" s="217">
        <f>'ETR Total Sust. Benefits (MEUR)'!U55</f>
        <v>0</v>
      </c>
      <c r="V54" s="234">
        <f>'ETR Total Sust. Benefits (MEUR)'!V55</f>
        <v>2.9272434984520128</v>
      </c>
      <c r="W54" s="234">
        <f>'ETR Total Sust. Benefits (MEUR)'!W55</f>
        <v>0</v>
      </c>
      <c r="X54" s="234">
        <f>'ETR Total Sust. Benefits (MEUR)'!X55</f>
        <v>0</v>
      </c>
      <c r="Y54" s="234">
        <f>'ETR Total Sust. Benefits (MEUR)'!Y55</f>
        <v>0</v>
      </c>
      <c r="Z54" s="235">
        <f>'ETR Total Sust. Benefits (MEUR)'!Z55</f>
        <v>0</v>
      </c>
      <c r="AA54" s="45">
        <f>'ETR Total Sust. Benefits (MEUR)'!AA55</f>
        <v>4.9201434984520134</v>
      </c>
      <c r="AB54" s="45">
        <f>'ETR Total Sust. Benefits (MEUR)'!AB55</f>
        <v>0</v>
      </c>
      <c r="AC54" s="45">
        <f>'ETR Total Sust. Benefits (MEUR)'!AC55</f>
        <v>0</v>
      </c>
      <c r="AD54" s="45">
        <f>'ETR Total Sust. Benefits (MEUR)'!AD55</f>
        <v>0</v>
      </c>
      <c r="AE54" s="68">
        <f>'ETR Total Sust. Benefits (MEUR)'!AE55</f>
        <v>0</v>
      </c>
      <c r="AF54" s="49">
        <f>'ETR Total Sust. Benefits (MEUR)'!AF55</f>
        <v>3.5404434984520128</v>
      </c>
      <c r="AG54" s="49">
        <f>'ETR Total Sust. Benefits (MEUR)'!AG55</f>
        <v>0</v>
      </c>
      <c r="AH54" s="49">
        <f>'ETR Total Sust. Benefits (MEUR)'!AH55</f>
        <v>0</v>
      </c>
      <c r="AI54" s="49">
        <f>'ETR Total Sust. Benefits (MEUR)'!AI55</f>
        <v>0</v>
      </c>
      <c r="AJ54" s="46">
        <f>'ETR Total Sust. Benefits (MEUR)'!AJ55</f>
        <v>0</v>
      </c>
      <c r="AK54" s="234">
        <f>'ETR Total Sust. Benefits (MEUR)'!AK55</f>
        <v>6.6064434984520135</v>
      </c>
      <c r="AL54" s="234">
        <f>'ETR Total Sust. Benefits (MEUR)'!AL55</f>
        <v>0</v>
      </c>
      <c r="AM54" s="234">
        <f>'ETR Total Sust. Benefits (MEUR)'!AM55</f>
        <v>0</v>
      </c>
      <c r="AN54" s="234">
        <f>'ETR Total Sust. Benefits (MEUR)'!AN55</f>
        <v>0</v>
      </c>
      <c r="AO54" s="235">
        <f>'ETR Total Sust. Benefits (MEUR)'!AO55</f>
        <v>0</v>
      </c>
      <c r="AP54" s="45">
        <f>'ETR Total Sust. Benefits (MEUR)'!AP55</f>
        <v>8.5226934984520142</v>
      </c>
      <c r="AQ54" s="45">
        <f>'ETR Total Sust. Benefits (MEUR)'!AQ55</f>
        <v>0</v>
      </c>
      <c r="AR54" s="45">
        <f>'ETR Total Sust. Benefits (MEUR)'!AR55</f>
        <v>0</v>
      </c>
      <c r="AS54" s="45">
        <f>'ETR Total Sust. Benefits (MEUR)'!AS55</f>
        <v>0</v>
      </c>
      <c r="AT54" s="68">
        <f>'ETR Total Sust. Benefits (MEUR)'!AT55</f>
        <v>0</v>
      </c>
      <c r="AU54" s="49">
        <f>'ETR Total Sust. Benefits (MEUR)'!AU55</f>
        <v>6.9896934984520129</v>
      </c>
      <c r="AV54" s="49">
        <f>'ETR Total Sust. Benefits (MEUR)'!AV55</f>
        <v>0</v>
      </c>
      <c r="AW54" s="49">
        <f>'ETR Total Sust. Benefits (MEUR)'!AW55</f>
        <v>0</v>
      </c>
      <c r="AX54" s="49">
        <f>'ETR Total Sust. Benefits (MEUR)'!AX55</f>
        <v>0</v>
      </c>
      <c r="AY54" s="46">
        <f>'ETR Total Sust. Benefits (MEUR)'!AY55</f>
        <v>0</v>
      </c>
    </row>
    <row r="55" spans="2:51" ht="197.25" customHeight="1" thickBot="1" x14ac:dyDescent="0.3">
      <c r="B55" s="489" t="str">
        <f>'ETR Capacities'!B55</f>
        <v>LT</v>
      </c>
      <c r="C55" s="460" t="str">
        <f>'ETR Capacities'!C55</f>
        <v>ETR-N-900</v>
      </c>
      <c r="D55" s="460" t="str">
        <f>_xlfn.XLOOKUP(C55,'Investment Project Main Info'!$E$4:$E$265,'Investment Project Main Info'!$F$4:$F$265)</f>
        <v>Hydrogen injection into the gas network in Lithuania</v>
      </c>
      <c r="E55" s="460" t="str">
        <f>_xlfn.XLOOKUP(C55,'ETR Capacities'!$C$5:$C$79,'ETR Capacities'!$E$5:$E$79)</f>
        <v xml:space="preserve">Hydrogen and synthetic methane </v>
      </c>
      <c r="F55" s="508" t="str">
        <f>IF(_xlfn.XLOOKUP(C55,'ETR Capacities'!$C$5:$C$79,'ETR Capacities'!$F$5:$F$79)=0," ",_xlfn.XLOOKUP(C55,'ETR Capacities'!$C$5:$C$79,'ETR Capacities'!$F$5:$F$79))</f>
        <v xml:space="preserve"> </v>
      </c>
      <c r="G55" s="384">
        <f>'ETR Total Sust. Benefits (MEUR)'!G56</f>
        <v>0</v>
      </c>
      <c r="H55" s="101">
        <f>'ETR Total Sust. Benefits (MEUR)'!H56</f>
        <v>0</v>
      </c>
      <c r="I55" s="101">
        <f>'ETR Total Sust. Benefits (MEUR)'!I56</f>
        <v>0</v>
      </c>
      <c r="J55" s="101">
        <f>'ETR Total Sust. Benefits (MEUR)'!J56</f>
        <v>0</v>
      </c>
      <c r="K55" s="102">
        <f>'ETR Total Sust. Benefits (MEUR)'!K56</f>
        <v>0</v>
      </c>
      <c r="L55" s="204">
        <f>'ETR Total Sust. Benefits (MEUR)'!L56</f>
        <v>4.5744557275541803E-2</v>
      </c>
      <c r="M55" s="204">
        <f>'ETR Total Sust. Benefits (MEUR)'!M56</f>
        <v>0</v>
      </c>
      <c r="N55" s="204">
        <f>'ETR Total Sust. Benefits (MEUR)'!N56</f>
        <v>0</v>
      </c>
      <c r="O55" s="204">
        <f>'ETR Total Sust. Benefits (MEUR)'!O56</f>
        <v>0</v>
      </c>
      <c r="P55" s="205">
        <f>'ETR Total Sust. Benefits (MEUR)'!P56</f>
        <v>0</v>
      </c>
      <c r="Q55" s="204">
        <f>'ETR Total Sust. Benefits (MEUR)'!Q56</f>
        <v>2.0450057275541798E-2</v>
      </c>
      <c r="R55" s="204">
        <f>'ETR Total Sust. Benefits (MEUR)'!R56</f>
        <v>0</v>
      </c>
      <c r="S55" s="204">
        <f>'ETR Total Sust. Benefits (MEUR)'!S56</f>
        <v>0</v>
      </c>
      <c r="T55" s="204">
        <f>'ETR Total Sust. Benefits (MEUR)'!T56</f>
        <v>0</v>
      </c>
      <c r="U55" s="205">
        <f>'ETR Total Sust. Benefits (MEUR)'!U56</f>
        <v>0</v>
      </c>
      <c r="V55" s="222">
        <f>'ETR Total Sust. Benefits (MEUR)'!V56</f>
        <v>2.3516057275541798E-2</v>
      </c>
      <c r="W55" s="222">
        <f>'ETR Total Sust. Benefits (MEUR)'!W56</f>
        <v>0</v>
      </c>
      <c r="X55" s="222">
        <f>'ETR Total Sust. Benefits (MEUR)'!X56</f>
        <v>0</v>
      </c>
      <c r="Y55" s="222">
        <f>'ETR Total Sust. Benefits (MEUR)'!Y56</f>
        <v>0</v>
      </c>
      <c r="Z55" s="223">
        <f>'ETR Total Sust. Benefits (MEUR)'!Z56</f>
        <v>0</v>
      </c>
      <c r="AA55" s="47">
        <f>'ETR Total Sust. Benefits (MEUR)'!AA56</f>
        <v>4.3445057275541807E-2</v>
      </c>
      <c r="AB55" s="47">
        <f>'ETR Total Sust. Benefits (MEUR)'!AB56</f>
        <v>0</v>
      </c>
      <c r="AC55" s="47">
        <f>'ETR Total Sust. Benefits (MEUR)'!AC56</f>
        <v>0</v>
      </c>
      <c r="AD55" s="47">
        <f>'ETR Total Sust. Benefits (MEUR)'!AD56</f>
        <v>0</v>
      </c>
      <c r="AE55" s="240">
        <f>'ETR Total Sust. Benefits (MEUR)'!AE56</f>
        <v>0</v>
      </c>
      <c r="AF55" s="48">
        <f>'ETR Total Sust. Benefits (MEUR)'!AF56</f>
        <v>2.96480572755418E-2</v>
      </c>
      <c r="AG55" s="48">
        <f>'ETR Total Sust. Benefits (MEUR)'!AG56</f>
        <v>0</v>
      </c>
      <c r="AH55" s="48">
        <f>'ETR Total Sust. Benefits (MEUR)'!AH56</f>
        <v>0</v>
      </c>
      <c r="AI55" s="48">
        <f>'ETR Total Sust. Benefits (MEUR)'!AI56</f>
        <v>0</v>
      </c>
      <c r="AJ55" s="246">
        <f>'ETR Total Sust. Benefits (MEUR)'!AJ56</f>
        <v>0</v>
      </c>
      <c r="AK55" s="222">
        <f>'ETR Total Sust. Benefits (MEUR)'!AK56</f>
        <v>6.0308057275541803E-2</v>
      </c>
      <c r="AL55" s="222">
        <f>'ETR Total Sust. Benefits (MEUR)'!AL56</f>
        <v>0</v>
      </c>
      <c r="AM55" s="222">
        <f>'ETR Total Sust. Benefits (MEUR)'!AM56</f>
        <v>0</v>
      </c>
      <c r="AN55" s="222">
        <f>'ETR Total Sust. Benefits (MEUR)'!AN56</f>
        <v>0</v>
      </c>
      <c r="AO55" s="223">
        <f>'ETR Total Sust. Benefits (MEUR)'!AO56</f>
        <v>0</v>
      </c>
      <c r="AP55" s="47">
        <f>'ETR Total Sust. Benefits (MEUR)'!AP56</f>
        <v>7.9470557275541809E-2</v>
      </c>
      <c r="AQ55" s="47">
        <f>'ETR Total Sust. Benefits (MEUR)'!AQ56</f>
        <v>0</v>
      </c>
      <c r="AR55" s="47">
        <f>'ETR Total Sust. Benefits (MEUR)'!AR56</f>
        <v>0</v>
      </c>
      <c r="AS55" s="47">
        <f>'ETR Total Sust. Benefits (MEUR)'!AS56</f>
        <v>0</v>
      </c>
      <c r="AT55" s="240">
        <f>'ETR Total Sust. Benefits (MEUR)'!AT56</f>
        <v>0</v>
      </c>
      <c r="AU55" s="48">
        <f>'ETR Total Sust. Benefits (MEUR)'!AU56</f>
        <v>6.4140557275541799E-2</v>
      </c>
      <c r="AV55" s="48">
        <f>'ETR Total Sust. Benefits (MEUR)'!AV56</f>
        <v>0</v>
      </c>
      <c r="AW55" s="48">
        <f>'ETR Total Sust. Benefits (MEUR)'!AW56</f>
        <v>0</v>
      </c>
      <c r="AX55" s="48">
        <f>'ETR Total Sust. Benefits (MEUR)'!AX56</f>
        <v>0</v>
      </c>
      <c r="AY55" s="246">
        <f>'ETR Total Sust. Benefits (MEUR)'!AY56</f>
        <v>0</v>
      </c>
    </row>
    <row r="56" spans="2:51" ht="137.25" customHeight="1" x14ac:dyDescent="0.25">
      <c r="B56" s="484" t="str">
        <f>'ETR Capacities'!B56</f>
        <v>LV</v>
      </c>
      <c r="C56" s="459" t="str">
        <f>'ETR Capacities'!C56</f>
        <v>ETR-N-80</v>
      </c>
      <c r="D56" s="459" t="str">
        <f>_xlfn.XLOOKUP(C56,'Investment Project Main Info'!$E$4:$E$265,'Investment Project Main Info'!$F$4:$F$265)</f>
        <v>Power to Gas Production with infrastructure building/enhacement in Latvia</v>
      </c>
      <c r="E56" s="459" t="str">
        <f>_xlfn.XLOOKUP(C56,'ETR Capacities'!$C$5:$C$79,'ETR Capacities'!$E$5:$E$79)</f>
        <v xml:space="preserve">Hydrogen and synthetic methane </v>
      </c>
      <c r="F56" s="509" t="str">
        <f>IF(_xlfn.XLOOKUP(C56,'ETR Capacities'!$C$5:$C$79,'ETR Capacities'!$F$5:$F$79)=0," ",_xlfn.XLOOKUP(C56,'ETR Capacities'!$C$5:$C$79,'ETR Capacities'!$F$5:$F$79))</f>
        <v xml:space="preserve"> </v>
      </c>
      <c r="G56" s="331">
        <f>'ETR Total Sust. Benefits (MEUR)'!G57</f>
        <v>0</v>
      </c>
      <c r="H56" s="334">
        <f>'ETR Total Sust. Benefits (MEUR)'!H57</f>
        <v>0</v>
      </c>
      <c r="I56" s="334">
        <f>'ETR Total Sust. Benefits (MEUR)'!I57</f>
        <v>0</v>
      </c>
      <c r="J56" s="334">
        <f>'ETR Total Sust. Benefits (MEUR)'!J57</f>
        <v>0</v>
      </c>
      <c r="K56" s="337">
        <f>'ETR Total Sust. Benefits (MEUR)'!K57</f>
        <v>0</v>
      </c>
      <c r="L56" s="325">
        <f>'ETR Total Sust. Benefits (MEUR)'!L57</f>
        <v>9.0133077399380817</v>
      </c>
      <c r="M56" s="325">
        <f>'ETR Total Sust. Benefits (MEUR)'!M57</f>
        <v>0</v>
      </c>
      <c r="N56" s="325">
        <f>'ETR Total Sust. Benefits (MEUR)'!N57</f>
        <v>0</v>
      </c>
      <c r="O56" s="325">
        <f>'ETR Total Sust. Benefits (MEUR)'!O57</f>
        <v>0</v>
      </c>
      <c r="P56" s="328">
        <f>'ETR Total Sust. Benefits (MEUR)'!P57</f>
        <v>0</v>
      </c>
      <c r="Q56" s="325">
        <f>'ETR Total Sust. Benefits (MEUR)'!Q57</f>
        <v>3.9544077399380808</v>
      </c>
      <c r="R56" s="325">
        <f>'ETR Total Sust. Benefits (MEUR)'!R57</f>
        <v>0</v>
      </c>
      <c r="S56" s="325">
        <f>'ETR Total Sust. Benefits (MEUR)'!S57</f>
        <v>0</v>
      </c>
      <c r="T56" s="325">
        <f>'ETR Total Sust. Benefits (MEUR)'!T57</f>
        <v>0</v>
      </c>
      <c r="U56" s="328">
        <f>'ETR Total Sust. Benefits (MEUR)'!U57</f>
        <v>0</v>
      </c>
      <c r="V56" s="319">
        <f>'ETR Total Sust. Benefits (MEUR)'!V57</f>
        <v>4.5676077399380812</v>
      </c>
      <c r="W56" s="319">
        <f>'ETR Total Sust. Benefits (MEUR)'!W57</f>
        <v>0</v>
      </c>
      <c r="X56" s="319">
        <f>'ETR Total Sust. Benefits (MEUR)'!X57</f>
        <v>0</v>
      </c>
      <c r="Y56" s="319">
        <f>'ETR Total Sust. Benefits (MEUR)'!Y57</f>
        <v>0</v>
      </c>
      <c r="Z56" s="322">
        <f>'ETR Total Sust. Benefits (MEUR)'!Z57</f>
        <v>0</v>
      </c>
      <c r="AA56" s="313">
        <f>'ETR Total Sust. Benefits (MEUR)'!AA57</f>
        <v>8.5534077399380823</v>
      </c>
      <c r="AB56" s="313">
        <f>'ETR Total Sust. Benefits (MEUR)'!AB57</f>
        <v>0</v>
      </c>
      <c r="AC56" s="313">
        <f>'ETR Total Sust. Benefits (MEUR)'!AC57</f>
        <v>0</v>
      </c>
      <c r="AD56" s="313">
        <f>'ETR Total Sust. Benefits (MEUR)'!AD57</f>
        <v>0</v>
      </c>
      <c r="AE56" s="316">
        <f>'ETR Total Sust. Benefits (MEUR)'!AE57</f>
        <v>0</v>
      </c>
      <c r="AF56" s="307">
        <f>'ETR Total Sust. Benefits (MEUR)'!AF57</f>
        <v>5.7940077399380812</v>
      </c>
      <c r="AG56" s="307">
        <f>'ETR Total Sust. Benefits (MEUR)'!AG57</f>
        <v>0</v>
      </c>
      <c r="AH56" s="307">
        <f>'ETR Total Sust. Benefits (MEUR)'!AH57</f>
        <v>0</v>
      </c>
      <c r="AI56" s="307">
        <f>'ETR Total Sust. Benefits (MEUR)'!AI57</f>
        <v>0</v>
      </c>
      <c r="AJ56" s="310">
        <f>'ETR Total Sust. Benefits (MEUR)'!AJ57</f>
        <v>0</v>
      </c>
      <c r="AK56" s="319">
        <f>'ETR Total Sust. Benefits (MEUR)'!AK57</f>
        <v>11.926007739938083</v>
      </c>
      <c r="AL56" s="319">
        <f>'ETR Total Sust. Benefits (MEUR)'!AL57</f>
        <v>0</v>
      </c>
      <c r="AM56" s="319">
        <f>'ETR Total Sust. Benefits (MEUR)'!AM57</f>
        <v>0</v>
      </c>
      <c r="AN56" s="319">
        <f>'ETR Total Sust. Benefits (MEUR)'!AN57</f>
        <v>0</v>
      </c>
      <c r="AO56" s="322">
        <f>'ETR Total Sust. Benefits (MEUR)'!AO57</f>
        <v>0</v>
      </c>
      <c r="AP56" s="313">
        <f>'ETR Total Sust. Benefits (MEUR)'!AP57</f>
        <v>15.758507739938084</v>
      </c>
      <c r="AQ56" s="313">
        <f>'ETR Total Sust. Benefits (MEUR)'!AQ57</f>
        <v>0</v>
      </c>
      <c r="AR56" s="313">
        <f>'ETR Total Sust. Benefits (MEUR)'!AR57</f>
        <v>0</v>
      </c>
      <c r="AS56" s="313">
        <f>'ETR Total Sust. Benefits (MEUR)'!AS57</f>
        <v>0</v>
      </c>
      <c r="AT56" s="316">
        <f>'ETR Total Sust. Benefits (MEUR)'!AT57</f>
        <v>0</v>
      </c>
      <c r="AU56" s="307">
        <f>'ETR Total Sust. Benefits (MEUR)'!AU57</f>
        <v>12.692507739938081</v>
      </c>
      <c r="AV56" s="307">
        <f>'ETR Total Sust. Benefits (MEUR)'!AV57</f>
        <v>0</v>
      </c>
      <c r="AW56" s="307">
        <f>'ETR Total Sust. Benefits (MEUR)'!AW57</f>
        <v>0</v>
      </c>
      <c r="AX56" s="307">
        <f>'ETR Total Sust. Benefits (MEUR)'!AX57</f>
        <v>0</v>
      </c>
      <c r="AY56" s="310">
        <f>'ETR Total Sust. Benefits (MEUR)'!AY57</f>
        <v>0</v>
      </c>
    </row>
    <row r="57" spans="2:51" ht="129" customHeight="1" thickBot="1" x14ac:dyDescent="0.3">
      <c r="B57" s="486" t="str">
        <f>'ETR Capacities'!B57</f>
        <v>LV</v>
      </c>
      <c r="C57" s="465" t="str">
        <f>'ETR Capacities'!C57</f>
        <v>ETR-N-125</v>
      </c>
      <c r="D57" s="465" t="str">
        <f>_xlfn.XLOOKUP(C57,'Investment Project Main Info'!$E$4:$E$265,'Investment Project Main Info'!$F$4:$F$265)</f>
        <v>Biomethane production with infrastructure building/enhancement in Latvia</v>
      </c>
      <c r="E57" s="465" t="str">
        <f>_xlfn.XLOOKUP(C57,'ETR Capacities'!$C$5:$C$79,'ETR Capacities'!$E$5:$E$79)</f>
        <v>Biomethane developments</v>
      </c>
      <c r="F57" s="465" t="str">
        <f>IF(_xlfn.XLOOKUP(C57,'ETR Capacities'!$C$5:$C$79,'ETR Capacities'!$F$5:$F$79)=0," ",_xlfn.XLOOKUP(C57,'ETR Capacities'!$C$5:$C$79,'ETR Capacities'!$F$5:$F$79))</f>
        <v xml:space="preserve"> </v>
      </c>
      <c r="G57" s="389">
        <f>'ETR Total Sust. Benefits (MEUR)'!G58</f>
        <v>0</v>
      </c>
      <c r="H57" s="111">
        <f>'ETR Total Sust. Benefits (MEUR)'!H58</f>
        <v>0</v>
      </c>
      <c r="I57" s="111">
        <f>'ETR Total Sust. Benefits (MEUR)'!I58</f>
        <v>0</v>
      </c>
      <c r="J57" s="111">
        <f>'ETR Total Sust. Benefits (MEUR)'!J58</f>
        <v>0</v>
      </c>
      <c r="K57" s="112">
        <f>'ETR Total Sust. Benefits (MEUR)'!K58</f>
        <v>0</v>
      </c>
      <c r="L57" s="216">
        <f>'ETR Total Sust. Benefits (MEUR)'!L58</f>
        <v>0</v>
      </c>
      <c r="M57" s="216">
        <f>'ETR Total Sust. Benefits (MEUR)'!M58</f>
        <v>0</v>
      </c>
      <c r="N57" s="216">
        <f>'ETR Total Sust. Benefits (MEUR)'!N58</f>
        <v>0</v>
      </c>
      <c r="O57" s="216">
        <f>'ETR Total Sust. Benefits (MEUR)'!O58</f>
        <v>0</v>
      </c>
      <c r="P57" s="217">
        <f>'ETR Total Sust. Benefits (MEUR)'!P58</f>
        <v>0</v>
      </c>
      <c r="Q57" s="216">
        <f>'ETR Total Sust. Benefits (MEUR)'!Q58</f>
        <v>0</v>
      </c>
      <c r="R57" s="216">
        <f>'ETR Total Sust. Benefits (MEUR)'!R58</f>
        <v>0</v>
      </c>
      <c r="S57" s="216">
        <f>'ETR Total Sust. Benefits (MEUR)'!S58</f>
        <v>0</v>
      </c>
      <c r="T57" s="216">
        <f>'ETR Total Sust. Benefits (MEUR)'!T58</f>
        <v>0</v>
      </c>
      <c r="U57" s="217">
        <f>'ETR Total Sust. Benefits (MEUR)'!U58</f>
        <v>0</v>
      </c>
      <c r="V57" s="234">
        <f>'ETR Total Sust. Benefits (MEUR)'!V58</f>
        <v>0</v>
      </c>
      <c r="W57" s="234">
        <f>'ETR Total Sust. Benefits (MEUR)'!W58</f>
        <v>0</v>
      </c>
      <c r="X57" s="234">
        <f>'ETR Total Sust. Benefits (MEUR)'!X58</f>
        <v>1.5107715000000002</v>
      </c>
      <c r="Y57" s="234">
        <f>'ETR Total Sust. Benefits (MEUR)'!Y58</f>
        <v>0</v>
      </c>
      <c r="Z57" s="235">
        <f>'ETR Total Sust. Benefits (MEUR)'!Z58</f>
        <v>0</v>
      </c>
      <c r="AA57" s="45">
        <f>'ETR Total Sust. Benefits (MEUR)'!AA58</f>
        <v>0</v>
      </c>
      <c r="AB57" s="45">
        <f>'ETR Total Sust. Benefits (MEUR)'!AB58</f>
        <v>0</v>
      </c>
      <c r="AC57" s="45">
        <f>'ETR Total Sust. Benefits (MEUR)'!AC58</f>
        <v>2.9655885000000004</v>
      </c>
      <c r="AD57" s="45">
        <f>'ETR Total Sust. Benefits (MEUR)'!AD58</f>
        <v>0</v>
      </c>
      <c r="AE57" s="68">
        <f>'ETR Total Sust. Benefits (MEUR)'!AE58</f>
        <v>0</v>
      </c>
      <c r="AF57" s="49">
        <f>'ETR Total Sust. Benefits (MEUR)'!AF58</f>
        <v>0</v>
      </c>
      <c r="AG57" s="49">
        <f>'ETR Total Sust. Benefits (MEUR)'!AG58</f>
        <v>0</v>
      </c>
      <c r="AH57" s="49">
        <f>'ETR Total Sust. Benefits (MEUR)'!AH58</f>
        <v>1.9584075000000003</v>
      </c>
      <c r="AI57" s="49">
        <f>'ETR Total Sust. Benefits (MEUR)'!AI58</f>
        <v>0</v>
      </c>
      <c r="AJ57" s="46">
        <f>'ETR Total Sust. Benefits (MEUR)'!AJ58</f>
        <v>0</v>
      </c>
      <c r="AK57" s="234">
        <f>'ETR Total Sust. Benefits (MEUR)'!AK58</f>
        <v>0</v>
      </c>
      <c r="AL57" s="234">
        <f>'ETR Total Sust. Benefits (MEUR)'!AL58</f>
        <v>0</v>
      </c>
      <c r="AM57" s="234">
        <f>'ETR Total Sust. Benefits (MEUR)'!AM58</f>
        <v>4.1965875000000006</v>
      </c>
      <c r="AN57" s="234">
        <f>'ETR Total Sust. Benefits (MEUR)'!AN58</f>
        <v>0</v>
      </c>
      <c r="AO57" s="235">
        <f>'ETR Total Sust. Benefits (MEUR)'!AO58</f>
        <v>0</v>
      </c>
      <c r="AP57" s="45">
        <f>'ETR Total Sust. Benefits (MEUR)'!AP58</f>
        <v>0</v>
      </c>
      <c r="AQ57" s="45">
        <f>'ETR Total Sust. Benefits (MEUR)'!AQ58</f>
        <v>0</v>
      </c>
      <c r="AR57" s="45">
        <f>'ETR Total Sust. Benefits (MEUR)'!AR58</f>
        <v>5.5954500000000014</v>
      </c>
      <c r="AS57" s="45">
        <f>'ETR Total Sust. Benefits (MEUR)'!AS58</f>
        <v>0</v>
      </c>
      <c r="AT57" s="68">
        <f>'ETR Total Sust. Benefits (MEUR)'!AT58</f>
        <v>0</v>
      </c>
      <c r="AU57" s="49">
        <f>'ETR Total Sust. Benefits (MEUR)'!AU58</f>
        <v>0</v>
      </c>
      <c r="AV57" s="49">
        <f>'ETR Total Sust. Benefits (MEUR)'!AV58</f>
        <v>0</v>
      </c>
      <c r="AW57" s="49">
        <f>'ETR Total Sust. Benefits (MEUR)'!AW58</f>
        <v>4.4763600000000006</v>
      </c>
      <c r="AX57" s="49">
        <f>'ETR Total Sust. Benefits (MEUR)'!AX58</f>
        <v>0</v>
      </c>
      <c r="AY57" s="46">
        <f>'ETR Total Sust. Benefits (MEUR)'!AY58</f>
        <v>0</v>
      </c>
    </row>
    <row r="58" spans="2:51" ht="123.75" customHeight="1" x14ac:dyDescent="0.25">
      <c r="B58" s="484" t="str">
        <f>'ETR Capacities'!B58</f>
        <v>NL</v>
      </c>
      <c r="C58" s="466" t="str">
        <f>'ETR Capacities'!C58</f>
        <v>ETR-N-322</v>
      </c>
      <c r="D58" s="466" t="str">
        <f>_xlfn.XLOOKUP(C58,'Investment Project Main Info'!$E$4:$E$265,'Investment Project Main Info'!$F$4:$F$265)</f>
        <v>North Sea Wind Power Hub</v>
      </c>
      <c r="E58" s="466" t="str">
        <f>_xlfn.XLOOKUP(C58,'ETR Capacities'!$C$5:$C$79,'ETR Capacities'!$E$5:$E$79)</f>
        <v xml:space="preserve">Hydrogen and synthetic methane </v>
      </c>
      <c r="F58" s="776">
        <f>IF(_xlfn.XLOOKUP(C58,'ETR Capacities'!$C$5:$C$79,'ETR Capacities'!$F$5:$F$79)=0," ",_xlfn.XLOOKUP(C58,'ETR Capacities'!$C$5:$C$79,'ETR Capacities'!$F$5:$F$79))</f>
        <v>105</v>
      </c>
      <c r="G58" s="746">
        <f>SUM('ETR Total Sust. Benefits (MEUR)'!G59:G61)</f>
        <v>0</v>
      </c>
      <c r="H58" s="749">
        <f>SUM('ETR Total Sust. Benefits (MEUR)'!H59:H61)</f>
        <v>0</v>
      </c>
      <c r="I58" s="749">
        <f>SUM('ETR Total Sust. Benefits (MEUR)'!I59:I61)</f>
        <v>0</v>
      </c>
      <c r="J58" s="749">
        <f>SUM('ETR Total Sust. Benefits (MEUR)'!J59:J61)</f>
        <v>0</v>
      </c>
      <c r="K58" s="749">
        <f>SUM('ETR Total Sust. Benefits (MEUR)'!K59:K61)</f>
        <v>0</v>
      </c>
      <c r="L58" s="735">
        <f>SUM('ETR Total Sust. Benefits (MEUR)'!L59:L61)</f>
        <v>0</v>
      </c>
      <c r="M58" s="731">
        <f>SUM('ETR Total Sust. Benefits (MEUR)'!M59:M61)</f>
        <v>0</v>
      </c>
      <c r="N58" s="731">
        <f>SUM('ETR Total Sust. Benefits (MEUR)'!N59:N61)</f>
        <v>0</v>
      </c>
      <c r="O58" s="731">
        <f>SUM('ETR Total Sust. Benefits (MEUR)'!O59:O61)</f>
        <v>0</v>
      </c>
      <c r="P58" s="733">
        <f>SUM('ETR Total Sust. Benefits (MEUR)'!P59:P61)</f>
        <v>0</v>
      </c>
      <c r="Q58" s="735">
        <f>SUM('ETR Total Sust. Benefits (MEUR)'!Q59:Q61)</f>
        <v>0</v>
      </c>
      <c r="R58" s="731">
        <f>SUM('ETR Total Sust. Benefits (MEUR)'!R59:R61)</f>
        <v>0</v>
      </c>
      <c r="S58" s="731">
        <f>SUM('ETR Total Sust. Benefits (MEUR)'!S59:S61)</f>
        <v>0</v>
      </c>
      <c r="T58" s="731">
        <f>SUM('ETR Total Sust. Benefits (MEUR)'!T59:T61)</f>
        <v>0</v>
      </c>
      <c r="U58" s="733">
        <f>SUM('ETR Total Sust. Benefits (MEUR)'!U59:U61)</f>
        <v>0</v>
      </c>
      <c r="V58" s="765">
        <f>SUM('ETR Total Sust. Benefits (MEUR)'!V59:V61)</f>
        <v>0</v>
      </c>
      <c r="W58" s="768">
        <f>SUM('ETR Total Sust. Benefits (MEUR)'!W59:W61)</f>
        <v>0</v>
      </c>
      <c r="X58" s="768">
        <f>SUM('ETR Total Sust. Benefits (MEUR)'!X59:X61)</f>
        <v>0</v>
      </c>
      <c r="Y58" s="768">
        <f>SUM('ETR Total Sust. Benefits (MEUR)'!Y59:Y61)</f>
        <v>0</v>
      </c>
      <c r="Z58" s="771">
        <f>SUM('ETR Total Sust. Benefits (MEUR)'!Z59:Z61)</f>
        <v>0</v>
      </c>
      <c r="AA58" s="719">
        <f>SUM('ETR Total Sust. Benefits (MEUR)'!AA59:AA61)</f>
        <v>0</v>
      </c>
      <c r="AB58" s="719">
        <f>SUM('ETR Total Sust. Benefits (MEUR)'!AB59:AB61)</f>
        <v>0</v>
      </c>
      <c r="AC58" s="719">
        <f>SUM('ETR Total Sust. Benefits (MEUR)'!AC59:AC61)</f>
        <v>0</v>
      </c>
      <c r="AD58" s="719">
        <f>SUM('ETR Total Sust. Benefits (MEUR)'!AD59:AD61)</f>
        <v>0</v>
      </c>
      <c r="AE58" s="721">
        <f>SUM('ETR Total Sust. Benefits (MEUR)'!AE59:AE61)</f>
        <v>0</v>
      </c>
      <c r="AF58" s="713">
        <f>SUM('ETR Total Sust. Benefits (MEUR)'!AF59:AF61)</f>
        <v>0</v>
      </c>
      <c r="AG58" s="713">
        <f>SUM('ETR Total Sust. Benefits (MEUR)'!AG59:AG61)</f>
        <v>0</v>
      </c>
      <c r="AH58" s="713">
        <f>SUM('ETR Total Sust. Benefits (MEUR)'!AH59:AH61)</f>
        <v>0</v>
      </c>
      <c r="AI58" s="713">
        <f>SUM('ETR Total Sust. Benefits (MEUR)'!AI59:AI61)</f>
        <v>0</v>
      </c>
      <c r="AJ58" s="715">
        <f>SUM('ETR Total Sust. Benefits (MEUR)'!AJ59:AJ61)</f>
        <v>0</v>
      </c>
      <c r="AK58" s="765">
        <f>SUM('ETR Total Sust. Benefits (MEUR)'!AK59:AK61)</f>
        <v>201.34609133126938</v>
      </c>
      <c r="AL58" s="768">
        <f>SUM('ETR Total Sust. Benefits (MEUR)'!AL59:AL61)</f>
        <v>0</v>
      </c>
      <c r="AM58" s="768">
        <f>SUM('ETR Total Sust. Benefits (MEUR)'!AM59:AM61)</f>
        <v>0</v>
      </c>
      <c r="AN58" s="768">
        <f>SUM('ETR Total Sust. Benefits (MEUR)'!AN59:AN61)</f>
        <v>0</v>
      </c>
      <c r="AO58" s="771">
        <f>SUM('ETR Total Sust. Benefits (MEUR)'!AO59:AO61)</f>
        <v>0</v>
      </c>
      <c r="AP58" s="719">
        <f>SUM('ETR Total Sust. Benefits (MEUR)'!AP59:AP61)</f>
        <v>258.83359133126942</v>
      </c>
      <c r="AQ58" s="719">
        <f>SUM('ETR Total Sust. Benefits (MEUR)'!AQ59:AQ61)</f>
        <v>0</v>
      </c>
      <c r="AR58" s="719">
        <f>SUM('ETR Total Sust. Benefits (MEUR)'!AR59:AR61)</f>
        <v>0</v>
      </c>
      <c r="AS58" s="719">
        <f>SUM('ETR Total Sust. Benefits (MEUR)'!AS59:AS61)</f>
        <v>0</v>
      </c>
      <c r="AT58" s="721">
        <f>SUM('ETR Total Sust. Benefits (MEUR)'!AT59:AT61)</f>
        <v>0</v>
      </c>
      <c r="AU58" s="713">
        <f>SUM('ETR Total Sust. Benefits (MEUR)'!AU59:AU61)</f>
        <v>212.84359133126938</v>
      </c>
      <c r="AV58" s="713">
        <f>SUM('ETR Total Sust. Benefits (MEUR)'!AV59:AV61)</f>
        <v>0</v>
      </c>
      <c r="AW58" s="713">
        <f>SUM('ETR Total Sust. Benefits (MEUR)'!AW59:AW61)</f>
        <v>0</v>
      </c>
      <c r="AX58" s="713">
        <f>SUM('ETR Total Sust. Benefits (MEUR)'!AX59:AX61)</f>
        <v>0</v>
      </c>
      <c r="AY58" s="715">
        <f>SUM('ETR Total Sust. Benefits (MEUR)'!AY59:AY61)</f>
        <v>0</v>
      </c>
    </row>
    <row r="59" spans="2:51" ht="79.5" customHeight="1" x14ac:dyDescent="0.25">
      <c r="B59" s="485" t="str">
        <f>'ETR Capacities'!B59</f>
        <v>NL</v>
      </c>
      <c r="C59" s="458" t="str">
        <f>'ETR Capacities'!C59</f>
        <v>ETR-N-370</v>
      </c>
      <c r="D59" s="458" t="str">
        <f>_xlfn.XLOOKUP(C59,'Investment Project Main Info'!$E$4:$E$265,'Investment Project Main Info'!$F$4:$F$265)</f>
        <v>Hydrogen transmission backbone Netherlands</v>
      </c>
      <c r="E59" s="458" t="str">
        <f>_xlfn.XLOOKUP(C59,'ETR Capacities'!$C$5:$C$79,'ETR Capacities'!$E$5:$E$79)</f>
        <v xml:space="preserve">Hydrogen and synthetic methane </v>
      </c>
      <c r="F59" s="777"/>
      <c r="G59" s="747"/>
      <c r="H59" s="750"/>
      <c r="I59" s="750"/>
      <c r="J59" s="750">
        <f>'ETR Total Sust. Benefits (MEUR)'!J60</f>
        <v>0</v>
      </c>
      <c r="K59" s="750">
        <f>'ETR Total Sust. Benefits (MEUR)'!K60</f>
        <v>0</v>
      </c>
      <c r="L59" s="736">
        <f>'ETR Total Sust. Benefits (MEUR)'!L60</f>
        <v>0</v>
      </c>
      <c r="M59" s="732">
        <f>'ETR Total Sust. Benefits (MEUR)'!M60</f>
        <v>0</v>
      </c>
      <c r="N59" s="732">
        <f>'ETR Total Sust. Benefits (MEUR)'!N60</f>
        <v>0</v>
      </c>
      <c r="O59" s="732">
        <f>'ETR Total Sust. Benefits (MEUR)'!O60</f>
        <v>0</v>
      </c>
      <c r="P59" s="734">
        <f>'ETR Total Sust. Benefits (MEUR)'!P60</f>
        <v>0</v>
      </c>
      <c r="Q59" s="736">
        <f>'ETR Total Sust. Benefits (MEUR)'!Q60</f>
        <v>0</v>
      </c>
      <c r="R59" s="732">
        <f>'ETR Total Sust. Benefits (MEUR)'!R60</f>
        <v>0</v>
      </c>
      <c r="S59" s="732">
        <f>'ETR Total Sust. Benefits (MEUR)'!S60</f>
        <v>0</v>
      </c>
      <c r="T59" s="732">
        <f>'ETR Total Sust. Benefits (MEUR)'!T60</f>
        <v>0</v>
      </c>
      <c r="U59" s="734">
        <f>'ETR Total Sust. Benefits (MEUR)'!U60</f>
        <v>0</v>
      </c>
      <c r="V59" s="766">
        <f>'ETR Total Sust. Benefits (MEUR)'!V60</f>
        <v>0</v>
      </c>
      <c r="W59" s="769">
        <f>'ETR Total Sust. Benefits (MEUR)'!W60</f>
        <v>0</v>
      </c>
      <c r="X59" s="769">
        <f>'ETR Total Sust. Benefits (MEUR)'!X60</f>
        <v>0</v>
      </c>
      <c r="Y59" s="769">
        <f>'ETR Total Sust. Benefits (MEUR)'!Y60</f>
        <v>0</v>
      </c>
      <c r="Z59" s="772">
        <f>'ETR Total Sust. Benefits (MEUR)'!Z60</f>
        <v>0</v>
      </c>
      <c r="AA59" s="720">
        <f>'ETR Total Sust. Benefits (MEUR)'!AA60</f>
        <v>0</v>
      </c>
      <c r="AB59" s="720">
        <f>'ETR Total Sust. Benefits (MEUR)'!AB60</f>
        <v>0</v>
      </c>
      <c r="AC59" s="720">
        <f>'ETR Total Sust. Benefits (MEUR)'!AC60</f>
        <v>0</v>
      </c>
      <c r="AD59" s="720">
        <f>'ETR Total Sust. Benefits (MEUR)'!AD60</f>
        <v>0</v>
      </c>
      <c r="AE59" s="722">
        <f>'ETR Total Sust. Benefits (MEUR)'!AE60</f>
        <v>0</v>
      </c>
      <c r="AF59" s="714">
        <f>'ETR Total Sust. Benefits (MEUR)'!AF60</f>
        <v>0</v>
      </c>
      <c r="AG59" s="714">
        <f>'ETR Total Sust. Benefits (MEUR)'!AG60</f>
        <v>0</v>
      </c>
      <c r="AH59" s="714">
        <f>'ETR Total Sust. Benefits (MEUR)'!AH60</f>
        <v>0</v>
      </c>
      <c r="AI59" s="714">
        <f>'ETR Total Sust. Benefits (MEUR)'!AI60</f>
        <v>0</v>
      </c>
      <c r="AJ59" s="716">
        <f>'ETR Total Sust. Benefits (MEUR)'!AJ60</f>
        <v>0</v>
      </c>
      <c r="AK59" s="766">
        <f>'ETR Total Sust. Benefits (MEUR)'!AK60</f>
        <v>0</v>
      </c>
      <c r="AL59" s="769">
        <f>'ETR Total Sust. Benefits (MEUR)'!AL60</f>
        <v>0</v>
      </c>
      <c r="AM59" s="769">
        <f>'ETR Total Sust. Benefits (MEUR)'!AM60</f>
        <v>0</v>
      </c>
      <c r="AN59" s="769">
        <f>'ETR Total Sust. Benefits (MEUR)'!AN60</f>
        <v>0</v>
      </c>
      <c r="AO59" s="772">
        <f>'ETR Total Sust. Benefits (MEUR)'!AO60</f>
        <v>0</v>
      </c>
      <c r="AP59" s="720">
        <f>'ETR Total Sust. Benefits (MEUR)'!AP60</f>
        <v>0</v>
      </c>
      <c r="AQ59" s="720">
        <f>'ETR Total Sust. Benefits (MEUR)'!AQ60</f>
        <v>0</v>
      </c>
      <c r="AR59" s="720">
        <f>'ETR Total Sust. Benefits (MEUR)'!AR60</f>
        <v>0</v>
      </c>
      <c r="AS59" s="720">
        <f>'ETR Total Sust. Benefits (MEUR)'!AS60</f>
        <v>0</v>
      </c>
      <c r="AT59" s="722">
        <f>'ETR Total Sust. Benefits (MEUR)'!AT60</f>
        <v>0</v>
      </c>
      <c r="AU59" s="714">
        <f>'ETR Total Sust. Benefits (MEUR)'!AU60</f>
        <v>0</v>
      </c>
      <c r="AV59" s="714">
        <f>'ETR Total Sust. Benefits (MEUR)'!AV60</f>
        <v>0</v>
      </c>
      <c r="AW59" s="714">
        <f>'ETR Total Sust. Benefits (MEUR)'!AW60</f>
        <v>0</v>
      </c>
      <c r="AX59" s="714">
        <f>'ETR Total Sust. Benefits (MEUR)'!AX60</f>
        <v>0</v>
      </c>
      <c r="AY59" s="716">
        <f>'ETR Total Sust. Benefits (MEUR)'!AY60</f>
        <v>0</v>
      </c>
    </row>
    <row r="60" spans="2:51" ht="78" customHeight="1" x14ac:dyDescent="0.25">
      <c r="B60" s="485" t="str">
        <f>'ETR Capacities'!B60</f>
        <v>NL</v>
      </c>
      <c r="C60" s="458" t="str">
        <f>'ETR Capacities'!C60</f>
        <v>ETR-N-396</v>
      </c>
      <c r="D60" s="458" t="str">
        <f>_xlfn.XLOOKUP(C60,'Investment Project Main Info'!$E$4:$E$265,'Investment Project Main Info'!$F$4:$F$265)</f>
        <v>Djewels</v>
      </c>
      <c r="E60" s="458" t="str">
        <f>_xlfn.XLOOKUP(C60,'ETR Capacities'!$C$5:$C$79,'ETR Capacities'!$E$5:$E$79)</f>
        <v xml:space="preserve">Hydrogen and synthetic methane </v>
      </c>
      <c r="F60" s="775"/>
      <c r="G60" s="748"/>
      <c r="H60" s="751"/>
      <c r="I60" s="751"/>
      <c r="J60" s="751" t="str">
        <f>'ETR Total Sust. Benefits (MEUR)'!J61</f>
        <v xml:space="preserve"> </v>
      </c>
      <c r="K60" s="751" t="str">
        <f>'ETR Total Sust. Benefits (MEUR)'!K61</f>
        <v xml:space="preserve"> </v>
      </c>
      <c r="L60" s="712" t="str">
        <f>'ETR Total Sust. Benefits (MEUR)'!L61</f>
        <v xml:space="preserve"> </v>
      </c>
      <c r="M60" s="708" t="str">
        <f>'ETR Total Sust. Benefits (MEUR)'!M61</f>
        <v xml:space="preserve"> </v>
      </c>
      <c r="N60" s="708" t="str">
        <f>'ETR Total Sust. Benefits (MEUR)'!N61</f>
        <v xml:space="preserve"> </v>
      </c>
      <c r="O60" s="708" t="str">
        <f>'ETR Total Sust. Benefits (MEUR)'!O61</f>
        <v xml:space="preserve"> </v>
      </c>
      <c r="P60" s="710" t="str">
        <f>'ETR Total Sust. Benefits (MEUR)'!P61</f>
        <v xml:space="preserve"> </v>
      </c>
      <c r="Q60" s="712" t="str">
        <f>'ETR Total Sust. Benefits (MEUR)'!Q61</f>
        <v xml:space="preserve"> </v>
      </c>
      <c r="R60" s="708" t="str">
        <f>'ETR Total Sust. Benefits (MEUR)'!R61</f>
        <v xml:space="preserve"> </v>
      </c>
      <c r="S60" s="708" t="str">
        <f>'ETR Total Sust. Benefits (MEUR)'!S61</f>
        <v xml:space="preserve"> </v>
      </c>
      <c r="T60" s="708" t="str">
        <f>'ETR Total Sust. Benefits (MEUR)'!T61</f>
        <v xml:space="preserve"> </v>
      </c>
      <c r="U60" s="710" t="str">
        <f>'ETR Total Sust. Benefits (MEUR)'!U61</f>
        <v xml:space="preserve"> </v>
      </c>
      <c r="V60" s="767" t="str">
        <f>'ETR Total Sust. Benefits (MEUR)'!V61</f>
        <v xml:space="preserve"> </v>
      </c>
      <c r="W60" s="770" t="str">
        <f>'ETR Total Sust. Benefits (MEUR)'!W61</f>
        <v xml:space="preserve"> </v>
      </c>
      <c r="X60" s="770" t="str">
        <f>'ETR Total Sust. Benefits (MEUR)'!X61</f>
        <v xml:space="preserve"> </v>
      </c>
      <c r="Y60" s="770" t="str">
        <f>'ETR Total Sust. Benefits (MEUR)'!Y61</f>
        <v xml:space="preserve"> </v>
      </c>
      <c r="Z60" s="773" t="str">
        <f>'ETR Total Sust. Benefits (MEUR)'!Z61</f>
        <v xml:space="preserve"> </v>
      </c>
      <c r="AA60" s="700" t="str">
        <f>'ETR Total Sust. Benefits (MEUR)'!AA61</f>
        <v xml:space="preserve"> </v>
      </c>
      <c r="AB60" s="700" t="str">
        <f>'ETR Total Sust. Benefits (MEUR)'!AB61</f>
        <v xml:space="preserve"> </v>
      </c>
      <c r="AC60" s="700" t="str">
        <f>'ETR Total Sust. Benefits (MEUR)'!AC61</f>
        <v xml:space="preserve"> </v>
      </c>
      <c r="AD60" s="700" t="str">
        <f>'ETR Total Sust. Benefits (MEUR)'!AD61</f>
        <v xml:space="preserve"> </v>
      </c>
      <c r="AE60" s="702" t="str">
        <f>'ETR Total Sust. Benefits (MEUR)'!AE61</f>
        <v xml:space="preserve"> </v>
      </c>
      <c r="AF60" s="690" t="str">
        <f>'ETR Total Sust. Benefits (MEUR)'!AF61</f>
        <v xml:space="preserve"> </v>
      </c>
      <c r="AG60" s="690" t="str">
        <f>'ETR Total Sust. Benefits (MEUR)'!AG61</f>
        <v xml:space="preserve"> </v>
      </c>
      <c r="AH60" s="690" t="str">
        <f>'ETR Total Sust. Benefits (MEUR)'!AH61</f>
        <v xml:space="preserve"> </v>
      </c>
      <c r="AI60" s="690" t="str">
        <f>'ETR Total Sust. Benefits (MEUR)'!AI61</f>
        <v xml:space="preserve"> </v>
      </c>
      <c r="AJ60" s="692" t="str">
        <f>'ETR Total Sust. Benefits (MEUR)'!AJ61</f>
        <v xml:space="preserve"> </v>
      </c>
      <c r="AK60" s="767" t="str">
        <f>'ETR Total Sust. Benefits (MEUR)'!AK61</f>
        <v xml:space="preserve"> </v>
      </c>
      <c r="AL60" s="770" t="str">
        <f>'ETR Total Sust. Benefits (MEUR)'!AL61</f>
        <v xml:space="preserve"> </v>
      </c>
      <c r="AM60" s="770" t="str">
        <f>'ETR Total Sust. Benefits (MEUR)'!AM61</f>
        <v xml:space="preserve"> </v>
      </c>
      <c r="AN60" s="770" t="str">
        <f>'ETR Total Sust. Benefits (MEUR)'!AN61</f>
        <v xml:space="preserve"> </v>
      </c>
      <c r="AO60" s="773" t="str">
        <f>'ETR Total Sust. Benefits (MEUR)'!AO61</f>
        <v xml:space="preserve"> </v>
      </c>
      <c r="AP60" s="700" t="str">
        <f>'ETR Total Sust. Benefits (MEUR)'!AP61</f>
        <v xml:space="preserve"> </v>
      </c>
      <c r="AQ60" s="700" t="str">
        <f>'ETR Total Sust. Benefits (MEUR)'!AQ61</f>
        <v xml:space="preserve"> </v>
      </c>
      <c r="AR60" s="700" t="str">
        <f>'ETR Total Sust. Benefits (MEUR)'!AR61</f>
        <v xml:space="preserve"> </v>
      </c>
      <c r="AS60" s="700" t="str">
        <f>'ETR Total Sust. Benefits (MEUR)'!AS61</f>
        <v xml:space="preserve"> </v>
      </c>
      <c r="AT60" s="702" t="str">
        <f>'ETR Total Sust. Benefits (MEUR)'!AT61</f>
        <v xml:space="preserve"> </v>
      </c>
      <c r="AU60" s="690" t="str">
        <f>'ETR Total Sust. Benefits (MEUR)'!AU61</f>
        <v xml:space="preserve"> </v>
      </c>
      <c r="AV60" s="690" t="str">
        <f>'ETR Total Sust. Benefits (MEUR)'!AV61</f>
        <v xml:space="preserve"> </v>
      </c>
      <c r="AW60" s="690" t="str">
        <f>'ETR Total Sust. Benefits (MEUR)'!AW61</f>
        <v xml:space="preserve"> </v>
      </c>
      <c r="AX60" s="690" t="str">
        <f>'ETR Total Sust. Benefits (MEUR)'!AX61</f>
        <v xml:space="preserve"> </v>
      </c>
      <c r="AY60" s="692" t="str">
        <f>'ETR Total Sust. Benefits (MEUR)'!AY61</f>
        <v xml:space="preserve"> </v>
      </c>
    </row>
    <row r="61" spans="2:51" ht="76.5" customHeight="1" x14ac:dyDescent="0.25">
      <c r="B61" s="485" t="str">
        <f>'ETR Capacities'!B61</f>
        <v>NL</v>
      </c>
      <c r="C61" s="458" t="str">
        <f>'ETR Capacities'!C61</f>
        <v>ETR-A-430</v>
      </c>
      <c r="D61" s="458" t="str">
        <f>_xlfn.XLOOKUP(C61,'Investment Project Main Info'!$E$4:$E$265,'Investment Project Main Info'!$F$4:$F$265)</f>
        <v>Porthos</v>
      </c>
      <c r="E61" s="458" t="str">
        <f>_xlfn.XLOOKUP(C61,'ETR Capacities'!$C$5:$C$79,'ETR Capacities'!$E$5:$E$79)</f>
        <v>CCS/CCU</v>
      </c>
      <c r="F61" s="462">
        <v>115</v>
      </c>
      <c r="G61" s="386">
        <f>'ETR Total Sust. Benefits (MEUR)'!G62</f>
        <v>0</v>
      </c>
      <c r="H61" s="105">
        <f>'ETR Total Sust. Benefits (MEUR)'!H62</f>
        <v>0</v>
      </c>
      <c r="I61" s="105">
        <f>'ETR Total Sust. Benefits (MEUR)'!I62</f>
        <v>0</v>
      </c>
      <c r="J61" s="105">
        <f>'ETR Total Sust. Benefits (MEUR)'!J62</f>
        <v>0</v>
      </c>
      <c r="K61" s="106">
        <f>'ETR Total Sust. Benefits (MEUR)'!K62</f>
        <v>0</v>
      </c>
      <c r="L61" s="209">
        <f>'ETR Total Sust. Benefits (MEUR)'!L62</f>
        <v>0</v>
      </c>
      <c r="M61" s="209">
        <f>'ETR Total Sust. Benefits (MEUR)'!M62</f>
        <v>0</v>
      </c>
      <c r="N61" s="209">
        <f>'ETR Total Sust. Benefits (MEUR)'!N62</f>
        <v>0</v>
      </c>
      <c r="O61" s="209">
        <f>'ETR Total Sust. Benefits (MEUR)'!O62</f>
        <v>140</v>
      </c>
      <c r="P61" s="210">
        <f>'ETR Total Sust. Benefits (MEUR)'!P62</f>
        <v>0</v>
      </c>
      <c r="Q61" s="209">
        <f>'ETR Total Sust. Benefits (MEUR)'!Q62</f>
        <v>0</v>
      </c>
      <c r="R61" s="209">
        <f>'ETR Total Sust. Benefits (MEUR)'!R62</f>
        <v>0</v>
      </c>
      <c r="S61" s="209">
        <f>'ETR Total Sust. Benefits (MEUR)'!S62</f>
        <v>0</v>
      </c>
      <c r="T61" s="209">
        <f>'ETR Total Sust. Benefits (MEUR)'!T62</f>
        <v>57.5</v>
      </c>
      <c r="U61" s="210">
        <f>'ETR Total Sust. Benefits (MEUR)'!U62</f>
        <v>0</v>
      </c>
      <c r="V61" s="227">
        <f>'ETR Total Sust. Benefits (MEUR)'!V62</f>
        <v>0</v>
      </c>
      <c r="W61" s="227">
        <f>'ETR Total Sust. Benefits (MEUR)'!W62</f>
        <v>0</v>
      </c>
      <c r="X61" s="227">
        <f>'ETR Total Sust. Benefits (MEUR)'!X62</f>
        <v>0</v>
      </c>
      <c r="Y61" s="227">
        <f>'ETR Total Sust. Benefits (MEUR)'!Y62</f>
        <v>67.5</v>
      </c>
      <c r="Z61" s="228">
        <f>'ETR Total Sust. Benefits (MEUR)'!Z62</f>
        <v>0</v>
      </c>
      <c r="AA61" s="37">
        <f>'ETR Total Sust. Benefits (MEUR)'!AA62</f>
        <v>0</v>
      </c>
      <c r="AB61" s="37">
        <f>'ETR Total Sust. Benefits (MEUR)'!AB62</f>
        <v>0</v>
      </c>
      <c r="AC61" s="37">
        <f>'ETR Total Sust. Benefits (MEUR)'!AC62</f>
        <v>0</v>
      </c>
      <c r="AD61" s="37">
        <f>'ETR Total Sust. Benefits (MEUR)'!AD62</f>
        <v>132.5</v>
      </c>
      <c r="AE61" s="242">
        <f>'ETR Total Sust. Benefits (MEUR)'!AE62</f>
        <v>0</v>
      </c>
      <c r="AF61" s="40">
        <f>'ETR Total Sust. Benefits (MEUR)'!AF62</f>
        <v>0</v>
      </c>
      <c r="AG61" s="40">
        <f>'ETR Total Sust. Benefits (MEUR)'!AG62</f>
        <v>0</v>
      </c>
      <c r="AH61" s="40">
        <f>'ETR Total Sust. Benefits (MEUR)'!AH62</f>
        <v>0</v>
      </c>
      <c r="AI61" s="40">
        <f>'ETR Total Sust. Benefits (MEUR)'!AI62</f>
        <v>87.5</v>
      </c>
      <c r="AJ61" s="248">
        <f>'ETR Total Sust. Benefits (MEUR)'!AJ62</f>
        <v>0</v>
      </c>
      <c r="AK61" s="227">
        <f>'ETR Total Sust. Benefits (MEUR)'!AK62</f>
        <v>0</v>
      </c>
      <c r="AL61" s="227">
        <f>'ETR Total Sust. Benefits (MEUR)'!AL62</f>
        <v>0</v>
      </c>
      <c r="AM61" s="227">
        <f>'ETR Total Sust. Benefits (MEUR)'!AM62</f>
        <v>0</v>
      </c>
      <c r="AN61" s="227">
        <f>'ETR Total Sust. Benefits (MEUR)'!AN62</f>
        <v>187.5</v>
      </c>
      <c r="AO61" s="228">
        <f>'ETR Total Sust. Benefits (MEUR)'!AO62</f>
        <v>0</v>
      </c>
      <c r="AP61" s="37">
        <f>'ETR Total Sust. Benefits (MEUR)'!AP62</f>
        <v>0</v>
      </c>
      <c r="AQ61" s="37">
        <f>'ETR Total Sust. Benefits (MEUR)'!AQ62</f>
        <v>0</v>
      </c>
      <c r="AR61" s="37">
        <f>'ETR Total Sust. Benefits (MEUR)'!AR62</f>
        <v>0</v>
      </c>
      <c r="AS61" s="37">
        <f>'ETR Total Sust. Benefits (MEUR)'!AS62</f>
        <v>250</v>
      </c>
      <c r="AT61" s="242">
        <f>'ETR Total Sust. Benefits (MEUR)'!AT62</f>
        <v>0</v>
      </c>
      <c r="AU61" s="40">
        <f>'ETR Total Sust. Benefits (MEUR)'!AU62</f>
        <v>0</v>
      </c>
      <c r="AV61" s="40">
        <f>'ETR Total Sust. Benefits (MEUR)'!AV62</f>
        <v>0</v>
      </c>
      <c r="AW61" s="40">
        <f>'ETR Total Sust. Benefits (MEUR)'!AW62</f>
        <v>0</v>
      </c>
      <c r="AX61" s="40">
        <f>'ETR Total Sust. Benefits (MEUR)'!AX62</f>
        <v>200</v>
      </c>
      <c r="AY61" s="248">
        <f>'ETR Total Sust. Benefits (MEUR)'!AY62</f>
        <v>0</v>
      </c>
    </row>
    <row r="62" spans="2:51" ht="176.25" customHeight="1" x14ac:dyDescent="0.25">
      <c r="B62" s="485" t="str">
        <f>'ETR Capacities'!B62</f>
        <v>NL</v>
      </c>
      <c r="C62" s="458" t="str">
        <f>'ETR Capacities'!C62</f>
        <v>ETR-N-432</v>
      </c>
      <c r="D62" s="458" t="str">
        <f>_xlfn.XLOOKUP(C62,'Investment Project Main Info'!$E$4:$E$265,'Investment Project Main Info'!$F$4:$F$265)</f>
        <v>Athos</v>
      </c>
      <c r="E62" s="458" t="str">
        <f>_xlfn.XLOOKUP(C62,'ETR Capacities'!$C$5:$C$79,'ETR Capacities'!$E$5:$E$79)</f>
        <v>CCS/CCU</v>
      </c>
      <c r="F62" s="462" t="str">
        <f>IF(_xlfn.XLOOKUP(C62,'ETR Capacities'!$C$5:$C$79,'ETR Capacities'!$F$5:$F$79)=0," ",_xlfn.XLOOKUP(C62,'ETR Capacities'!$C$5:$C$79,'ETR Capacities'!$F$5:$F$79))</f>
        <v xml:space="preserve"> </v>
      </c>
      <c r="G62" s="386">
        <f>'ETR Total Sust. Benefits (MEUR)'!G63</f>
        <v>0</v>
      </c>
      <c r="H62" s="105">
        <f>'ETR Total Sust. Benefits (MEUR)'!H63</f>
        <v>0</v>
      </c>
      <c r="I62" s="105">
        <f>'ETR Total Sust. Benefits (MEUR)'!I63</f>
        <v>0</v>
      </c>
      <c r="J62" s="105">
        <f>'ETR Total Sust. Benefits (MEUR)'!J63</f>
        <v>0</v>
      </c>
      <c r="K62" s="106">
        <f>'ETR Total Sust. Benefits (MEUR)'!K63</f>
        <v>0</v>
      </c>
      <c r="L62" s="209">
        <f>'ETR Total Sust. Benefits (MEUR)'!L63</f>
        <v>0</v>
      </c>
      <c r="M62" s="209">
        <f>'ETR Total Sust. Benefits (MEUR)'!M63</f>
        <v>0</v>
      </c>
      <c r="N62" s="209">
        <f>'ETR Total Sust. Benefits (MEUR)'!N63</f>
        <v>0</v>
      </c>
      <c r="O62" s="209">
        <f>'ETR Total Sust. Benefits (MEUR)'!O63</f>
        <v>0</v>
      </c>
      <c r="P62" s="210">
        <f>'ETR Total Sust. Benefits (MEUR)'!P63</f>
        <v>0</v>
      </c>
      <c r="Q62" s="209">
        <f>'ETR Total Sust. Benefits (MEUR)'!Q63</f>
        <v>0</v>
      </c>
      <c r="R62" s="209">
        <f>'ETR Total Sust. Benefits (MEUR)'!R63</f>
        <v>0</v>
      </c>
      <c r="S62" s="209">
        <f>'ETR Total Sust. Benefits (MEUR)'!S63</f>
        <v>0</v>
      </c>
      <c r="T62" s="209">
        <f>'ETR Total Sust. Benefits (MEUR)'!T63</f>
        <v>0</v>
      </c>
      <c r="U62" s="210">
        <f>'ETR Total Sust. Benefits (MEUR)'!U63</f>
        <v>0</v>
      </c>
      <c r="V62" s="227">
        <f>'ETR Total Sust. Benefits (MEUR)'!V63</f>
        <v>0</v>
      </c>
      <c r="W62" s="227">
        <f>'ETR Total Sust. Benefits (MEUR)'!W63</f>
        <v>0</v>
      </c>
      <c r="X62" s="227">
        <f>'ETR Total Sust. Benefits (MEUR)'!X63</f>
        <v>0</v>
      </c>
      <c r="Y62" s="227">
        <f>'ETR Total Sust. Benefits (MEUR)'!Y63</f>
        <v>2268</v>
      </c>
      <c r="Z62" s="228">
        <f>'ETR Total Sust. Benefits (MEUR)'!Z63</f>
        <v>0</v>
      </c>
      <c r="AA62" s="37">
        <f>'ETR Total Sust. Benefits (MEUR)'!AA63</f>
        <v>0</v>
      </c>
      <c r="AB62" s="37">
        <f>'ETR Total Sust. Benefits (MEUR)'!AB63</f>
        <v>0</v>
      </c>
      <c r="AC62" s="37">
        <f>'ETR Total Sust. Benefits (MEUR)'!AC63</f>
        <v>0</v>
      </c>
      <c r="AD62" s="37">
        <f>'ETR Total Sust. Benefits (MEUR)'!AD63</f>
        <v>4452</v>
      </c>
      <c r="AE62" s="242">
        <f>'ETR Total Sust. Benefits (MEUR)'!AE63</f>
        <v>0</v>
      </c>
      <c r="AF62" s="40">
        <f>'ETR Total Sust. Benefits (MEUR)'!AF63</f>
        <v>0</v>
      </c>
      <c r="AG62" s="40">
        <f>'ETR Total Sust. Benefits (MEUR)'!AG63</f>
        <v>0</v>
      </c>
      <c r="AH62" s="40">
        <f>'ETR Total Sust. Benefits (MEUR)'!AH63</f>
        <v>0</v>
      </c>
      <c r="AI62" s="40">
        <f>'ETR Total Sust. Benefits (MEUR)'!AI63</f>
        <v>2940</v>
      </c>
      <c r="AJ62" s="248">
        <f>'ETR Total Sust. Benefits (MEUR)'!AJ63</f>
        <v>0</v>
      </c>
      <c r="AK62" s="227">
        <f>'ETR Total Sust. Benefits (MEUR)'!AK63</f>
        <v>0</v>
      </c>
      <c r="AL62" s="227">
        <f>'ETR Total Sust. Benefits (MEUR)'!AL63</f>
        <v>0</v>
      </c>
      <c r="AM62" s="227">
        <f>'ETR Total Sust. Benefits (MEUR)'!AM63</f>
        <v>0</v>
      </c>
      <c r="AN62" s="227">
        <f>'ETR Total Sust. Benefits (MEUR)'!AN63</f>
        <v>6300</v>
      </c>
      <c r="AO62" s="228">
        <f>'ETR Total Sust. Benefits (MEUR)'!AO63</f>
        <v>0</v>
      </c>
      <c r="AP62" s="37">
        <f>'ETR Total Sust. Benefits (MEUR)'!AP63</f>
        <v>0</v>
      </c>
      <c r="AQ62" s="37">
        <f>'ETR Total Sust. Benefits (MEUR)'!AQ63</f>
        <v>0</v>
      </c>
      <c r="AR62" s="37">
        <f>'ETR Total Sust. Benefits (MEUR)'!AR63</f>
        <v>0</v>
      </c>
      <c r="AS62" s="37">
        <f>'ETR Total Sust. Benefits (MEUR)'!AS63</f>
        <v>8400</v>
      </c>
      <c r="AT62" s="242">
        <f>'ETR Total Sust. Benefits (MEUR)'!AT63</f>
        <v>0</v>
      </c>
      <c r="AU62" s="40">
        <f>'ETR Total Sust. Benefits (MEUR)'!AU63</f>
        <v>0</v>
      </c>
      <c r="AV62" s="40">
        <f>'ETR Total Sust. Benefits (MEUR)'!AV63</f>
        <v>0</v>
      </c>
      <c r="AW62" s="40">
        <f>'ETR Total Sust. Benefits (MEUR)'!AW63</f>
        <v>0</v>
      </c>
      <c r="AX62" s="40">
        <f>'ETR Total Sust. Benefits (MEUR)'!AX63</f>
        <v>6720</v>
      </c>
      <c r="AY62" s="248">
        <f>'ETR Total Sust. Benefits (MEUR)'!AY63</f>
        <v>0</v>
      </c>
    </row>
    <row r="63" spans="2:51" ht="69" customHeight="1" x14ac:dyDescent="0.25">
      <c r="B63" s="485" t="str">
        <f>'ETR Capacities'!B63</f>
        <v>NL</v>
      </c>
      <c r="C63" s="458" t="str">
        <f>'ETR Capacities'!C63</f>
        <v>ETR-A-437</v>
      </c>
      <c r="D63" s="458" t="str">
        <f>_xlfn.XLOOKUP(C63,'Investment Project Main Info'!$E$4:$E$265,'Investment Project Main Info'!$F$4:$F$265)</f>
        <v>Supercritical water gasification facilities</v>
      </c>
      <c r="E63" s="458" t="str">
        <f>_xlfn.XLOOKUP(C63,'ETR Capacities'!$C$5:$C$79,'ETR Capacities'!$E$5:$E$79)</f>
        <v>Biomethane developments</v>
      </c>
      <c r="F63" s="462" t="str">
        <f>IF(_xlfn.XLOOKUP(C63,'ETR Capacities'!$C$5:$C$79,'ETR Capacities'!$F$5:$F$79)=0," ",_xlfn.XLOOKUP(C63,'ETR Capacities'!$C$5:$C$79,'ETR Capacities'!$F$5:$F$79))</f>
        <v xml:space="preserve"> </v>
      </c>
      <c r="G63" s="386">
        <f>'ETR Total Sust. Benefits (MEUR)'!G64</f>
        <v>0</v>
      </c>
      <c r="H63" s="105">
        <f>'ETR Total Sust. Benefits (MEUR)'!H64</f>
        <v>0</v>
      </c>
      <c r="I63" s="105">
        <f>'ETR Total Sust. Benefits (MEUR)'!I64</f>
        <v>0</v>
      </c>
      <c r="J63" s="105">
        <f>'ETR Total Sust. Benefits (MEUR)'!J64</f>
        <v>0</v>
      </c>
      <c r="K63" s="106">
        <f>'ETR Total Sust. Benefits (MEUR)'!K64</f>
        <v>0</v>
      </c>
      <c r="L63" s="209">
        <f>'ETR Total Sust. Benefits (MEUR)'!L64</f>
        <v>0</v>
      </c>
      <c r="M63" s="209">
        <f>'ETR Total Sust. Benefits (MEUR)'!M64</f>
        <v>0</v>
      </c>
      <c r="N63" s="209">
        <f>'ETR Total Sust. Benefits (MEUR)'!N64</f>
        <v>10.301760000000002</v>
      </c>
      <c r="O63" s="209">
        <f>'ETR Total Sust. Benefits (MEUR)'!O64</f>
        <v>0</v>
      </c>
      <c r="P63" s="210">
        <f>'ETR Total Sust. Benefits (MEUR)'!P64</f>
        <v>0</v>
      </c>
      <c r="Q63" s="209">
        <f>'ETR Total Sust. Benefits (MEUR)'!Q64</f>
        <v>0</v>
      </c>
      <c r="R63" s="209">
        <f>'ETR Total Sust. Benefits (MEUR)'!R64</f>
        <v>0</v>
      </c>
      <c r="S63" s="209">
        <f>'ETR Total Sust. Benefits (MEUR)'!S64</f>
        <v>4.2310800000000013</v>
      </c>
      <c r="T63" s="209">
        <f>'ETR Total Sust. Benefits (MEUR)'!T64</f>
        <v>0</v>
      </c>
      <c r="U63" s="210">
        <f>'ETR Total Sust. Benefits (MEUR)'!U64</f>
        <v>0</v>
      </c>
      <c r="V63" s="227">
        <f>'ETR Total Sust. Benefits (MEUR)'!V64</f>
        <v>0</v>
      </c>
      <c r="W63" s="227">
        <f>'ETR Total Sust. Benefits (MEUR)'!W64</f>
        <v>0</v>
      </c>
      <c r="X63" s="227">
        <f>'ETR Total Sust. Benefits (MEUR)'!X64</f>
        <v>72.227295000000012</v>
      </c>
      <c r="Y63" s="227">
        <f>'ETR Total Sust. Benefits (MEUR)'!Y64</f>
        <v>0</v>
      </c>
      <c r="Z63" s="228">
        <f>'ETR Total Sust. Benefits (MEUR)'!Z64</f>
        <v>0</v>
      </c>
      <c r="AA63" s="37">
        <f>'ETR Total Sust. Benefits (MEUR)'!AA64</f>
        <v>0</v>
      </c>
      <c r="AB63" s="37">
        <f>'ETR Total Sust. Benefits (MEUR)'!AB64</f>
        <v>0</v>
      </c>
      <c r="AC63" s="37">
        <f>'ETR Total Sust. Benefits (MEUR)'!AC64</f>
        <v>141.77950500000003</v>
      </c>
      <c r="AD63" s="37">
        <f>'ETR Total Sust. Benefits (MEUR)'!AD64</f>
        <v>0</v>
      </c>
      <c r="AE63" s="242">
        <f>'ETR Total Sust. Benefits (MEUR)'!AE64</f>
        <v>0</v>
      </c>
      <c r="AF63" s="40">
        <f>'ETR Total Sust. Benefits (MEUR)'!AF64</f>
        <v>0</v>
      </c>
      <c r="AG63" s="40">
        <f>'ETR Total Sust. Benefits (MEUR)'!AG64</f>
        <v>0</v>
      </c>
      <c r="AH63" s="40">
        <f>'ETR Total Sust. Benefits (MEUR)'!AH64</f>
        <v>93.627975000000021</v>
      </c>
      <c r="AI63" s="40">
        <f>'ETR Total Sust. Benefits (MEUR)'!AI64</f>
        <v>0</v>
      </c>
      <c r="AJ63" s="248">
        <f>'ETR Total Sust. Benefits (MEUR)'!AJ64</f>
        <v>0</v>
      </c>
      <c r="AK63" s="227">
        <f>'ETR Total Sust. Benefits (MEUR)'!AK64</f>
        <v>0</v>
      </c>
      <c r="AL63" s="227">
        <f>'ETR Total Sust. Benefits (MEUR)'!AL64</f>
        <v>0</v>
      </c>
      <c r="AM63" s="227">
        <f>'ETR Total Sust. Benefits (MEUR)'!AM64</f>
        <v>200.63137500000002</v>
      </c>
      <c r="AN63" s="227">
        <f>'ETR Total Sust. Benefits (MEUR)'!AN64</f>
        <v>0</v>
      </c>
      <c r="AO63" s="228">
        <f>'ETR Total Sust. Benefits (MEUR)'!AO64</f>
        <v>0</v>
      </c>
      <c r="AP63" s="37">
        <f>'ETR Total Sust. Benefits (MEUR)'!AP64</f>
        <v>0</v>
      </c>
      <c r="AQ63" s="37">
        <f>'ETR Total Sust. Benefits (MEUR)'!AQ64</f>
        <v>0</v>
      </c>
      <c r="AR63" s="37">
        <f>'ETR Total Sust. Benefits (MEUR)'!AR64</f>
        <v>267.50850000000008</v>
      </c>
      <c r="AS63" s="37">
        <f>'ETR Total Sust. Benefits (MEUR)'!AS64</f>
        <v>0</v>
      </c>
      <c r="AT63" s="242">
        <f>'ETR Total Sust. Benefits (MEUR)'!AT64</f>
        <v>0</v>
      </c>
      <c r="AU63" s="40">
        <f>'ETR Total Sust. Benefits (MEUR)'!AU64</f>
        <v>0</v>
      </c>
      <c r="AV63" s="40">
        <f>'ETR Total Sust. Benefits (MEUR)'!AV64</f>
        <v>0</v>
      </c>
      <c r="AW63" s="40">
        <f>'ETR Total Sust. Benefits (MEUR)'!AW64</f>
        <v>214.00680000000003</v>
      </c>
      <c r="AX63" s="40">
        <f>'ETR Total Sust. Benefits (MEUR)'!AX64</f>
        <v>0</v>
      </c>
      <c r="AY63" s="248">
        <f>'ETR Total Sust. Benefits (MEUR)'!AY64</f>
        <v>0</v>
      </c>
    </row>
    <row r="64" spans="2:51" ht="174" customHeight="1" x14ac:dyDescent="0.25">
      <c r="B64" s="485" t="str">
        <f>'ETR Capacities'!B64</f>
        <v>NL</v>
      </c>
      <c r="C64" s="458" t="str">
        <f>'ETR Capacities'!C64</f>
        <v>ETR-N-956</v>
      </c>
      <c r="D64" s="458" t="str">
        <f>_xlfn.XLOOKUP(C64,'Investment Project Main Info'!$E$4:$E$265,'Investment Project Main Info'!$F$4:$F$265)</f>
        <v>Hydrogen export/import Oude Statenzijl</v>
      </c>
      <c r="E64" s="458" t="str">
        <f>_xlfn.XLOOKUP(C64,'ETR Capacities'!$C$5:$C$79,'ETR Capacities'!$E$5:$E$79)</f>
        <v xml:space="preserve">Hydrogen and synthetic methane </v>
      </c>
      <c r="F64" s="462">
        <f>IF(_xlfn.XLOOKUP(C64,'ETR Capacities'!$C$5:$C$79,'ETR Capacities'!$F$5:$F$79)=0," ",_xlfn.XLOOKUP(C64,'ETR Capacities'!$C$5:$C$79,'ETR Capacities'!$F$5:$F$79))</f>
        <v>139</v>
      </c>
      <c r="G64" s="386" t="str">
        <f>'ETR Total Sust. Benefits (MEUR)'!G65</f>
        <v xml:space="preserve"> </v>
      </c>
      <c r="H64" s="105" t="str">
        <f>'ETR Total Sust. Benefits (MEUR)'!H65</f>
        <v xml:space="preserve"> </v>
      </c>
      <c r="I64" s="105" t="str">
        <f>'ETR Total Sust. Benefits (MEUR)'!I65</f>
        <v xml:space="preserve"> </v>
      </c>
      <c r="J64" s="105" t="str">
        <f>'ETR Total Sust. Benefits (MEUR)'!J65</f>
        <v xml:space="preserve"> </v>
      </c>
      <c r="K64" s="106" t="str">
        <f>'ETR Total Sust. Benefits (MEUR)'!K65</f>
        <v xml:space="preserve"> </v>
      </c>
      <c r="L64" s="209" t="str">
        <f>'ETR Total Sust. Benefits (MEUR)'!L65</f>
        <v xml:space="preserve"> </v>
      </c>
      <c r="M64" s="209" t="str">
        <f>'ETR Total Sust. Benefits (MEUR)'!M65</f>
        <v xml:space="preserve"> </v>
      </c>
      <c r="N64" s="209" t="str">
        <f>'ETR Total Sust. Benefits (MEUR)'!N65</f>
        <v xml:space="preserve"> </v>
      </c>
      <c r="O64" s="209" t="str">
        <f>'ETR Total Sust. Benefits (MEUR)'!O65</f>
        <v xml:space="preserve"> </v>
      </c>
      <c r="P64" s="210" t="str">
        <f>'ETR Total Sust. Benefits (MEUR)'!P65</f>
        <v xml:space="preserve"> </v>
      </c>
      <c r="Q64" s="209" t="str">
        <f>'ETR Total Sust. Benefits (MEUR)'!Q65</f>
        <v xml:space="preserve"> </v>
      </c>
      <c r="R64" s="209" t="str">
        <f>'ETR Total Sust. Benefits (MEUR)'!R65</f>
        <v xml:space="preserve"> </v>
      </c>
      <c r="S64" s="209" t="str">
        <f>'ETR Total Sust. Benefits (MEUR)'!S65</f>
        <v xml:space="preserve"> </v>
      </c>
      <c r="T64" s="209" t="str">
        <f>'ETR Total Sust. Benefits (MEUR)'!T65</f>
        <v xml:space="preserve"> </v>
      </c>
      <c r="U64" s="210" t="str">
        <f>'ETR Total Sust. Benefits (MEUR)'!U65</f>
        <v xml:space="preserve"> </v>
      </c>
      <c r="V64" s="227" t="str">
        <f>'ETR Total Sust. Benefits (MEUR)'!V65</f>
        <v xml:space="preserve"> </v>
      </c>
      <c r="W64" s="227" t="str">
        <f>'ETR Total Sust. Benefits (MEUR)'!W65</f>
        <v xml:space="preserve"> </v>
      </c>
      <c r="X64" s="227" t="str">
        <f>'ETR Total Sust. Benefits (MEUR)'!X65</f>
        <v xml:space="preserve"> </v>
      </c>
      <c r="Y64" s="227" t="str">
        <f>'ETR Total Sust. Benefits (MEUR)'!Y65</f>
        <v xml:space="preserve"> </v>
      </c>
      <c r="Z64" s="228" t="str">
        <f>'ETR Total Sust. Benefits (MEUR)'!Z65</f>
        <v xml:space="preserve"> </v>
      </c>
      <c r="AA64" s="37" t="str">
        <f>'ETR Total Sust. Benefits (MEUR)'!AA65</f>
        <v xml:space="preserve"> </v>
      </c>
      <c r="AB64" s="37" t="str">
        <f>'ETR Total Sust. Benefits (MEUR)'!AB65</f>
        <v xml:space="preserve"> </v>
      </c>
      <c r="AC64" s="37" t="str">
        <f>'ETR Total Sust. Benefits (MEUR)'!AC65</f>
        <v xml:space="preserve"> </v>
      </c>
      <c r="AD64" s="37" t="str">
        <f>'ETR Total Sust. Benefits (MEUR)'!AD65</f>
        <v xml:space="preserve"> </v>
      </c>
      <c r="AE64" s="242" t="str">
        <f>'ETR Total Sust. Benefits (MEUR)'!AE65</f>
        <v xml:space="preserve"> </v>
      </c>
      <c r="AF64" s="40" t="str">
        <f>'ETR Total Sust. Benefits (MEUR)'!AF65</f>
        <v xml:space="preserve"> </v>
      </c>
      <c r="AG64" s="40" t="str">
        <f>'ETR Total Sust. Benefits (MEUR)'!AG65</f>
        <v xml:space="preserve"> </v>
      </c>
      <c r="AH64" s="40" t="str">
        <f>'ETR Total Sust. Benefits (MEUR)'!AH65</f>
        <v xml:space="preserve"> </v>
      </c>
      <c r="AI64" s="40" t="str">
        <f>'ETR Total Sust. Benefits (MEUR)'!AI65</f>
        <v xml:space="preserve"> </v>
      </c>
      <c r="AJ64" s="248" t="str">
        <f>'ETR Total Sust. Benefits (MEUR)'!AJ65</f>
        <v xml:space="preserve"> </v>
      </c>
      <c r="AK64" s="227" t="str">
        <f>'ETR Total Sust. Benefits (MEUR)'!AK65</f>
        <v xml:space="preserve"> </v>
      </c>
      <c r="AL64" s="227" t="str">
        <f>'ETR Total Sust. Benefits (MEUR)'!AL65</f>
        <v xml:space="preserve"> </v>
      </c>
      <c r="AM64" s="227" t="str">
        <f>'ETR Total Sust. Benefits (MEUR)'!AM65</f>
        <v xml:space="preserve"> </v>
      </c>
      <c r="AN64" s="227" t="str">
        <f>'ETR Total Sust. Benefits (MEUR)'!AN65</f>
        <v xml:space="preserve"> </v>
      </c>
      <c r="AO64" s="228" t="str">
        <f>'ETR Total Sust. Benefits (MEUR)'!AO65</f>
        <v xml:space="preserve"> </v>
      </c>
      <c r="AP64" s="37" t="str">
        <f>'ETR Total Sust. Benefits (MEUR)'!AP65</f>
        <v xml:space="preserve"> </v>
      </c>
      <c r="AQ64" s="37" t="str">
        <f>'ETR Total Sust. Benefits (MEUR)'!AQ65</f>
        <v xml:space="preserve"> </v>
      </c>
      <c r="AR64" s="37" t="str">
        <f>'ETR Total Sust. Benefits (MEUR)'!AR65</f>
        <v xml:space="preserve"> </v>
      </c>
      <c r="AS64" s="37" t="str">
        <f>'ETR Total Sust. Benefits (MEUR)'!AS65</f>
        <v xml:space="preserve"> </v>
      </c>
      <c r="AT64" s="242" t="str">
        <f>'ETR Total Sust. Benefits (MEUR)'!AT65</f>
        <v xml:space="preserve"> </v>
      </c>
      <c r="AU64" s="40" t="str">
        <f>'ETR Total Sust. Benefits (MEUR)'!AU65</f>
        <v xml:space="preserve"> </v>
      </c>
      <c r="AV64" s="40" t="str">
        <f>'ETR Total Sust. Benefits (MEUR)'!AV65</f>
        <v xml:space="preserve"> </v>
      </c>
      <c r="AW64" s="40" t="str">
        <f>'ETR Total Sust. Benefits (MEUR)'!AW65</f>
        <v xml:space="preserve"> </v>
      </c>
      <c r="AX64" s="40" t="str">
        <f>'ETR Total Sust. Benefits (MEUR)'!AX65</f>
        <v xml:space="preserve"> </v>
      </c>
      <c r="AY64" s="248" t="str">
        <f>'ETR Total Sust. Benefits (MEUR)'!AY65</f>
        <v xml:space="preserve"> </v>
      </c>
    </row>
    <row r="65" spans="2:51" ht="157.5" customHeight="1" x14ac:dyDescent="0.25">
      <c r="B65" s="485" t="str">
        <f>'ETR Capacities'!B65</f>
        <v>NL</v>
      </c>
      <c r="C65" s="458" t="str">
        <f>'ETR Capacities'!C65</f>
        <v>ETR-N-830</v>
      </c>
      <c r="D65" s="458" t="str">
        <f>_xlfn.XLOOKUP(C65,'Investment Project Main Info'!$E$4:$E$265,'Investment Project Main Info'!$F$4:$F$265)</f>
        <v>Green Hydrogen Hub Zuidwending</v>
      </c>
      <c r="E65" s="458" t="str">
        <f>_xlfn.XLOOKUP(C65,'ETR Capacities'!$C$5:$C$79,'ETR Capacities'!$E$5:$E$79)</f>
        <v xml:space="preserve">Hydrogen and synthetic methane </v>
      </c>
      <c r="F65" s="462" t="str">
        <f>IF(_xlfn.XLOOKUP(C65,'ETR Capacities'!$C$5:$C$79,'ETR Capacities'!$F$5:$F$79)=0," ",_xlfn.XLOOKUP(C65,'ETR Capacities'!$C$5:$C$79,'ETR Capacities'!$F$5:$F$79))</f>
        <v xml:space="preserve"> </v>
      </c>
      <c r="G65" s="386">
        <f>'ETR Total Sust. Benefits (MEUR)'!G66</f>
        <v>0</v>
      </c>
      <c r="H65" s="105">
        <f>'ETR Total Sust. Benefits (MEUR)'!H66</f>
        <v>0</v>
      </c>
      <c r="I65" s="105">
        <f>'ETR Total Sust. Benefits (MEUR)'!I66</f>
        <v>0</v>
      </c>
      <c r="J65" s="105">
        <f>'ETR Total Sust. Benefits (MEUR)'!J66</f>
        <v>0</v>
      </c>
      <c r="K65" s="106">
        <f>'ETR Total Sust. Benefits (MEUR)'!K66</f>
        <v>0</v>
      </c>
      <c r="L65" s="209">
        <f>'ETR Total Sust. Benefits (MEUR)'!L66</f>
        <v>0</v>
      </c>
      <c r="M65" s="209">
        <f>'ETR Total Sust. Benefits (MEUR)'!M66</f>
        <v>0</v>
      </c>
      <c r="N65" s="209">
        <f>'ETR Total Sust. Benefits (MEUR)'!N66</f>
        <v>0</v>
      </c>
      <c r="O65" s="209">
        <f>'ETR Total Sust. Benefits (MEUR)'!O66</f>
        <v>0</v>
      </c>
      <c r="P65" s="210">
        <f>'ETR Total Sust. Benefits (MEUR)'!P66</f>
        <v>0</v>
      </c>
      <c r="Q65" s="209">
        <f>'ETR Total Sust. Benefits (MEUR)'!Q66</f>
        <v>0</v>
      </c>
      <c r="R65" s="209">
        <f>'ETR Total Sust. Benefits (MEUR)'!R66</f>
        <v>0</v>
      </c>
      <c r="S65" s="209">
        <f>'ETR Total Sust. Benefits (MEUR)'!S66</f>
        <v>0</v>
      </c>
      <c r="T65" s="209">
        <f>'ETR Total Sust. Benefits (MEUR)'!T66</f>
        <v>0</v>
      </c>
      <c r="U65" s="210">
        <f>'ETR Total Sust. Benefits (MEUR)'!U66</f>
        <v>0</v>
      </c>
      <c r="V65" s="227">
        <f>'ETR Total Sust. Benefits (MEUR)'!V66</f>
        <v>25.471625572755421</v>
      </c>
      <c r="W65" s="227">
        <f>'ETR Total Sust. Benefits (MEUR)'!W66</f>
        <v>0</v>
      </c>
      <c r="X65" s="227">
        <f>'ETR Total Sust. Benefits (MEUR)'!X66</f>
        <v>0</v>
      </c>
      <c r="Y65" s="227">
        <f>'ETR Total Sust. Benefits (MEUR)'!Y66</f>
        <v>0</v>
      </c>
      <c r="Z65" s="228">
        <f>'ETR Total Sust. Benefits (MEUR)'!Z66</f>
        <v>0</v>
      </c>
      <c r="AA65" s="37">
        <f>'ETR Total Sust. Benefits (MEUR)'!AA66</f>
        <v>42.211985572755424</v>
      </c>
      <c r="AB65" s="37">
        <f>'ETR Total Sust. Benefits (MEUR)'!AB66</f>
        <v>0</v>
      </c>
      <c r="AC65" s="37">
        <f>'ETR Total Sust. Benefits (MEUR)'!AC66</f>
        <v>0</v>
      </c>
      <c r="AD65" s="37">
        <f>'ETR Total Sust. Benefits (MEUR)'!AD66</f>
        <v>0</v>
      </c>
      <c r="AE65" s="242">
        <f>'ETR Total Sust. Benefits (MEUR)'!AE66</f>
        <v>0</v>
      </c>
      <c r="AF65" s="40">
        <f>'ETR Total Sust. Benefits (MEUR)'!AF66</f>
        <v>30.622505572755422</v>
      </c>
      <c r="AG65" s="40">
        <f>'ETR Total Sust. Benefits (MEUR)'!AG66</f>
        <v>0</v>
      </c>
      <c r="AH65" s="40">
        <f>'ETR Total Sust. Benefits (MEUR)'!AH66</f>
        <v>0</v>
      </c>
      <c r="AI65" s="40">
        <f>'ETR Total Sust. Benefits (MEUR)'!AI66</f>
        <v>0</v>
      </c>
      <c r="AJ65" s="248">
        <f>'ETR Total Sust. Benefits (MEUR)'!AJ66</f>
        <v>0</v>
      </c>
      <c r="AK65" s="227">
        <f>'ETR Total Sust. Benefits (MEUR)'!AK66</f>
        <v>56.376905572755433</v>
      </c>
      <c r="AL65" s="227">
        <f>'ETR Total Sust. Benefits (MEUR)'!AL66</f>
        <v>0</v>
      </c>
      <c r="AM65" s="227">
        <f>'ETR Total Sust. Benefits (MEUR)'!AM66</f>
        <v>0</v>
      </c>
      <c r="AN65" s="227">
        <f>'ETR Total Sust. Benefits (MEUR)'!AN66</f>
        <v>0</v>
      </c>
      <c r="AO65" s="228">
        <f>'ETR Total Sust. Benefits (MEUR)'!AO66</f>
        <v>0</v>
      </c>
      <c r="AP65" s="37">
        <f>'ETR Total Sust. Benefits (MEUR)'!AP66</f>
        <v>72.473405572755425</v>
      </c>
      <c r="AQ65" s="37">
        <f>'ETR Total Sust. Benefits (MEUR)'!AQ66</f>
        <v>0</v>
      </c>
      <c r="AR65" s="37">
        <f>'ETR Total Sust. Benefits (MEUR)'!AR66</f>
        <v>0</v>
      </c>
      <c r="AS65" s="37">
        <f>'ETR Total Sust. Benefits (MEUR)'!AS66</f>
        <v>0</v>
      </c>
      <c r="AT65" s="242">
        <f>'ETR Total Sust. Benefits (MEUR)'!AT66</f>
        <v>0</v>
      </c>
      <c r="AU65" s="40">
        <f>'ETR Total Sust. Benefits (MEUR)'!AU66</f>
        <v>59.596205572755423</v>
      </c>
      <c r="AV65" s="40">
        <f>'ETR Total Sust. Benefits (MEUR)'!AV66</f>
        <v>0</v>
      </c>
      <c r="AW65" s="40">
        <f>'ETR Total Sust. Benefits (MEUR)'!AW66</f>
        <v>0</v>
      </c>
      <c r="AX65" s="40">
        <f>'ETR Total Sust. Benefits (MEUR)'!AX66</f>
        <v>0</v>
      </c>
      <c r="AY65" s="248">
        <f>'ETR Total Sust. Benefits (MEUR)'!AY66</f>
        <v>0</v>
      </c>
    </row>
    <row r="66" spans="2:51" ht="172.5" customHeight="1" x14ac:dyDescent="0.25">
      <c r="B66" s="485" t="str">
        <f>'ETR Capacities'!B66</f>
        <v>NL</v>
      </c>
      <c r="C66" s="459" t="str">
        <f>'ETR Capacities'!C66</f>
        <v>ETR-N-833</v>
      </c>
      <c r="D66" s="459" t="str">
        <f>_xlfn.XLOOKUP(C66,'Investment Project Main Info'!$E$4:$E$265,'Investment Project Main Info'!$F$4:$F$265)</f>
        <v>Green Hydrogen Hub Drenthe</v>
      </c>
      <c r="E66" s="459" t="str">
        <f>_xlfn.XLOOKUP(C66,'ETR Capacities'!$C$5:$C$79,'ETR Capacities'!$E$5:$E$79)</f>
        <v xml:space="preserve">Hydrogen and synthetic methane </v>
      </c>
      <c r="F66" s="509" t="str">
        <f>IF(_xlfn.XLOOKUP(C66,'ETR Capacities'!$C$5:$C$79,'ETR Capacities'!$F$5:$F$79)=0," ",_xlfn.XLOOKUP(C66,'ETR Capacities'!$C$5:$C$79,'ETR Capacities'!$F$5:$F$79))</f>
        <v xml:space="preserve"> </v>
      </c>
      <c r="G66" s="331">
        <f>'ETR Total Sust. Benefits (MEUR)'!G67</f>
        <v>0</v>
      </c>
      <c r="H66" s="334">
        <f>'ETR Total Sust. Benefits (MEUR)'!H67</f>
        <v>0</v>
      </c>
      <c r="I66" s="334">
        <f>'ETR Total Sust. Benefits (MEUR)'!I67</f>
        <v>0</v>
      </c>
      <c r="J66" s="334">
        <f>'ETR Total Sust. Benefits (MEUR)'!J67</f>
        <v>0</v>
      </c>
      <c r="K66" s="337">
        <f>'ETR Total Sust. Benefits (MEUR)'!K67</f>
        <v>0</v>
      </c>
      <c r="L66" s="325">
        <f>'ETR Total Sust. Benefits (MEUR)'!L67</f>
        <v>0</v>
      </c>
      <c r="M66" s="325">
        <f>'ETR Total Sust. Benefits (MEUR)'!M67</f>
        <v>0</v>
      </c>
      <c r="N66" s="325">
        <f>'ETR Total Sust. Benefits (MEUR)'!N67</f>
        <v>0</v>
      </c>
      <c r="O66" s="325">
        <f>'ETR Total Sust. Benefits (MEUR)'!O67</f>
        <v>0</v>
      </c>
      <c r="P66" s="328">
        <f>'ETR Total Sust. Benefits (MEUR)'!P67</f>
        <v>0</v>
      </c>
      <c r="Q66" s="325">
        <f>'ETR Total Sust. Benefits (MEUR)'!Q67</f>
        <v>0</v>
      </c>
      <c r="R66" s="325">
        <f>'ETR Total Sust. Benefits (MEUR)'!R67</f>
        <v>0</v>
      </c>
      <c r="S66" s="325">
        <f>'ETR Total Sust. Benefits (MEUR)'!S67</f>
        <v>0</v>
      </c>
      <c r="T66" s="325">
        <f>'ETR Total Sust. Benefits (MEUR)'!T67</f>
        <v>0</v>
      </c>
      <c r="U66" s="328">
        <f>'ETR Total Sust. Benefits (MEUR)'!U67</f>
        <v>0</v>
      </c>
      <c r="V66" s="319">
        <f>'ETR Total Sust. Benefits (MEUR)'!V67</f>
        <v>7.641487671826626</v>
      </c>
      <c r="W66" s="319">
        <f>'ETR Total Sust. Benefits (MEUR)'!W67</f>
        <v>0</v>
      </c>
      <c r="X66" s="319">
        <f>'ETR Total Sust. Benefits (MEUR)'!X67</f>
        <v>0</v>
      </c>
      <c r="Y66" s="319">
        <f>'ETR Total Sust. Benefits (MEUR)'!Y67</f>
        <v>0</v>
      </c>
      <c r="Z66" s="322">
        <f>'ETR Total Sust. Benefits (MEUR)'!Z67</f>
        <v>0</v>
      </c>
      <c r="AA66" s="313">
        <f>'ETR Total Sust. Benefits (MEUR)'!AA67</f>
        <v>12.663595671826627</v>
      </c>
      <c r="AB66" s="313">
        <f>'ETR Total Sust. Benefits (MEUR)'!AB67</f>
        <v>0</v>
      </c>
      <c r="AC66" s="313">
        <f>'ETR Total Sust. Benefits (MEUR)'!AC67</f>
        <v>0</v>
      </c>
      <c r="AD66" s="313">
        <f>'ETR Total Sust. Benefits (MEUR)'!AD67</f>
        <v>0</v>
      </c>
      <c r="AE66" s="316">
        <f>'ETR Total Sust. Benefits (MEUR)'!AE67</f>
        <v>0</v>
      </c>
      <c r="AF66" s="307">
        <f>'ETR Total Sust. Benefits (MEUR)'!AF67</f>
        <v>9.1867516718266256</v>
      </c>
      <c r="AG66" s="307">
        <f>'ETR Total Sust. Benefits (MEUR)'!AG67</f>
        <v>0</v>
      </c>
      <c r="AH66" s="307">
        <f>'ETR Total Sust. Benefits (MEUR)'!AH67</f>
        <v>0</v>
      </c>
      <c r="AI66" s="307">
        <f>'ETR Total Sust. Benefits (MEUR)'!AI67</f>
        <v>0</v>
      </c>
      <c r="AJ66" s="310">
        <f>'ETR Total Sust. Benefits (MEUR)'!AJ67</f>
        <v>0</v>
      </c>
      <c r="AK66" s="319">
        <f>'ETR Total Sust. Benefits (MEUR)'!AK67</f>
        <v>56.376905572755433</v>
      </c>
      <c r="AL66" s="319">
        <f>'ETR Total Sust. Benefits (MEUR)'!AL67</f>
        <v>0</v>
      </c>
      <c r="AM66" s="319">
        <f>'ETR Total Sust. Benefits (MEUR)'!AM67</f>
        <v>0</v>
      </c>
      <c r="AN66" s="319">
        <f>'ETR Total Sust. Benefits (MEUR)'!AN67</f>
        <v>0</v>
      </c>
      <c r="AO66" s="322">
        <f>'ETR Total Sust. Benefits (MEUR)'!AO67</f>
        <v>0</v>
      </c>
      <c r="AP66" s="313">
        <f>'ETR Total Sust. Benefits (MEUR)'!AP67</f>
        <v>72.473405572755425</v>
      </c>
      <c r="AQ66" s="313">
        <f>'ETR Total Sust. Benefits (MEUR)'!AQ67</f>
        <v>0</v>
      </c>
      <c r="AR66" s="313">
        <f>'ETR Total Sust. Benefits (MEUR)'!AR67</f>
        <v>0</v>
      </c>
      <c r="AS66" s="313">
        <f>'ETR Total Sust. Benefits (MEUR)'!AS67</f>
        <v>0</v>
      </c>
      <c r="AT66" s="316">
        <f>'ETR Total Sust. Benefits (MEUR)'!AT67</f>
        <v>0</v>
      </c>
      <c r="AU66" s="307">
        <f>'ETR Total Sust. Benefits (MEUR)'!AU67</f>
        <v>59.596205572755423</v>
      </c>
      <c r="AV66" s="307">
        <f>'ETR Total Sust. Benefits (MEUR)'!AV67</f>
        <v>0</v>
      </c>
      <c r="AW66" s="307">
        <f>'ETR Total Sust. Benefits (MEUR)'!AW67</f>
        <v>0</v>
      </c>
      <c r="AX66" s="307">
        <f>'ETR Total Sust. Benefits (MEUR)'!AX67</f>
        <v>0</v>
      </c>
      <c r="AY66" s="310">
        <f>'ETR Total Sust. Benefits (MEUR)'!AY67</f>
        <v>0</v>
      </c>
    </row>
    <row r="67" spans="2:51" ht="153" customHeight="1" thickBot="1" x14ac:dyDescent="0.3">
      <c r="B67" s="486" t="str">
        <f>'ETR Capacities'!B67</f>
        <v>NL</v>
      </c>
      <c r="C67" s="465" t="str">
        <f>'ETR Capacities'!C67</f>
        <v>ETR-N-874</v>
      </c>
      <c r="D67" s="465" t="str">
        <f>_xlfn.XLOOKUP(C67,'Investment Project Main Info'!$E$4:$E$265,'Investment Project Main Info'!$F$4:$F$265)</f>
        <v>Green Hydrogen Hub Leer</v>
      </c>
      <c r="E67" s="465" t="str">
        <f>_xlfn.XLOOKUP(C67,'ETR Capacities'!$C$5:$C$79,'ETR Capacities'!$E$5:$E$79)</f>
        <v xml:space="preserve">Hydrogen and synthetic methane </v>
      </c>
      <c r="F67" s="514" t="str">
        <f>IF(_xlfn.XLOOKUP(C67,'ETR Capacities'!$C$5:$C$79,'ETR Capacities'!$F$5:$F$79)=0," ",_xlfn.XLOOKUP(C67,'ETR Capacities'!$C$5:$C$79,'ETR Capacities'!$F$5:$F$79))</f>
        <v xml:space="preserve"> </v>
      </c>
      <c r="G67" s="389">
        <f>'ETR Total Sust. Benefits (MEUR)'!G68</f>
        <v>0</v>
      </c>
      <c r="H67" s="111">
        <f>'ETR Total Sust. Benefits (MEUR)'!H68</f>
        <v>0</v>
      </c>
      <c r="I67" s="111">
        <f>'ETR Total Sust. Benefits (MEUR)'!I68</f>
        <v>0</v>
      </c>
      <c r="J67" s="111">
        <f>'ETR Total Sust. Benefits (MEUR)'!J68</f>
        <v>0</v>
      </c>
      <c r="K67" s="112">
        <f>'ETR Total Sust. Benefits (MEUR)'!K68</f>
        <v>0</v>
      </c>
      <c r="L67" s="216">
        <f>'ETR Total Sust. Benefits (MEUR)'!L68</f>
        <v>0</v>
      </c>
      <c r="M67" s="216">
        <f>'ETR Total Sust. Benefits (MEUR)'!M68</f>
        <v>0</v>
      </c>
      <c r="N67" s="216">
        <f>'ETR Total Sust. Benefits (MEUR)'!N68</f>
        <v>0</v>
      </c>
      <c r="O67" s="216">
        <f>'ETR Total Sust. Benefits (MEUR)'!O68</f>
        <v>0</v>
      </c>
      <c r="P67" s="217">
        <f>'ETR Total Sust. Benefits (MEUR)'!P68</f>
        <v>0</v>
      </c>
      <c r="Q67" s="216">
        <f>'ETR Total Sust. Benefits (MEUR)'!Q68</f>
        <v>0</v>
      </c>
      <c r="R67" s="216">
        <f>'ETR Total Sust. Benefits (MEUR)'!R68</f>
        <v>0</v>
      </c>
      <c r="S67" s="216">
        <f>'ETR Total Sust. Benefits (MEUR)'!S68</f>
        <v>0</v>
      </c>
      <c r="T67" s="216">
        <f>'ETR Total Sust. Benefits (MEUR)'!T68</f>
        <v>0</v>
      </c>
      <c r="U67" s="217">
        <f>'ETR Total Sust. Benefits (MEUR)'!U68</f>
        <v>0</v>
      </c>
      <c r="V67" s="234">
        <f>'ETR Total Sust. Benefits (MEUR)'!V68</f>
        <v>7.641487671826626</v>
      </c>
      <c r="W67" s="234">
        <f>'ETR Total Sust. Benefits (MEUR)'!W68</f>
        <v>0</v>
      </c>
      <c r="X67" s="234">
        <f>'ETR Total Sust. Benefits (MEUR)'!X68</f>
        <v>0</v>
      </c>
      <c r="Y67" s="234">
        <f>'ETR Total Sust. Benefits (MEUR)'!Y68</f>
        <v>0</v>
      </c>
      <c r="Z67" s="235">
        <f>'ETR Total Sust. Benefits (MEUR)'!Z68</f>
        <v>0</v>
      </c>
      <c r="AA67" s="45">
        <f>'ETR Total Sust. Benefits (MEUR)'!AA68</f>
        <v>12.663595671826627</v>
      </c>
      <c r="AB67" s="45">
        <f>'ETR Total Sust. Benefits (MEUR)'!AB68</f>
        <v>0</v>
      </c>
      <c r="AC67" s="45">
        <f>'ETR Total Sust. Benefits (MEUR)'!AC68</f>
        <v>0</v>
      </c>
      <c r="AD67" s="45">
        <f>'ETR Total Sust. Benefits (MEUR)'!AD68</f>
        <v>0</v>
      </c>
      <c r="AE67" s="68">
        <f>'ETR Total Sust. Benefits (MEUR)'!AE68</f>
        <v>0</v>
      </c>
      <c r="AF67" s="49">
        <f>'ETR Total Sust. Benefits (MEUR)'!AF68</f>
        <v>9.1867516718266256</v>
      </c>
      <c r="AG67" s="49">
        <f>'ETR Total Sust. Benefits (MEUR)'!AG68</f>
        <v>0</v>
      </c>
      <c r="AH67" s="49">
        <f>'ETR Total Sust. Benefits (MEUR)'!AH68</f>
        <v>0</v>
      </c>
      <c r="AI67" s="49">
        <f>'ETR Total Sust. Benefits (MEUR)'!AI68</f>
        <v>0</v>
      </c>
      <c r="AJ67" s="46">
        <f>'ETR Total Sust. Benefits (MEUR)'!AJ68</f>
        <v>0</v>
      </c>
      <c r="AK67" s="234">
        <f>'ETR Total Sust. Benefits (MEUR)'!AK68</f>
        <v>56.376905572755433</v>
      </c>
      <c r="AL67" s="234">
        <f>'ETR Total Sust. Benefits (MEUR)'!AL68</f>
        <v>0</v>
      </c>
      <c r="AM67" s="234">
        <f>'ETR Total Sust. Benefits (MEUR)'!AM68</f>
        <v>0</v>
      </c>
      <c r="AN67" s="234">
        <f>'ETR Total Sust. Benefits (MEUR)'!AN68</f>
        <v>0</v>
      </c>
      <c r="AO67" s="235">
        <f>'ETR Total Sust. Benefits (MEUR)'!AO68</f>
        <v>0</v>
      </c>
      <c r="AP67" s="45">
        <f>'ETR Total Sust. Benefits (MEUR)'!AP68</f>
        <v>72.473405572755425</v>
      </c>
      <c r="AQ67" s="45">
        <f>'ETR Total Sust. Benefits (MEUR)'!AQ68</f>
        <v>0</v>
      </c>
      <c r="AR67" s="45">
        <f>'ETR Total Sust. Benefits (MEUR)'!AR68</f>
        <v>0</v>
      </c>
      <c r="AS67" s="45">
        <f>'ETR Total Sust. Benefits (MEUR)'!AS68</f>
        <v>0</v>
      </c>
      <c r="AT67" s="68">
        <f>'ETR Total Sust. Benefits (MEUR)'!AT68</f>
        <v>0</v>
      </c>
      <c r="AU67" s="49">
        <f>'ETR Total Sust. Benefits (MEUR)'!AU68</f>
        <v>59.596205572755423</v>
      </c>
      <c r="AV67" s="49">
        <f>'ETR Total Sust. Benefits (MEUR)'!AV68</f>
        <v>0</v>
      </c>
      <c r="AW67" s="49">
        <f>'ETR Total Sust. Benefits (MEUR)'!AW68</f>
        <v>0</v>
      </c>
      <c r="AX67" s="49">
        <f>'ETR Total Sust. Benefits (MEUR)'!AX68</f>
        <v>0</v>
      </c>
      <c r="AY67" s="46">
        <f>'ETR Total Sust. Benefits (MEUR)'!AY68</f>
        <v>0</v>
      </c>
    </row>
    <row r="68" spans="2:51" ht="194.25" customHeight="1" x14ac:dyDescent="0.25">
      <c r="B68" s="490" t="str">
        <f>'ETR Capacities'!B68</f>
        <v>SK</v>
      </c>
      <c r="C68" s="466" t="str">
        <f>'ETR Capacities'!C68</f>
        <v>ETR-A-312</v>
      </c>
      <c r="D68" s="466" t="str">
        <f>_xlfn.XLOOKUP(C68,'Investment Project Main Info'!$E$4:$E$265,'Investment Project Main Info'!$F$4:$F$265)</f>
        <v>P2G Velke Kapusany</v>
      </c>
      <c r="E68" s="466" t="str">
        <f>_xlfn.XLOOKUP(C68,'ETR Capacities'!$C$5:$C$79,'ETR Capacities'!$E$5:$E$79)</f>
        <v xml:space="preserve">Hydrogen and synthetic methane </v>
      </c>
      <c r="F68" s="515">
        <f>IF(_xlfn.XLOOKUP(C68,'ETR Capacities'!$C$5:$C$79,'ETR Capacities'!$F$5:$F$79)=0," ",_xlfn.XLOOKUP(C68,'ETR Capacities'!$C$5:$C$79,'ETR Capacities'!$F$5:$F$79))</f>
        <v>107</v>
      </c>
      <c r="G68" s="746">
        <f>SUM('ETR Total Sust. Benefits (MEUR)'!G69:G71)</f>
        <v>0</v>
      </c>
      <c r="H68" s="749">
        <f>SUM('ETR Total Sust. Benefits (MEUR)'!H69:H71)</f>
        <v>0</v>
      </c>
      <c r="I68" s="749">
        <f>SUM('ETR Total Sust. Benefits (MEUR)'!I69:I71)</f>
        <v>0</v>
      </c>
      <c r="J68" s="749">
        <f>SUM('ETR Total Sust. Benefits (MEUR)'!J69:J71)</f>
        <v>0</v>
      </c>
      <c r="K68" s="752">
        <f>SUM('ETR Total Sust. Benefits (MEUR)'!K69:K71)</f>
        <v>0</v>
      </c>
      <c r="L68" s="731">
        <f>SUM('ETR Total Sust. Benefits (MEUR)'!L69:L71)</f>
        <v>12.899330526315794</v>
      </c>
      <c r="M68" s="731">
        <f>SUM('ETR Total Sust. Benefits (MEUR)'!M69:M71)</f>
        <v>0</v>
      </c>
      <c r="N68" s="731">
        <f>SUM('ETR Total Sust. Benefits (MEUR)'!N69:N71)</f>
        <v>0</v>
      </c>
      <c r="O68" s="731">
        <f>SUM('ETR Total Sust. Benefits (MEUR)'!O69:O71)</f>
        <v>0</v>
      </c>
      <c r="P68" s="733">
        <f>SUM('ETR Total Sust. Benefits (MEUR)'!P69:P71)</f>
        <v>0</v>
      </c>
      <c r="Q68" s="731">
        <f>SUM('ETR Total Sust. Benefits (MEUR)'!Q69:Q71)</f>
        <v>6.4492330263157909</v>
      </c>
      <c r="R68" s="731">
        <f>SUM('ETR Total Sust. Benefits (MEUR)'!R69:R71)</f>
        <v>0</v>
      </c>
      <c r="S68" s="731">
        <f>SUM('ETR Total Sust. Benefits (MEUR)'!S69:S71)</f>
        <v>0</v>
      </c>
      <c r="T68" s="731">
        <f>SUM('ETR Total Sust. Benefits (MEUR)'!T69:T71)</f>
        <v>0</v>
      </c>
      <c r="U68" s="733">
        <f>SUM('ETR Total Sust. Benefits (MEUR)'!U69:U71)</f>
        <v>0</v>
      </c>
      <c r="V68" s="725">
        <f>SUM('ETR Total Sust. Benefits (MEUR)'!V69:V71)</f>
        <v>7.2310630263157911</v>
      </c>
      <c r="W68" s="727">
        <f>SUM('ETR Total Sust. Benefits (MEUR)'!W69:W71)</f>
        <v>0</v>
      </c>
      <c r="X68" s="727">
        <f>SUM('ETR Total Sust. Benefits (MEUR)'!X69:X71)</f>
        <v>0</v>
      </c>
      <c r="Y68" s="727">
        <f>SUM('ETR Total Sust. Benefits (MEUR)'!Y69:Y71)</f>
        <v>0</v>
      </c>
      <c r="Z68" s="729">
        <f>SUM('ETR Total Sust. Benefits (MEUR)'!Z69:Z71)</f>
        <v>0</v>
      </c>
      <c r="AA68" s="719">
        <f>SUM('ETR Total Sust. Benefits (MEUR)'!AA69:AA71)</f>
        <v>12.312958026315792</v>
      </c>
      <c r="AB68" s="719">
        <f>SUM('ETR Total Sust. Benefits (MEUR)'!AB69:AB71)</f>
        <v>0</v>
      </c>
      <c r="AC68" s="719">
        <f>SUM('ETR Total Sust. Benefits (MEUR)'!AC69:AC71)</f>
        <v>0</v>
      </c>
      <c r="AD68" s="719">
        <f>SUM('ETR Total Sust. Benefits (MEUR)'!AD69:AD71)</f>
        <v>0</v>
      </c>
      <c r="AE68" s="721">
        <f>SUM('ETR Total Sust. Benefits (MEUR)'!AE69:AE71)</f>
        <v>0</v>
      </c>
      <c r="AF68" s="713">
        <f>SUM('ETR Total Sust. Benefits (MEUR)'!AF69:AF71)</f>
        <v>8.7947230263157898</v>
      </c>
      <c r="AG68" s="713">
        <f>SUM('ETR Total Sust. Benefits (MEUR)'!AG69:AG71)</f>
        <v>0</v>
      </c>
      <c r="AH68" s="713">
        <f>SUM('ETR Total Sust. Benefits (MEUR)'!AH69:AH71)</f>
        <v>0</v>
      </c>
      <c r="AI68" s="713">
        <f>SUM('ETR Total Sust. Benefits (MEUR)'!AI69:AI71)</f>
        <v>0</v>
      </c>
      <c r="AJ68" s="715">
        <f>SUM('ETR Total Sust. Benefits (MEUR)'!AJ69:AJ71)</f>
        <v>0</v>
      </c>
      <c r="AK68" s="725">
        <f>SUM('ETR Total Sust. Benefits (MEUR)'!AK69:AK71)</f>
        <v>51.011753057275548</v>
      </c>
      <c r="AL68" s="727">
        <f>SUM('ETR Total Sust. Benefits (MEUR)'!AL69:AL71)</f>
        <v>0</v>
      </c>
      <c r="AM68" s="727">
        <f>SUM('ETR Total Sust. Benefits (MEUR)'!AM69:AM71)</f>
        <v>0</v>
      </c>
      <c r="AN68" s="727">
        <f>SUM('ETR Total Sust. Benefits (MEUR)'!AN69:AN71)</f>
        <v>0</v>
      </c>
      <c r="AO68" s="729">
        <f>SUM('ETR Total Sust. Benefits (MEUR)'!AO69:AO71)</f>
        <v>0</v>
      </c>
      <c r="AP68" s="719">
        <f>SUM('ETR Total Sust. Benefits (MEUR)'!AP69:AP71)</f>
        <v>66.015990557275558</v>
      </c>
      <c r="AQ68" s="719">
        <f>SUM('ETR Total Sust. Benefits (MEUR)'!AQ69:AQ71)</f>
        <v>0</v>
      </c>
      <c r="AR68" s="719">
        <f>SUM('ETR Total Sust. Benefits (MEUR)'!AR69:AR71)</f>
        <v>0</v>
      </c>
      <c r="AS68" s="719">
        <f>SUM('ETR Total Sust. Benefits (MEUR)'!AS69:AS71)</f>
        <v>0</v>
      </c>
      <c r="AT68" s="721">
        <f>SUM('ETR Total Sust. Benefits (MEUR)'!AT69:AT71)</f>
        <v>0</v>
      </c>
      <c r="AU68" s="713">
        <f>SUM('ETR Total Sust. Benefits (MEUR)'!AU69:AU71)</f>
        <v>54.012600557275555</v>
      </c>
      <c r="AV68" s="713">
        <f>SUM('ETR Total Sust. Benefits (MEUR)'!AV69:AV71)</f>
        <v>0</v>
      </c>
      <c r="AW68" s="713">
        <f>SUM('ETR Total Sust. Benefits (MEUR)'!AW69:AW71)</f>
        <v>0</v>
      </c>
      <c r="AX68" s="713">
        <f>SUM('ETR Total Sust. Benefits (MEUR)'!AX69:AX71)</f>
        <v>0</v>
      </c>
      <c r="AY68" s="715">
        <f>SUM('ETR Total Sust. Benefits (MEUR)'!AY69:AY71)</f>
        <v>0</v>
      </c>
    </row>
    <row r="69" spans="2:51" ht="204" customHeight="1" x14ac:dyDescent="0.25">
      <c r="B69" s="485" t="str">
        <f>'ETR Capacities'!B69</f>
        <v>SK</v>
      </c>
      <c r="C69" s="458" t="str">
        <f>'ETR Capacities'!C69</f>
        <v>ETR-N-315</v>
      </c>
      <c r="D69" s="458" t="str">
        <f>_xlfn.XLOOKUP(C69,'Investment Project Main Info'!$E$4:$E$265,'Investment Project Main Info'!$F$4:$F$265)</f>
        <v>G2F - Gas to Future</v>
      </c>
      <c r="E69" s="458" t="str">
        <f>_xlfn.XLOOKUP(C69,'ETR Capacities'!$C$5:$C$79,'ETR Capacities'!$E$5:$E$79)</f>
        <v xml:space="preserve">Hydrogen and synthetic methane </v>
      </c>
      <c r="F69" s="774" t="str">
        <f>IF(_xlfn.XLOOKUP(C69,'ETR Capacities'!$C$5:$C$79,'ETR Capacities'!$F$5:$F$79)=0," ",_xlfn.XLOOKUP(C69,'ETR Capacities'!$C$5:$C$79,'ETR Capacities'!$F$5:$F$79))</f>
        <v xml:space="preserve"> </v>
      </c>
      <c r="G69" s="747"/>
      <c r="H69" s="750">
        <f>'ETR Total Sust. Benefits (MEUR)'!H70</f>
        <v>0</v>
      </c>
      <c r="I69" s="750">
        <f>'ETR Total Sust. Benefits (MEUR)'!I70</f>
        <v>0</v>
      </c>
      <c r="J69" s="750">
        <f>'ETR Total Sust. Benefits (MEUR)'!J70</f>
        <v>0</v>
      </c>
      <c r="K69" s="753">
        <f>'ETR Total Sust. Benefits (MEUR)'!K70</f>
        <v>0</v>
      </c>
      <c r="L69" s="732">
        <f>'ETR Total Sust. Benefits (MEUR)'!L70</f>
        <v>6.6773005077399397</v>
      </c>
      <c r="M69" s="732">
        <f>'ETR Total Sust. Benefits (MEUR)'!M70</f>
        <v>0</v>
      </c>
      <c r="N69" s="732">
        <f>'ETR Total Sust. Benefits (MEUR)'!N70</f>
        <v>0</v>
      </c>
      <c r="O69" s="732">
        <f>'ETR Total Sust. Benefits (MEUR)'!O70</f>
        <v>0</v>
      </c>
      <c r="P69" s="734">
        <f>'ETR Total Sust. Benefits (MEUR)'!P70</f>
        <v>0</v>
      </c>
      <c r="Q69" s="732">
        <f>'ETR Total Sust. Benefits (MEUR)'!Q70</f>
        <v>3.3384265077399391</v>
      </c>
      <c r="R69" s="732">
        <f>'ETR Total Sust. Benefits (MEUR)'!R70</f>
        <v>0</v>
      </c>
      <c r="S69" s="732">
        <f>'ETR Total Sust. Benefits (MEUR)'!S70</f>
        <v>0</v>
      </c>
      <c r="T69" s="732">
        <f>'ETR Total Sust. Benefits (MEUR)'!T70</f>
        <v>0</v>
      </c>
      <c r="U69" s="734">
        <f>'ETR Total Sust. Benefits (MEUR)'!U70</f>
        <v>0</v>
      </c>
      <c r="V69" s="726">
        <f>'ETR Total Sust. Benefits (MEUR)'!V70</f>
        <v>3.7431385077399391</v>
      </c>
      <c r="W69" s="728">
        <f>'ETR Total Sust. Benefits (MEUR)'!W70</f>
        <v>0</v>
      </c>
      <c r="X69" s="728">
        <f>'ETR Total Sust. Benefits (MEUR)'!X70</f>
        <v>0</v>
      </c>
      <c r="Y69" s="728">
        <f>'ETR Total Sust. Benefits (MEUR)'!Y70</f>
        <v>0</v>
      </c>
      <c r="Z69" s="730">
        <f>'ETR Total Sust. Benefits (MEUR)'!Z70</f>
        <v>0</v>
      </c>
      <c r="AA69" s="720">
        <f>'ETR Total Sust. Benefits (MEUR)'!AA70</f>
        <v>6.3737665077399397</v>
      </c>
      <c r="AB69" s="720">
        <f>'ETR Total Sust. Benefits (MEUR)'!AB70</f>
        <v>0</v>
      </c>
      <c r="AC69" s="720">
        <f>'ETR Total Sust. Benefits (MEUR)'!AC70</f>
        <v>0</v>
      </c>
      <c r="AD69" s="720">
        <f>'ETR Total Sust. Benefits (MEUR)'!AD70</f>
        <v>0</v>
      </c>
      <c r="AE69" s="722">
        <f>'ETR Total Sust. Benefits (MEUR)'!AE70</f>
        <v>0</v>
      </c>
      <c r="AF69" s="714">
        <f>'ETR Total Sust. Benefits (MEUR)'!AF70</f>
        <v>4.552562507739939</v>
      </c>
      <c r="AG69" s="714">
        <f>'ETR Total Sust. Benefits (MEUR)'!AG70</f>
        <v>0</v>
      </c>
      <c r="AH69" s="714">
        <f>'ETR Total Sust. Benefits (MEUR)'!AH70</f>
        <v>0</v>
      </c>
      <c r="AI69" s="714">
        <f>'ETR Total Sust. Benefits (MEUR)'!AI70</f>
        <v>0</v>
      </c>
      <c r="AJ69" s="716">
        <f>'ETR Total Sust. Benefits (MEUR)'!AJ70</f>
        <v>0</v>
      </c>
      <c r="AK69" s="726">
        <f>'ETR Total Sust. Benefits (MEUR)'!AK70</f>
        <v>42.998412538699696</v>
      </c>
      <c r="AL69" s="728">
        <f>'ETR Total Sust. Benefits (MEUR)'!AL70</f>
        <v>0</v>
      </c>
      <c r="AM69" s="728">
        <f>'ETR Total Sust. Benefits (MEUR)'!AM70</f>
        <v>0</v>
      </c>
      <c r="AN69" s="728">
        <f>'ETR Total Sust. Benefits (MEUR)'!AN70</f>
        <v>0</v>
      </c>
      <c r="AO69" s="730">
        <f>'ETR Total Sust. Benefits (MEUR)'!AO70</f>
        <v>0</v>
      </c>
      <c r="AP69" s="720">
        <f>'ETR Total Sust. Benefits (MEUR)'!AP70</f>
        <v>55.645662538699696</v>
      </c>
      <c r="AQ69" s="720">
        <f>'ETR Total Sust. Benefits (MEUR)'!AQ70</f>
        <v>0</v>
      </c>
      <c r="AR69" s="720">
        <f>'ETR Total Sust. Benefits (MEUR)'!AR70</f>
        <v>0</v>
      </c>
      <c r="AS69" s="720">
        <f>'ETR Total Sust. Benefits (MEUR)'!AS70</f>
        <v>0</v>
      </c>
      <c r="AT69" s="722">
        <f>'ETR Total Sust. Benefits (MEUR)'!AT70</f>
        <v>0</v>
      </c>
      <c r="AU69" s="714">
        <f>'ETR Total Sust. Benefits (MEUR)'!AU70</f>
        <v>45.527862538699701</v>
      </c>
      <c r="AV69" s="714">
        <f>'ETR Total Sust. Benefits (MEUR)'!AV70</f>
        <v>0</v>
      </c>
      <c r="AW69" s="714">
        <f>'ETR Total Sust. Benefits (MEUR)'!AW70</f>
        <v>0</v>
      </c>
      <c r="AX69" s="714">
        <f>'ETR Total Sust. Benefits (MEUR)'!AX70</f>
        <v>0</v>
      </c>
      <c r="AY69" s="716">
        <f>'ETR Total Sust. Benefits (MEUR)'!AY70</f>
        <v>0</v>
      </c>
    </row>
    <row r="70" spans="2:51" ht="114.75" customHeight="1" x14ac:dyDescent="0.25">
      <c r="B70" s="485" t="str">
        <f>'ETR Capacities'!B70</f>
        <v>SK</v>
      </c>
      <c r="C70" s="458" t="str">
        <f>'ETR Capacities'!C70</f>
        <v>ETR-N-913</v>
      </c>
      <c r="D70" s="458" t="str">
        <f>_xlfn.XLOOKUP(C70,'Investment Project Main Info'!$E$4:$E$265,'Investment Project Main Info'!$F$4:$F$265)</f>
        <v>Modification of  NP23 MW turboset to a hydrogen-ready low-emissions at CS04</v>
      </c>
      <c r="E70" s="458" t="str">
        <f>_xlfn.XLOOKUP(C70,'ETR Capacities'!$C$5:$C$79,'ETR Capacities'!$E$5:$E$79)</f>
        <v xml:space="preserve">Hydrogen and synthetic methane </v>
      </c>
      <c r="F70" s="775"/>
      <c r="G70" s="748"/>
      <c r="H70" s="751">
        <f>'ETR Total Sust. Benefits (MEUR)'!H71</f>
        <v>0</v>
      </c>
      <c r="I70" s="751">
        <f>'ETR Total Sust. Benefits (MEUR)'!I71</f>
        <v>0</v>
      </c>
      <c r="J70" s="751">
        <f>'ETR Total Sust. Benefits (MEUR)'!J71</f>
        <v>0</v>
      </c>
      <c r="K70" s="754">
        <f>'ETR Total Sust. Benefits (MEUR)'!K71</f>
        <v>0</v>
      </c>
      <c r="L70" s="708">
        <f>'ETR Total Sust. Benefits (MEUR)'!L71</f>
        <v>0</v>
      </c>
      <c r="M70" s="708">
        <f>'ETR Total Sust. Benefits (MEUR)'!M71</f>
        <v>0</v>
      </c>
      <c r="N70" s="708">
        <f>'ETR Total Sust. Benefits (MEUR)'!N71</f>
        <v>0</v>
      </c>
      <c r="O70" s="708">
        <f>'ETR Total Sust. Benefits (MEUR)'!O71</f>
        <v>0</v>
      </c>
      <c r="P70" s="710">
        <f>'ETR Total Sust. Benefits (MEUR)'!P71</f>
        <v>0</v>
      </c>
      <c r="Q70" s="708">
        <f>'ETR Total Sust. Benefits (MEUR)'!Q71</f>
        <v>0</v>
      </c>
      <c r="R70" s="708">
        <f>'ETR Total Sust. Benefits (MEUR)'!R71</f>
        <v>0</v>
      </c>
      <c r="S70" s="708">
        <f>'ETR Total Sust. Benefits (MEUR)'!S71</f>
        <v>0</v>
      </c>
      <c r="T70" s="708">
        <f>'ETR Total Sust. Benefits (MEUR)'!T71</f>
        <v>0</v>
      </c>
      <c r="U70" s="710">
        <f>'ETR Total Sust. Benefits (MEUR)'!U71</f>
        <v>0</v>
      </c>
      <c r="V70" s="706">
        <f>'ETR Total Sust. Benefits (MEUR)'!V71</f>
        <v>0</v>
      </c>
      <c r="W70" s="694">
        <f>'ETR Total Sust. Benefits (MEUR)'!W71</f>
        <v>0</v>
      </c>
      <c r="X70" s="694">
        <f>'ETR Total Sust. Benefits (MEUR)'!X71</f>
        <v>0</v>
      </c>
      <c r="Y70" s="694">
        <f>'ETR Total Sust. Benefits (MEUR)'!Y71</f>
        <v>0</v>
      </c>
      <c r="Z70" s="696">
        <f>'ETR Total Sust. Benefits (MEUR)'!Z71</f>
        <v>0</v>
      </c>
      <c r="AA70" s="700">
        <f>'ETR Total Sust. Benefits (MEUR)'!AA71</f>
        <v>0</v>
      </c>
      <c r="AB70" s="700">
        <f>'ETR Total Sust. Benefits (MEUR)'!AB71</f>
        <v>0</v>
      </c>
      <c r="AC70" s="700">
        <f>'ETR Total Sust. Benefits (MEUR)'!AC71</f>
        <v>0</v>
      </c>
      <c r="AD70" s="700">
        <f>'ETR Total Sust. Benefits (MEUR)'!AD71</f>
        <v>0</v>
      </c>
      <c r="AE70" s="702">
        <f>'ETR Total Sust. Benefits (MEUR)'!AE71</f>
        <v>0</v>
      </c>
      <c r="AF70" s="690">
        <f>'ETR Total Sust. Benefits (MEUR)'!AF71</f>
        <v>0</v>
      </c>
      <c r="AG70" s="690">
        <f>'ETR Total Sust. Benefits (MEUR)'!AG71</f>
        <v>0</v>
      </c>
      <c r="AH70" s="690">
        <f>'ETR Total Sust. Benefits (MEUR)'!AH71</f>
        <v>0</v>
      </c>
      <c r="AI70" s="690">
        <f>'ETR Total Sust. Benefits (MEUR)'!AI71</f>
        <v>0</v>
      </c>
      <c r="AJ70" s="692">
        <f>'ETR Total Sust. Benefits (MEUR)'!AJ71</f>
        <v>0</v>
      </c>
      <c r="AK70" s="706">
        <f>'ETR Total Sust. Benefits (MEUR)'!AK71</f>
        <v>0</v>
      </c>
      <c r="AL70" s="694">
        <f>'ETR Total Sust. Benefits (MEUR)'!AL71</f>
        <v>0</v>
      </c>
      <c r="AM70" s="694">
        <f>'ETR Total Sust. Benefits (MEUR)'!AM71</f>
        <v>0</v>
      </c>
      <c r="AN70" s="694">
        <f>'ETR Total Sust. Benefits (MEUR)'!AN71</f>
        <v>0</v>
      </c>
      <c r="AO70" s="696">
        <f>'ETR Total Sust. Benefits (MEUR)'!AO71</f>
        <v>0</v>
      </c>
      <c r="AP70" s="700">
        <f>'ETR Total Sust. Benefits (MEUR)'!AP71</f>
        <v>0</v>
      </c>
      <c r="AQ70" s="700">
        <f>'ETR Total Sust. Benefits (MEUR)'!AQ71</f>
        <v>0</v>
      </c>
      <c r="AR70" s="700">
        <f>'ETR Total Sust. Benefits (MEUR)'!AR71</f>
        <v>0</v>
      </c>
      <c r="AS70" s="700">
        <f>'ETR Total Sust. Benefits (MEUR)'!AS71</f>
        <v>0</v>
      </c>
      <c r="AT70" s="702">
        <f>'ETR Total Sust. Benefits (MEUR)'!AT71</f>
        <v>0</v>
      </c>
      <c r="AU70" s="690">
        <f>'ETR Total Sust. Benefits (MEUR)'!AU71</f>
        <v>0</v>
      </c>
      <c r="AV70" s="690">
        <f>'ETR Total Sust. Benefits (MEUR)'!AV71</f>
        <v>0</v>
      </c>
      <c r="AW70" s="690">
        <f>'ETR Total Sust. Benefits (MEUR)'!AW71</f>
        <v>0</v>
      </c>
      <c r="AX70" s="690">
        <f>'ETR Total Sust. Benefits (MEUR)'!AX71</f>
        <v>0</v>
      </c>
      <c r="AY70" s="692">
        <f>'ETR Total Sust. Benefits (MEUR)'!AY71</f>
        <v>0</v>
      </c>
    </row>
    <row r="71" spans="2:51" ht="114" customHeight="1" x14ac:dyDescent="0.25">
      <c r="B71" s="485" t="str">
        <f>'ETR Capacities'!B71</f>
        <v>SK</v>
      </c>
      <c r="C71" s="459" t="str">
        <f>'ETR Capacities'!C71</f>
        <v>ETR-N-916</v>
      </c>
      <c r="D71" s="459" t="str">
        <f>_xlfn.XLOOKUP(C71,'Investment Project Main Info'!$E$4:$E$265,'Investment Project Main Info'!$F$4:$F$265)</f>
        <v>Measures for achieving hydrogen blending readiness of the transmission syst</v>
      </c>
      <c r="E71" s="459" t="str">
        <f>_xlfn.XLOOKUP(C71,'ETR Capacities'!$C$5:$C$79,'ETR Capacities'!$E$5:$E$79)</f>
        <v xml:space="preserve">Hydrogen and synthetic methane </v>
      </c>
      <c r="F71" s="509" t="str">
        <f>IF(_xlfn.XLOOKUP(C71,'ETR Capacities'!$C$5:$C$79,'ETR Capacities'!$F$5:$F$79)=0," ",_xlfn.XLOOKUP(C71,'ETR Capacities'!$C$5:$C$79,'ETR Capacities'!$F$5:$F$79))</f>
        <v xml:space="preserve"> </v>
      </c>
      <c r="G71" s="331">
        <f>'ETR Total Sust. Benefits (MEUR)'!G72</f>
        <v>0</v>
      </c>
      <c r="H71" s="334">
        <f>'ETR Total Sust. Benefits (MEUR)'!H72</f>
        <v>0</v>
      </c>
      <c r="I71" s="334">
        <f>'ETR Total Sust. Benefits (MEUR)'!I72</f>
        <v>0</v>
      </c>
      <c r="J71" s="334">
        <f>'ETR Total Sust. Benefits (MEUR)'!J72</f>
        <v>0</v>
      </c>
      <c r="K71" s="337">
        <f>'ETR Total Sust. Benefits (MEUR)'!K72</f>
        <v>0</v>
      </c>
      <c r="L71" s="325">
        <f>'ETR Total Sust. Benefits (MEUR)'!L72</f>
        <v>0</v>
      </c>
      <c r="M71" s="325">
        <f>'ETR Total Sust. Benefits (MEUR)'!M72</f>
        <v>0</v>
      </c>
      <c r="N71" s="325">
        <f>'ETR Total Sust. Benefits (MEUR)'!N72</f>
        <v>0</v>
      </c>
      <c r="O71" s="325">
        <f>'ETR Total Sust. Benefits (MEUR)'!O72</f>
        <v>0</v>
      </c>
      <c r="P71" s="328">
        <f>'ETR Total Sust. Benefits (MEUR)'!P72</f>
        <v>0</v>
      </c>
      <c r="Q71" s="325">
        <f>'ETR Total Sust. Benefits (MEUR)'!Q72</f>
        <v>0</v>
      </c>
      <c r="R71" s="325">
        <f>'ETR Total Sust. Benefits (MEUR)'!R72</f>
        <v>0</v>
      </c>
      <c r="S71" s="325">
        <f>'ETR Total Sust. Benefits (MEUR)'!S72</f>
        <v>0</v>
      </c>
      <c r="T71" s="325">
        <f>'ETR Total Sust. Benefits (MEUR)'!T72</f>
        <v>0</v>
      </c>
      <c r="U71" s="328">
        <f>'ETR Total Sust. Benefits (MEUR)'!U72</f>
        <v>0</v>
      </c>
      <c r="V71" s="319">
        <f>'ETR Total Sust. Benefits (MEUR)'!V72</f>
        <v>0</v>
      </c>
      <c r="W71" s="319">
        <f>'ETR Total Sust. Benefits (MEUR)'!W72</f>
        <v>0</v>
      </c>
      <c r="X71" s="319">
        <f>'ETR Total Sust. Benefits (MEUR)'!X72</f>
        <v>0</v>
      </c>
      <c r="Y71" s="319">
        <f>'ETR Total Sust. Benefits (MEUR)'!Y72</f>
        <v>0</v>
      </c>
      <c r="Z71" s="322">
        <f>'ETR Total Sust. Benefits (MEUR)'!Z72</f>
        <v>0</v>
      </c>
      <c r="AA71" s="313">
        <f>'ETR Total Sust. Benefits (MEUR)'!AA72</f>
        <v>0</v>
      </c>
      <c r="AB71" s="313">
        <f>'ETR Total Sust. Benefits (MEUR)'!AB72</f>
        <v>0</v>
      </c>
      <c r="AC71" s="313">
        <f>'ETR Total Sust. Benefits (MEUR)'!AC72</f>
        <v>0</v>
      </c>
      <c r="AD71" s="313">
        <f>'ETR Total Sust. Benefits (MEUR)'!AD72</f>
        <v>0</v>
      </c>
      <c r="AE71" s="316">
        <f>'ETR Total Sust. Benefits (MEUR)'!AE72</f>
        <v>0</v>
      </c>
      <c r="AF71" s="307">
        <f>'ETR Total Sust. Benefits (MEUR)'!AF72</f>
        <v>0</v>
      </c>
      <c r="AG71" s="307">
        <f>'ETR Total Sust. Benefits (MEUR)'!AG72</f>
        <v>0</v>
      </c>
      <c r="AH71" s="307">
        <f>'ETR Total Sust. Benefits (MEUR)'!AH72</f>
        <v>0</v>
      </c>
      <c r="AI71" s="307">
        <f>'ETR Total Sust. Benefits (MEUR)'!AI72</f>
        <v>0</v>
      </c>
      <c r="AJ71" s="310">
        <f>'ETR Total Sust. Benefits (MEUR)'!AJ72</f>
        <v>0</v>
      </c>
      <c r="AK71" s="319">
        <f>'ETR Total Sust. Benefits (MEUR)'!AK72</f>
        <v>0</v>
      </c>
      <c r="AL71" s="319">
        <f>'ETR Total Sust. Benefits (MEUR)'!AL72</f>
        <v>0</v>
      </c>
      <c r="AM71" s="319">
        <f>'ETR Total Sust. Benefits (MEUR)'!AM72</f>
        <v>0</v>
      </c>
      <c r="AN71" s="319">
        <f>'ETR Total Sust. Benefits (MEUR)'!AN72</f>
        <v>0</v>
      </c>
      <c r="AO71" s="322">
        <f>'ETR Total Sust. Benefits (MEUR)'!AO72</f>
        <v>0</v>
      </c>
      <c r="AP71" s="313">
        <f>'ETR Total Sust. Benefits (MEUR)'!AP72</f>
        <v>0</v>
      </c>
      <c r="AQ71" s="313">
        <f>'ETR Total Sust. Benefits (MEUR)'!AQ72</f>
        <v>0</v>
      </c>
      <c r="AR71" s="313">
        <f>'ETR Total Sust. Benefits (MEUR)'!AR72</f>
        <v>0</v>
      </c>
      <c r="AS71" s="313">
        <f>'ETR Total Sust. Benefits (MEUR)'!AS72</f>
        <v>0</v>
      </c>
      <c r="AT71" s="316">
        <f>'ETR Total Sust. Benefits (MEUR)'!AT72</f>
        <v>0</v>
      </c>
      <c r="AU71" s="307">
        <f>'ETR Total Sust. Benefits (MEUR)'!AU72</f>
        <v>0</v>
      </c>
      <c r="AV71" s="307">
        <f>'ETR Total Sust. Benefits (MEUR)'!AV72</f>
        <v>0</v>
      </c>
      <c r="AW71" s="307">
        <f>'ETR Total Sust. Benefits (MEUR)'!AW72</f>
        <v>0</v>
      </c>
      <c r="AX71" s="307">
        <f>'ETR Total Sust. Benefits (MEUR)'!AX72</f>
        <v>0</v>
      </c>
      <c r="AY71" s="310">
        <f>'ETR Total Sust. Benefits (MEUR)'!AY72</f>
        <v>0</v>
      </c>
    </row>
    <row r="72" spans="2:51" ht="107.25" customHeight="1" thickBot="1" x14ac:dyDescent="0.3">
      <c r="B72" s="485" t="str">
        <f>'ETR Capacities'!B72</f>
        <v>SK</v>
      </c>
      <c r="C72" s="465" t="str">
        <f>'ETR Capacities'!C72</f>
        <v>ETR-N-920</v>
      </c>
      <c r="D72" s="465" t="str">
        <f>_xlfn.XLOOKUP(C72,'Investment Project Main Info'!$E$4:$E$265,'Investment Project Main Info'!$F$4:$F$265)</f>
        <v>Measures for the reduction of methane emissions</v>
      </c>
      <c r="E72" s="465" t="str">
        <f>_xlfn.XLOOKUP(C72,'ETR Capacities'!$C$5:$C$79,'ETR Capacities'!$E$5:$E$79)</f>
        <v>Methane Emissions</v>
      </c>
      <c r="F72" s="514" t="str">
        <f>IF(_xlfn.XLOOKUP(C72,'ETR Capacities'!$C$5:$C$79,'ETR Capacities'!$F$5:$F$79)=0," ",_xlfn.XLOOKUP(C72,'ETR Capacities'!$C$5:$C$79,'ETR Capacities'!$F$5:$F$79))</f>
        <v xml:space="preserve"> </v>
      </c>
      <c r="G72" s="389">
        <f>'ETR Total Sust. Benefits (MEUR)'!G73</f>
        <v>0</v>
      </c>
      <c r="H72" s="111">
        <f>'ETR Total Sust. Benefits (MEUR)'!H73</f>
        <v>0</v>
      </c>
      <c r="I72" s="111">
        <f>'ETR Total Sust. Benefits (MEUR)'!I73</f>
        <v>0</v>
      </c>
      <c r="J72" s="111">
        <f>'ETR Total Sust. Benefits (MEUR)'!J73</f>
        <v>0</v>
      </c>
      <c r="K72" s="112">
        <f>'ETR Total Sust. Benefits (MEUR)'!K73</f>
        <v>0</v>
      </c>
      <c r="L72" s="216">
        <f>'ETR Total Sust. Benefits (MEUR)'!L73</f>
        <v>0</v>
      </c>
      <c r="M72" s="216">
        <f>'ETR Total Sust. Benefits (MEUR)'!M73</f>
        <v>0</v>
      </c>
      <c r="N72" s="216">
        <f>'ETR Total Sust. Benefits (MEUR)'!N73</f>
        <v>0</v>
      </c>
      <c r="O72" s="216">
        <f>'ETR Total Sust. Benefits (MEUR)'!O73</f>
        <v>0</v>
      </c>
      <c r="P72" s="217">
        <f>'ETR Total Sust. Benefits (MEUR)'!P73</f>
        <v>4.1460160000000004</v>
      </c>
      <c r="Q72" s="216">
        <f>'ETR Total Sust. Benefits (MEUR)'!Q73</f>
        <v>0</v>
      </c>
      <c r="R72" s="216">
        <f>'ETR Total Sust. Benefits (MEUR)'!R73</f>
        <v>0</v>
      </c>
      <c r="S72" s="216">
        <f>'ETR Total Sust. Benefits (MEUR)'!S73</f>
        <v>0</v>
      </c>
      <c r="T72" s="216">
        <f>'ETR Total Sust. Benefits (MEUR)'!T73</f>
        <v>0</v>
      </c>
      <c r="U72" s="217">
        <f>'ETR Total Sust. Benefits (MEUR)'!U73</f>
        <v>1.702828</v>
      </c>
      <c r="V72" s="234">
        <f>'ETR Total Sust. Benefits (MEUR)'!V73</f>
        <v>0</v>
      </c>
      <c r="W72" s="234">
        <f>'ETR Total Sust. Benefits (MEUR)'!W73</f>
        <v>0</v>
      </c>
      <c r="X72" s="234">
        <f>'ETR Total Sust. Benefits (MEUR)'!X73</f>
        <v>0</v>
      </c>
      <c r="Y72" s="234">
        <f>'ETR Total Sust. Benefits (MEUR)'!Y73</f>
        <v>0</v>
      </c>
      <c r="Z72" s="235">
        <f>'ETR Total Sust. Benefits (MEUR)'!Z73</f>
        <v>1.998972</v>
      </c>
      <c r="AA72" s="45">
        <f>'ETR Total Sust. Benefits (MEUR)'!AA73</f>
        <v>0</v>
      </c>
      <c r="AB72" s="45">
        <f>'ETR Total Sust. Benefits (MEUR)'!AB73</f>
        <v>0</v>
      </c>
      <c r="AC72" s="45">
        <f>'ETR Total Sust. Benefits (MEUR)'!AC73</f>
        <v>0</v>
      </c>
      <c r="AD72" s="45">
        <f>'ETR Total Sust. Benefits (MEUR)'!AD73</f>
        <v>0</v>
      </c>
      <c r="AE72" s="68">
        <f>'ETR Total Sust. Benefits (MEUR)'!AE73</f>
        <v>3.923908</v>
      </c>
      <c r="AF72" s="49">
        <f>'ETR Total Sust. Benefits (MEUR)'!AF73</f>
        <v>0</v>
      </c>
      <c r="AG72" s="49">
        <f>'ETR Total Sust. Benefits (MEUR)'!AG73</f>
        <v>0</v>
      </c>
      <c r="AH72" s="49">
        <f>'ETR Total Sust. Benefits (MEUR)'!AH73</f>
        <v>0</v>
      </c>
      <c r="AI72" s="49">
        <f>'ETR Total Sust. Benefits (MEUR)'!AI73</f>
        <v>0</v>
      </c>
      <c r="AJ72" s="46">
        <f>'ETR Total Sust. Benefits (MEUR)'!AJ73</f>
        <v>2.5912600000000001</v>
      </c>
      <c r="AK72" s="234">
        <f>'ETR Total Sust. Benefits (MEUR)'!AK73</f>
        <v>0</v>
      </c>
      <c r="AL72" s="234">
        <f>'ETR Total Sust. Benefits (MEUR)'!AL73</f>
        <v>0</v>
      </c>
      <c r="AM72" s="234">
        <f>'ETR Total Sust. Benefits (MEUR)'!AM73</f>
        <v>0</v>
      </c>
      <c r="AN72" s="234">
        <f>'ETR Total Sust. Benefits (MEUR)'!AN73</f>
        <v>0</v>
      </c>
      <c r="AO72" s="235">
        <f>'ETR Total Sust. Benefits (MEUR)'!AO73</f>
        <v>5.5526999999999997</v>
      </c>
      <c r="AP72" s="45">
        <f>'ETR Total Sust. Benefits (MEUR)'!AP73</f>
        <v>0</v>
      </c>
      <c r="AQ72" s="45">
        <f>'ETR Total Sust. Benefits (MEUR)'!AQ73</f>
        <v>0</v>
      </c>
      <c r="AR72" s="45">
        <f>'ETR Total Sust. Benefits (MEUR)'!AR73</f>
        <v>0</v>
      </c>
      <c r="AS72" s="45">
        <f>'ETR Total Sust. Benefits (MEUR)'!AS73</f>
        <v>0</v>
      </c>
      <c r="AT72" s="68">
        <f>'ETR Total Sust. Benefits (MEUR)'!AT73</f>
        <v>7.4036</v>
      </c>
      <c r="AU72" s="49">
        <f>'ETR Total Sust. Benefits (MEUR)'!AU73</f>
        <v>0</v>
      </c>
      <c r="AV72" s="49">
        <f>'ETR Total Sust. Benefits (MEUR)'!AV73</f>
        <v>0</v>
      </c>
      <c r="AW72" s="49">
        <f>'ETR Total Sust. Benefits (MEUR)'!AW73</f>
        <v>0</v>
      </c>
      <c r="AX72" s="49">
        <f>'ETR Total Sust. Benefits (MEUR)'!AX73</f>
        <v>0</v>
      </c>
      <c r="AY72" s="46">
        <f>'ETR Total Sust. Benefits (MEUR)'!AY73</f>
        <v>5.9228800000000001</v>
      </c>
    </row>
    <row r="73" spans="2:51" ht="139.5" customHeight="1" x14ac:dyDescent="0.25">
      <c r="B73" s="487" t="str">
        <f>'ETR Capacities'!B73</f>
        <v>ES</v>
      </c>
      <c r="C73" s="466" t="str">
        <f>'ETR Capacities'!C73</f>
        <v>ETR-N-504</v>
      </c>
      <c r="D73" s="466" t="str">
        <f>_xlfn.XLOOKUP(C73,'Investment Project Main Info'!$E$4:$E$265,'Investment Project Main Info'!$F$4:$F$265)</f>
        <v>Sun2Hy</v>
      </c>
      <c r="E73" s="466" t="str">
        <f>_xlfn.XLOOKUP(C73,'ETR Capacities'!$C$5:$C$79,'ETR Capacities'!$E$5:$E$79)</f>
        <v xml:space="preserve">Hydrogen and synthetic methane </v>
      </c>
      <c r="F73" s="515" t="str">
        <f>IF(_xlfn.XLOOKUP(C73,'ETR Capacities'!$C$5:$C$79,'ETR Capacities'!$F$5:$F$79)=0," ",_xlfn.XLOOKUP(C73,'ETR Capacities'!$C$5:$C$79,'ETR Capacities'!$F$5:$F$79))</f>
        <v xml:space="preserve"> </v>
      </c>
      <c r="G73" s="332">
        <f>'ETR Total Sust. Benefits (MEUR)'!G74</f>
        <v>0</v>
      </c>
      <c r="H73" s="335">
        <f>'ETR Total Sust. Benefits (MEUR)'!H74</f>
        <v>0</v>
      </c>
      <c r="I73" s="335">
        <f>'ETR Total Sust. Benefits (MEUR)'!I74</f>
        <v>0</v>
      </c>
      <c r="J73" s="335">
        <f>'ETR Total Sust. Benefits (MEUR)'!J74</f>
        <v>0</v>
      </c>
      <c r="K73" s="338">
        <f>'ETR Total Sust. Benefits (MEUR)'!K74</f>
        <v>0</v>
      </c>
      <c r="L73" s="326">
        <f>'ETR Total Sust. Benefits (MEUR)'!L74</f>
        <v>0.30970044334365326</v>
      </c>
      <c r="M73" s="326">
        <f>'ETR Total Sust. Benefits (MEUR)'!M74</f>
        <v>0</v>
      </c>
      <c r="N73" s="326">
        <f>'ETR Total Sust. Benefits (MEUR)'!N74</f>
        <v>0</v>
      </c>
      <c r="O73" s="326">
        <f>'ETR Total Sust. Benefits (MEUR)'!O74</f>
        <v>0</v>
      </c>
      <c r="P73" s="329">
        <f>'ETR Total Sust. Benefits (MEUR)'!P74</f>
        <v>0</v>
      </c>
      <c r="Q73" s="326">
        <f>'ETR Total Sust. Benefits (MEUR)'!Q74</f>
        <v>0.14275674334365326</v>
      </c>
      <c r="R73" s="326">
        <f>'ETR Total Sust. Benefits (MEUR)'!R74</f>
        <v>0</v>
      </c>
      <c r="S73" s="326">
        <f>'ETR Total Sust. Benefits (MEUR)'!S74</f>
        <v>0</v>
      </c>
      <c r="T73" s="326">
        <f>'ETR Total Sust. Benefits (MEUR)'!T74</f>
        <v>0</v>
      </c>
      <c r="U73" s="329">
        <f>'ETR Total Sust. Benefits (MEUR)'!U74</f>
        <v>0</v>
      </c>
      <c r="V73" s="320">
        <f>'ETR Total Sust. Benefits (MEUR)'!V74</f>
        <v>0.16299234334365328</v>
      </c>
      <c r="W73" s="320">
        <f>'ETR Total Sust. Benefits (MEUR)'!W74</f>
        <v>0</v>
      </c>
      <c r="X73" s="320">
        <f>'ETR Total Sust. Benefits (MEUR)'!X74</f>
        <v>0</v>
      </c>
      <c r="Y73" s="320">
        <f>'ETR Total Sust. Benefits (MEUR)'!Y74</f>
        <v>0</v>
      </c>
      <c r="Z73" s="323">
        <f>'ETR Total Sust. Benefits (MEUR)'!Z74</f>
        <v>0</v>
      </c>
      <c r="AA73" s="314">
        <f>'ETR Total Sust. Benefits (MEUR)'!AA74</f>
        <v>0.29452374334365328</v>
      </c>
      <c r="AB73" s="314">
        <f>'ETR Total Sust. Benefits (MEUR)'!AB74</f>
        <v>0</v>
      </c>
      <c r="AC73" s="314">
        <f>'ETR Total Sust. Benefits (MEUR)'!AC74</f>
        <v>0</v>
      </c>
      <c r="AD73" s="314">
        <f>'ETR Total Sust. Benefits (MEUR)'!AD74</f>
        <v>0</v>
      </c>
      <c r="AE73" s="317">
        <f>'ETR Total Sust. Benefits (MEUR)'!AE74</f>
        <v>0</v>
      </c>
      <c r="AF73" s="308">
        <f>'ETR Total Sust. Benefits (MEUR)'!AF74</f>
        <v>0.2034635433436533</v>
      </c>
      <c r="AG73" s="308">
        <f>'ETR Total Sust. Benefits (MEUR)'!AG74</f>
        <v>0</v>
      </c>
      <c r="AH73" s="308">
        <f>'ETR Total Sust. Benefits (MEUR)'!AH74</f>
        <v>0</v>
      </c>
      <c r="AI73" s="308">
        <f>'ETR Total Sust. Benefits (MEUR)'!AI74</f>
        <v>0</v>
      </c>
      <c r="AJ73" s="311">
        <f>'ETR Total Sust. Benefits (MEUR)'!AJ74</f>
        <v>0</v>
      </c>
      <c r="AK73" s="320">
        <f>'ETR Total Sust. Benefits (MEUR)'!AK74</f>
        <v>0.40581954334365333</v>
      </c>
      <c r="AL73" s="320">
        <f>'ETR Total Sust. Benefits (MEUR)'!AL74</f>
        <v>0</v>
      </c>
      <c r="AM73" s="320">
        <f>'ETR Total Sust. Benefits (MEUR)'!AM74</f>
        <v>0</v>
      </c>
      <c r="AN73" s="320">
        <f>'ETR Total Sust. Benefits (MEUR)'!AN74</f>
        <v>0</v>
      </c>
      <c r="AO73" s="323">
        <f>'ETR Total Sust. Benefits (MEUR)'!AO74</f>
        <v>0</v>
      </c>
      <c r="AP73" s="314">
        <f>'ETR Total Sust. Benefits (MEUR)'!AP74</f>
        <v>0.53229204334365332</v>
      </c>
      <c r="AQ73" s="314">
        <f>'ETR Total Sust. Benefits (MEUR)'!AQ74</f>
        <v>0</v>
      </c>
      <c r="AR73" s="314">
        <f>'ETR Total Sust. Benefits (MEUR)'!AR74</f>
        <v>0</v>
      </c>
      <c r="AS73" s="314">
        <f>'ETR Total Sust. Benefits (MEUR)'!AS74</f>
        <v>0</v>
      </c>
      <c r="AT73" s="317">
        <f>'ETR Total Sust. Benefits (MEUR)'!AT74</f>
        <v>0</v>
      </c>
      <c r="AU73" s="308">
        <f>'ETR Total Sust. Benefits (MEUR)'!AU74</f>
        <v>0.43111404334365333</v>
      </c>
      <c r="AV73" s="308">
        <f>'ETR Total Sust. Benefits (MEUR)'!AV74</f>
        <v>0</v>
      </c>
      <c r="AW73" s="308">
        <f>'ETR Total Sust. Benefits (MEUR)'!AW74</f>
        <v>0</v>
      </c>
      <c r="AX73" s="308">
        <f>'ETR Total Sust. Benefits (MEUR)'!AX74</f>
        <v>0</v>
      </c>
      <c r="AY73" s="311">
        <f>'ETR Total Sust. Benefits (MEUR)'!AY74</f>
        <v>0</v>
      </c>
    </row>
    <row r="74" spans="2:51" ht="198" customHeight="1" x14ac:dyDescent="0.25">
      <c r="B74" s="485" t="str">
        <f>'ETR Capacities'!B74</f>
        <v>ES</v>
      </c>
      <c r="C74" s="458" t="str">
        <f>'ETR Capacities'!C74</f>
        <v>ETR-N-537</v>
      </c>
      <c r="D74" s="458" t="str">
        <f>_xlfn.XLOOKUP(C74,'Investment Project Main Info'!$E$4:$E$265,'Investment Project Main Info'!$F$4:$F$265)</f>
        <v>Green Crane - Spain</v>
      </c>
      <c r="E74" s="458" t="str">
        <f>_xlfn.XLOOKUP(C74,'ETR Capacities'!$C$5:$C$79,'ETR Capacities'!$E$5:$E$79)</f>
        <v xml:space="preserve">Hydrogen and synthetic methane </v>
      </c>
      <c r="F74" s="462" t="str">
        <f>IF(_xlfn.XLOOKUP(C74,'ETR Capacities'!$C$5:$C$79,'ETR Capacities'!$F$5:$F$79)=0," ",_xlfn.XLOOKUP(C74,'ETR Capacities'!$C$5:$C$79,'ETR Capacities'!$F$5:$F$79))</f>
        <v xml:space="preserve"> </v>
      </c>
      <c r="G74" s="386">
        <f>'ETR Total Sust. Benefits (MEUR)'!G75</f>
        <v>0</v>
      </c>
      <c r="H74" s="105">
        <f>'ETR Total Sust. Benefits (MEUR)'!H75</f>
        <v>0</v>
      </c>
      <c r="I74" s="105">
        <f>'ETR Total Sust. Benefits (MEUR)'!I75</f>
        <v>0</v>
      </c>
      <c r="J74" s="105">
        <f>'ETR Total Sust. Benefits (MEUR)'!J75</f>
        <v>0</v>
      </c>
      <c r="K74" s="106">
        <f>'ETR Total Sust. Benefits (MEUR)'!K75</f>
        <v>0</v>
      </c>
      <c r="L74" s="209">
        <f>'ETR Total Sust. Benefits (MEUR)'!L75</f>
        <v>2.90930719504644</v>
      </c>
      <c r="M74" s="209">
        <f>'ETR Total Sust. Benefits (MEUR)'!M75</f>
        <v>0</v>
      </c>
      <c r="N74" s="209">
        <f>'ETR Total Sust. Benefits (MEUR)'!N75</f>
        <v>0</v>
      </c>
      <c r="O74" s="209">
        <f>'ETR Total Sust. Benefits (MEUR)'!O75</f>
        <v>0</v>
      </c>
      <c r="P74" s="210">
        <f>'ETR Total Sust. Benefits (MEUR)'!P75</f>
        <v>0</v>
      </c>
      <c r="Q74" s="209">
        <f>'ETR Total Sust. Benefits (MEUR)'!Q75</f>
        <v>1.3410481950464399</v>
      </c>
      <c r="R74" s="209">
        <f>'ETR Total Sust. Benefits (MEUR)'!R75</f>
        <v>0</v>
      </c>
      <c r="S74" s="209">
        <f>'ETR Total Sust. Benefits (MEUR)'!S75</f>
        <v>0</v>
      </c>
      <c r="T74" s="209">
        <f>'ETR Total Sust. Benefits (MEUR)'!T75</f>
        <v>0</v>
      </c>
      <c r="U74" s="210">
        <f>'ETR Total Sust. Benefits (MEUR)'!U75</f>
        <v>0</v>
      </c>
      <c r="V74" s="227">
        <f>'ETR Total Sust. Benefits (MEUR)'!V75</f>
        <v>1.5311401950464398</v>
      </c>
      <c r="W74" s="227">
        <f>'ETR Total Sust. Benefits (MEUR)'!W75</f>
        <v>0</v>
      </c>
      <c r="X74" s="227">
        <f>'ETR Total Sust. Benefits (MEUR)'!X75</f>
        <v>0</v>
      </c>
      <c r="Y74" s="227">
        <f>'ETR Total Sust. Benefits (MEUR)'!Y75</f>
        <v>0</v>
      </c>
      <c r="Z74" s="228">
        <f>'ETR Total Sust. Benefits (MEUR)'!Z75</f>
        <v>0</v>
      </c>
      <c r="AA74" s="37">
        <f>'ETR Total Sust. Benefits (MEUR)'!AA75</f>
        <v>2.76673819504644</v>
      </c>
      <c r="AB74" s="37">
        <f>'ETR Total Sust. Benefits (MEUR)'!AB75</f>
        <v>0</v>
      </c>
      <c r="AC74" s="37">
        <f>'ETR Total Sust. Benefits (MEUR)'!AC75</f>
        <v>0</v>
      </c>
      <c r="AD74" s="37">
        <f>'ETR Total Sust. Benefits (MEUR)'!AD75</f>
        <v>0</v>
      </c>
      <c r="AE74" s="242">
        <f>'ETR Total Sust. Benefits (MEUR)'!AE75</f>
        <v>0</v>
      </c>
      <c r="AF74" s="40">
        <f>'ETR Total Sust. Benefits (MEUR)'!AF75</f>
        <v>1.9113241950464399</v>
      </c>
      <c r="AG74" s="40">
        <f>'ETR Total Sust. Benefits (MEUR)'!AG75</f>
        <v>0</v>
      </c>
      <c r="AH74" s="40">
        <f>'ETR Total Sust. Benefits (MEUR)'!AH75</f>
        <v>0</v>
      </c>
      <c r="AI74" s="40">
        <f>'ETR Total Sust. Benefits (MEUR)'!AI75</f>
        <v>0</v>
      </c>
      <c r="AJ74" s="248">
        <f>'ETR Total Sust. Benefits (MEUR)'!AJ75</f>
        <v>0</v>
      </c>
      <c r="AK74" s="227">
        <f>'ETR Total Sust. Benefits (MEUR)'!AK75</f>
        <v>3.8122441950464401</v>
      </c>
      <c r="AL74" s="227">
        <f>'ETR Total Sust. Benefits (MEUR)'!AL75</f>
        <v>0</v>
      </c>
      <c r="AM74" s="227">
        <f>'ETR Total Sust. Benefits (MEUR)'!AM75</f>
        <v>0</v>
      </c>
      <c r="AN74" s="227">
        <f>'ETR Total Sust. Benefits (MEUR)'!AN75</f>
        <v>0</v>
      </c>
      <c r="AO74" s="228">
        <f>'ETR Total Sust. Benefits (MEUR)'!AO75</f>
        <v>0</v>
      </c>
      <c r="AP74" s="37">
        <f>'ETR Total Sust. Benefits (MEUR)'!AP75</f>
        <v>5.0003191950464405</v>
      </c>
      <c r="AQ74" s="37">
        <f>'ETR Total Sust. Benefits (MEUR)'!AQ75</f>
        <v>0</v>
      </c>
      <c r="AR74" s="37">
        <f>'ETR Total Sust. Benefits (MEUR)'!AR75</f>
        <v>0</v>
      </c>
      <c r="AS74" s="37">
        <f>'ETR Total Sust. Benefits (MEUR)'!AS75</f>
        <v>0</v>
      </c>
      <c r="AT74" s="242">
        <f>'ETR Total Sust. Benefits (MEUR)'!AT75</f>
        <v>0</v>
      </c>
      <c r="AU74" s="40">
        <f>'ETR Total Sust. Benefits (MEUR)'!AU75</f>
        <v>4.04985919504644</v>
      </c>
      <c r="AV74" s="40">
        <f>'ETR Total Sust. Benefits (MEUR)'!AV75</f>
        <v>0</v>
      </c>
      <c r="AW74" s="40">
        <f>'ETR Total Sust. Benefits (MEUR)'!AW75</f>
        <v>0</v>
      </c>
      <c r="AX74" s="40">
        <f>'ETR Total Sust. Benefits (MEUR)'!AX75</f>
        <v>0</v>
      </c>
      <c r="AY74" s="248">
        <f>'ETR Total Sust. Benefits (MEUR)'!AY75</f>
        <v>0</v>
      </c>
    </row>
    <row r="75" spans="2:51" ht="203.25" customHeight="1" x14ac:dyDescent="0.25">
      <c r="B75" s="485" t="str">
        <f>'ETR Capacities'!B75</f>
        <v>ES</v>
      </c>
      <c r="C75" s="458" t="str">
        <f>'ETR Capacities'!C75</f>
        <v>ETR-F-541</v>
      </c>
      <c r="D75" s="458" t="str">
        <f>_xlfn.XLOOKUP(C75,'Investment Project Main Info'!$E$4:$E$265,'Investment Project Main Info'!$F$4:$F$265)</f>
        <v xml:space="preserve">CORE LNGas hive and LNGHIVE2 Infrastructure and logistic solutions </v>
      </c>
      <c r="E75" s="458" t="str">
        <f>_xlfn.XLOOKUP(C75,'ETR Capacities'!$C$5:$C$79,'ETR Capacities'!$E$5:$E$79)</f>
        <v>CNG/LNG for transport</v>
      </c>
      <c r="F75" s="462" t="str">
        <f>IF(_xlfn.XLOOKUP(C75,'ETR Capacities'!$C$5:$C$79,'ETR Capacities'!$F$5:$F$79)=0," ",_xlfn.XLOOKUP(C75,'ETR Capacities'!$C$5:$C$79,'ETR Capacities'!$F$5:$F$79))</f>
        <v xml:space="preserve"> </v>
      </c>
      <c r="G75" s="386" t="str">
        <f>'ETR Total Sust. Benefits (MEUR)'!G76</f>
        <v xml:space="preserve"> </v>
      </c>
      <c r="H75" s="105" t="str">
        <f>'ETR Total Sust. Benefits (MEUR)'!H76</f>
        <v xml:space="preserve"> </v>
      </c>
      <c r="I75" s="105" t="str">
        <f>'ETR Total Sust. Benefits (MEUR)'!I76</f>
        <v xml:space="preserve"> </v>
      </c>
      <c r="J75" s="105" t="str">
        <f>'ETR Total Sust. Benefits (MEUR)'!J76</f>
        <v xml:space="preserve"> </v>
      </c>
      <c r="K75" s="106" t="str">
        <f>'ETR Total Sust. Benefits (MEUR)'!K76</f>
        <v xml:space="preserve"> </v>
      </c>
      <c r="L75" s="209" t="str">
        <f>'ETR Total Sust. Benefits (MEUR)'!L76</f>
        <v xml:space="preserve"> </v>
      </c>
      <c r="M75" s="209" t="str">
        <f>'ETR Total Sust. Benefits (MEUR)'!M76</f>
        <v xml:space="preserve"> </v>
      </c>
      <c r="N75" s="209" t="str">
        <f>'ETR Total Sust. Benefits (MEUR)'!N76</f>
        <v xml:space="preserve"> </v>
      </c>
      <c r="O75" s="209" t="str">
        <f>'ETR Total Sust. Benefits (MEUR)'!O76</f>
        <v xml:space="preserve"> </v>
      </c>
      <c r="P75" s="210" t="str">
        <f>'ETR Total Sust. Benefits (MEUR)'!P76</f>
        <v xml:space="preserve"> </v>
      </c>
      <c r="Q75" s="209" t="str">
        <f>'ETR Total Sust. Benefits (MEUR)'!Q76</f>
        <v xml:space="preserve"> </v>
      </c>
      <c r="R75" s="209" t="str">
        <f>'ETR Total Sust. Benefits (MEUR)'!R76</f>
        <v xml:space="preserve"> </v>
      </c>
      <c r="S75" s="209" t="str">
        <f>'ETR Total Sust. Benefits (MEUR)'!S76</f>
        <v xml:space="preserve"> </v>
      </c>
      <c r="T75" s="209" t="str">
        <f>'ETR Total Sust. Benefits (MEUR)'!T76</f>
        <v xml:space="preserve"> </v>
      </c>
      <c r="U75" s="210" t="str">
        <f>'ETR Total Sust. Benefits (MEUR)'!U76</f>
        <v xml:space="preserve"> </v>
      </c>
      <c r="V75" s="227" t="str">
        <f>'ETR Total Sust. Benefits (MEUR)'!V76</f>
        <v xml:space="preserve"> </v>
      </c>
      <c r="W75" s="227" t="str">
        <f>'ETR Total Sust. Benefits (MEUR)'!W76</f>
        <v xml:space="preserve"> </v>
      </c>
      <c r="X75" s="227" t="str">
        <f>'ETR Total Sust. Benefits (MEUR)'!X76</f>
        <v xml:space="preserve"> </v>
      </c>
      <c r="Y75" s="227" t="str">
        <f>'ETR Total Sust. Benefits (MEUR)'!Y76</f>
        <v xml:space="preserve"> </v>
      </c>
      <c r="Z75" s="228" t="str">
        <f>'ETR Total Sust. Benefits (MEUR)'!Z76</f>
        <v xml:space="preserve"> </v>
      </c>
      <c r="AA75" s="37" t="str">
        <f>'ETR Total Sust. Benefits (MEUR)'!AA76</f>
        <v xml:space="preserve"> </v>
      </c>
      <c r="AB75" s="37" t="str">
        <f>'ETR Total Sust. Benefits (MEUR)'!AB76</f>
        <v xml:space="preserve"> </v>
      </c>
      <c r="AC75" s="37" t="str">
        <f>'ETR Total Sust. Benefits (MEUR)'!AC76</f>
        <v xml:space="preserve"> </v>
      </c>
      <c r="AD75" s="37" t="str">
        <f>'ETR Total Sust. Benefits (MEUR)'!AD76</f>
        <v xml:space="preserve"> </v>
      </c>
      <c r="AE75" s="242" t="str">
        <f>'ETR Total Sust. Benefits (MEUR)'!AE76</f>
        <v xml:space="preserve"> </v>
      </c>
      <c r="AF75" s="40" t="str">
        <f>'ETR Total Sust. Benefits (MEUR)'!AF76</f>
        <v xml:space="preserve"> </v>
      </c>
      <c r="AG75" s="40" t="str">
        <f>'ETR Total Sust. Benefits (MEUR)'!AG76</f>
        <v xml:space="preserve"> </v>
      </c>
      <c r="AH75" s="40" t="str">
        <f>'ETR Total Sust. Benefits (MEUR)'!AH76</f>
        <v xml:space="preserve"> </v>
      </c>
      <c r="AI75" s="40" t="str">
        <f>'ETR Total Sust. Benefits (MEUR)'!AI76</f>
        <v xml:space="preserve"> </v>
      </c>
      <c r="AJ75" s="248" t="str">
        <f>'ETR Total Sust. Benefits (MEUR)'!AJ76</f>
        <v xml:space="preserve"> </v>
      </c>
      <c r="AK75" s="227" t="str">
        <f>'ETR Total Sust. Benefits (MEUR)'!AK76</f>
        <v xml:space="preserve"> </v>
      </c>
      <c r="AL75" s="227" t="str">
        <f>'ETR Total Sust. Benefits (MEUR)'!AL76</f>
        <v xml:space="preserve"> </v>
      </c>
      <c r="AM75" s="227" t="str">
        <f>'ETR Total Sust. Benefits (MEUR)'!AM76</f>
        <v xml:space="preserve"> </v>
      </c>
      <c r="AN75" s="227" t="str">
        <f>'ETR Total Sust. Benefits (MEUR)'!AN76</f>
        <v xml:space="preserve"> </v>
      </c>
      <c r="AO75" s="228" t="str">
        <f>'ETR Total Sust. Benefits (MEUR)'!AO76</f>
        <v xml:space="preserve"> </v>
      </c>
      <c r="AP75" s="37" t="str">
        <f>'ETR Total Sust. Benefits (MEUR)'!AP76</f>
        <v xml:space="preserve"> </v>
      </c>
      <c r="AQ75" s="37" t="str">
        <f>'ETR Total Sust. Benefits (MEUR)'!AQ76</f>
        <v xml:space="preserve"> </v>
      </c>
      <c r="AR75" s="37" t="str">
        <f>'ETR Total Sust. Benefits (MEUR)'!AR76</f>
        <v xml:space="preserve"> </v>
      </c>
      <c r="AS75" s="37" t="str">
        <f>'ETR Total Sust. Benefits (MEUR)'!AS76</f>
        <v xml:space="preserve"> </v>
      </c>
      <c r="AT75" s="242" t="str">
        <f>'ETR Total Sust. Benefits (MEUR)'!AT76</f>
        <v xml:space="preserve"> </v>
      </c>
      <c r="AU75" s="40" t="str">
        <f>'ETR Total Sust. Benefits (MEUR)'!AU76</f>
        <v xml:space="preserve"> </v>
      </c>
      <c r="AV75" s="40" t="str">
        <f>'ETR Total Sust. Benefits (MEUR)'!AV76</f>
        <v xml:space="preserve"> </v>
      </c>
      <c r="AW75" s="40" t="str">
        <f>'ETR Total Sust. Benefits (MEUR)'!AW76</f>
        <v xml:space="preserve"> </v>
      </c>
      <c r="AX75" s="40" t="str">
        <f>'ETR Total Sust. Benefits (MEUR)'!AX76</f>
        <v xml:space="preserve"> </v>
      </c>
      <c r="AY75" s="248" t="str">
        <f>'ETR Total Sust. Benefits (MEUR)'!AY76</f>
        <v xml:space="preserve"> </v>
      </c>
    </row>
    <row r="76" spans="2:51" ht="199.5" customHeight="1" x14ac:dyDescent="0.25">
      <c r="B76" s="485" t="str">
        <f>'ETR Capacities'!B76</f>
        <v>ES</v>
      </c>
      <c r="C76" s="458" t="str">
        <f>'ETR Capacities'!C76</f>
        <v>ETR-F-632</v>
      </c>
      <c r="D76" s="458" t="str">
        <f>_xlfn.XLOOKUP(C76,'Investment Project Main Info'!$E$4:$E$265,'Investment Project Main Info'!$F$4:$F$265)</f>
        <v>Railway project roadmap. Transformation to LNG</v>
      </c>
      <c r="E76" s="458" t="str">
        <f>_xlfn.XLOOKUP(C76,'ETR Capacities'!$C$5:$C$79,'ETR Capacities'!$E$5:$E$79)</f>
        <v>CNG/LNG for transport</v>
      </c>
      <c r="F76" s="462" t="str">
        <f>IF(_xlfn.XLOOKUP(C76,'ETR Capacities'!$C$5:$C$79,'ETR Capacities'!$F$5:$F$79)=0," ",_xlfn.XLOOKUP(C76,'ETR Capacities'!$C$5:$C$79,'ETR Capacities'!$F$5:$F$79))</f>
        <v xml:space="preserve"> </v>
      </c>
      <c r="G76" s="386" t="str">
        <f>'ETR Total Sust. Benefits (MEUR)'!G77</f>
        <v xml:space="preserve"> </v>
      </c>
      <c r="H76" s="105" t="str">
        <f>'ETR Total Sust. Benefits (MEUR)'!H77</f>
        <v xml:space="preserve"> </v>
      </c>
      <c r="I76" s="105" t="str">
        <f>'ETR Total Sust. Benefits (MEUR)'!I77</f>
        <v xml:space="preserve"> </v>
      </c>
      <c r="J76" s="105" t="str">
        <f>'ETR Total Sust. Benefits (MEUR)'!J77</f>
        <v xml:space="preserve"> </v>
      </c>
      <c r="K76" s="106" t="str">
        <f>'ETR Total Sust. Benefits (MEUR)'!K77</f>
        <v xml:space="preserve"> </v>
      </c>
      <c r="L76" s="209" t="str">
        <f>'ETR Total Sust. Benefits (MEUR)'!L77</f>
        <v xml:space="preserve"> </v>
      </c>
      <c r="M76" s="209" t="str">
        <f>'ETR Total Sust. Benefits (MEUR)'!M77</f>
        <v xml:space="preserve"> </v>
      </c>
      <c r="N76" s="209" t="str">
        <f>'ETR Total Sust. Benefits (MEUR)'!N77</f>
        <v xml:space="preserve"> </v>
      </c>
      <c r="O76" s="209" t="str">
        <f>'ETR Total Sust. Benefits (MEUR)'!O77</f>
        <v xml:space="preserve"> </v>
      </c>
      <c r="P76" s="210" t="str">
        <f>'ETR Total Sust. Benefits (MEUR)'!P77</f>
        <v xml:space="preserve"> </v>
      </c>
      <c r="Q76" s="209" t="str">
        <f>'ETR Total Sust. Benefits (MEUR)'!Q77</f>
        <v xml:space="preserve"> </v>
      </c>
      <c r="R76" s="209" t="str">
        <f>'ETR Total Sust. Benefits (MEUR)'!R77</f>
        <v xml:space="preserve"> </v>
      </c>
      <c r="S76" s="209" t="str">
        <f>'ETR Total Sust. Benefits (MEUR)'!S77</f>
        <v xml:space="preserve"> </v>
      </c>
      <c r="T76" s="209" t="str">
        <f>'ETR Total Sust. Benefits (MEUR)'!T77</f>
        <v xml:space="preserve"> </v>
      </c>
      <c r="U76" s="210" t="str">
        <f>'ETR Total Sust. Benefits (MEUR)'!U77</f>
        <v xml:space="preserve"> </v>
      </c>
      <c r="V76" s="227" t="str">
        <f>'ETR Total Sust. Benefits (MEUR)'!V77</f>
        <v xml:space="preserve"> </v>
      </c>
      <c r="W76" s="227" t="str">
        <f>'ETR Total Sust. Benefits (MEUR)'!W77</f>
        <v xml:space="preserve"> </v>
      </c>
      <c r="X76" s="227" t="str">
        <f>'ETR Total Sust. Benefits (MEUR)'!X77</f>
        <v xml:space="preserve"> </v>
      </c>
      <c r="Y76" s="227" t="str">
        <f>'ETR Total Sust. Benefits (MEUR)'!Y77</f>
        <v xml:space="preserve"> </v>
      </c>
      <c r="Z76" s="228" t="str">
        <f>'ETR Total Sust. Benefits (MEUR)'!Z77</f>
        <v xml:space="preserve"> </v>
      </c>
      <c r="AA76" s="37" t="str">
        <f>'ETR Total Sust. Benefits (MEUR)'!AA77</f>
        <v xml:space="preserve"> </v>
      </c>
      <c r="AB76" s="37" t="str">
        <f>'ETR Total Sust. Benefits (MEUR)'!AB77</f>
        <v xml:space="preserve"> </v>
      </c>
      <c r="AC76" s="37" t="str">
        <f>'ETR Total Sust. Benefits (MEUR)'!AC77</f>
        <v xml:space="preserve"> </v>
      </c>
      <c r="AD76" s="37" t="str">
        <f>'ETR Total Sust. Benefits (MEUR)'!AD77</f>
        <v xml:space="preserve"> </v>
      </c>
      <c r="AE76" s="242" t="str">
        <f>'ETR Total Sust. Benefits (MEUR)'!AE77</f>
        <v xml:space="preserve"> </v>
      </c>
      <c r="AF76" s="40" t="str">
        <f>'ETR Total Sust. Benefits (MEUR)'!AF77</f>
        <v xml:space="preserve"> </v>
      </c>
      <c r="AG76" s="40" t="str">
        <f>'ETR Total Sust. Benefits (MEUR)'!AG77</f>
        <v xml:space="preserve"> </v>
      </c>
      <c r="AH76" s="40" t="str">
        <f>'ETR Total Sust. Benefits (MEUR)'!AH77</f>
        <v xml:space="preserve"> </v>
      </c>
      <c r="AI76" s="40" t="str">
        <f>'ETR Total Sust. Benefits (MEUR)'!AI77</f>
        <v xml:space="preserve"> </v>
      </c>
      <c r="AJ76" s="248" t="str">
        <f>'ETR Total Sust. Benefits (MEUR)'!AJ77</f>
        <v xml:space="preserve"> </v>
      </c>
      <c r="AK76" s="227" t="str">
        <f>'ETR Total Sust. Benefits (MEUR)'!AK77</f>
        <v xml:space="preserve"> </v>
      </c>
      <c r="AL76" s="227" t="str">
        <f>'ETR Total Sust. Benefits (MEUR)'!AL77</f>
        <v xml:space="preserve"> </v>
      </c>
      <c r="AM76" s="227" t="str">
        <f>'ETR Total Sust. Benefits (MEUR)'!AM77</f>
        <v xml:space="preserve"> </v>
      </c>
      <c r="AN76" s="227" t="str">
        <f>'ETR Total Sust. Benefits (MEUR)'!AN77</f>
        <v xml:space="preserve"> </v>
      </c>
      <c r="AO76" s="228" t="str">
        <f>'ETR Total Sust. Benefits (MEUR)'!AO77</f>
        <v xml:space="preserve"> </v>
      </c>
      <c r="AP76" s="37" t="str">
        <f>'ETR Total Sust. Benefits (MEUR)'!AP77</f>
        <v xml:space="preserve"> </v>
      </c>
      <c r="AQ76" s="37" t="str">
        <f>'ETR Total Sust. Benefits (MEUR)'!AQ77</f>
        <v xml:space="preserve"> </v>
      </c>
      <c r="AR76" s="37" t="str">
        <f>'ETR Total Sust. Benefits (MEUR)'!AR77</f>
        <v xml:space="preserve"> </v>
      </c>
      <c r="AS76" s="37" t="str">
        <f>'ETR Total Sust. Benefits (MEUR)'!AS77</f>
        <v xml:space="preserve"> </v>
      </c>
      <c r="AT76" s="242" t="str">
        <f>'ETR Total Sust. Benefits (MEUR)'!AT77</f>
        <v xml:space="preserve"> </v>
      </c>
      <c r="AU76" s="40" t="str">
        <f>'ETR Total Sust. Benefits (MEUR)'!AU77</f>
        <v xml:space="preserve"> </v>
      </c>
      <c r="AV76" s="40" t="str">
        <f>'ETR Total Sust. Benefits (MEUR)'!AV77</f>
        <v xml:space="preserve"> </v>
      </c>
      <c r="AW76" s="40" t="str">
        <f>'ETR Total Sust. Benefits (MEUR)'!AW77</f>
        <v xml:space="preserve"> </v>
      </c>
      <c r="AX76" s="40" t="str">
        <f>'ETR Total Sust. Benefits (MEUR)'!AX77</f>
        <v xml:space="preserve"> </v>
      </c>
      <c r="AY76" s="248" t="str">
        <f>'ETR Total Sust. Benefits (MEUR)'!AY77</f>
        <v xml:space="preserve"> </v>
      </c>
    </row>
    <row r="77" spans="2:51" ht="119.25" customHeight="1" x14ac:dyDescent="0.25">
      <c r="B77" s="485" t="str">
        <f>'ETR Capacities'!B77</f>
        <v>ES</v>
      </c>
      <c r="C77" s="458" t="str">
        <f>'ETR Capacities'!C77</f>
        <v>ETR-N-427</v>
      </c>
      <c r="D77" s="458" t="str">
        <f>_xlfn.XLOOKUP(C77,'Investment Project Main Info'!$E$4:$E$265,'Investment Project Main Info'!$F$4:$F$265)</f>
        <v>P2G integrated in Reganosa NG Transmission Grid</v>
      </c>
      <c r="E77" s="458" t="str">
        <f>_xlfn.XLOOKUP(C77,'ETR Capacities'!$C$5:$C$79,'ETR Capacities'!$E$5:$E$79)</f>
        <v xml:space="preserve">Hydrogen and synthetic methane </v>
      </c>
      <c r="F77" s="462" t="str">
        <f>IF(_xlfn.XLOOKUP(C77,'ETR Capacities'!$C$5:$C$79,'ETR Capacities'!$F$5:$F$79)=0," ",_xlfn.XLOOKUP(C77,'ETR Capacities'!$C$5:$C$79,'ETR Capacities'!$F$5:$F$79))</f>
        <v xml:space="preserve"> </v>
      </c>
      <c r="G77" s="386">
        <f>'ETR Total Sust. Benefits (MEUR)'!G78</f>
        <v>0</v>
      </c>
      <c r="H77" s="105">
        <f>'ETR Total Sust. Benefits (MEUR)'!H78</f>
        <v>0</v>
      </c>
      <c r="I77" s="105">
        <f>'ETR Total Sust. Benefits (MEUR)'!I78</f>
        <v>0</v>
      </c>
      <c r="J77" s="105">
        <f>'ETR Total Sust. Benefits (MEUR)'!J78</f>
        <v>0</v>
      </c>
      <c r="K77" s="106">
        <f>'ETR Total Sust. Benefits (MEUR)'!K78</f>
        <v>0</v>
      </c>
      <c r="L77" s="209">
        <f>'ETR Total Sust. Benefits (MEUR)'!L78</f>
        <v>8.9156188235294138</v>
      </c>
      <c r="M77" s="209">
        <f>'ETR Total Sust. Benefits (MEUR)'!M78</f>
        <v>0</v>
      </c>
      <c r="N77" s="209">
        <f>'ETR Total Sust. Benefits (MEUR)'!N78</f>
        <v>0</v>
      </c>
      <c r="O77" s="209">
        <f>'ETR Total Sust. Benefits (MEUR)'!O78</f>
        <v>0</v>
      </c>
      <c r="P77" s="210">
        <f>'ETR Total Sust. Benefits (MEUR)'!P78</f>
        <v>0</v>
      </c>
      <c r="Q77" s="209">
        <f>'ETR Total Sust. Benefits (MEUR)'!Q78</f>
        <v>4.1096638235294121</v>
      </c>
      <c r="R77" s="209">
        <f>'ETR Total Sust. Benefits (MEUR)'!R78</f>
        <v>0</v>
      </c>
      <c r="S77" s="209">
        <f>'ETR Total Sust. Benefits (MEUR)'!S78</f>
        <v>0</v>
      </c>
      <c r="T77" s="209">
        <f>'ETR Total Sust. Benefits (MEUR)'!T78</f>
        <v>0</v>
      </c>
      <c r="U77" s="210">
        <f>'ETR Total Sust. Benefits (MEUR)'!U78</f>
        <v>0</v>
      </c>
      <c r="V77" s="227">
        <f>'ETR Total Sust. Benefits (MEUR)'!V78</f>
        <v>4.6922038235294128</v>
      </c>
      <c r="W77" s="227">
        <f>'ETR Total Sust. Benefits (MEUR)'!W78</f>
        <v>0</v>
      </c>
      <c r="X77" s="227">
        <f>'ETR Total Sust. Benefits (MEUR)'!X78</f>
        <v>0</v>
      </c>
      <c r="Y77" s="227">
        <f>'ETR Total Sust. Benefits (MEUR)'!Y78</f>
        <v>0</v>
      </c>
      <c r="Z77" s="228">
        <f>'ETR Total Sust. Benefits (MEUR)'!Z78</f>
        <v>0</v>
      </c>
      <c r="AA77" s="37">
        <f>'ETR Total Sust. Benefits (MEUR)'!AA78</f>
        <v>8.4787138235294144</v>
      </c>
      <c r="AB77" s="37">
        <f>'ETR Total Sust. Benefits (MEUR)'!AB78</f>
        <v>0</v>
      </c>
      <c r="AC77" s="37">
        <f>'ETR Total Sust. Benefits (MEUR)'!AC78</f>
        <v>0</v>
      </c>
      <c r="AD77" s="37">
        <f>'ETR Total Sust. Benefits (MEUR)'!AD78</f>
        <v>0</v>
      </c>
      <c r="AE77" s="242">
        <f>'ETR Total Sust. Benefits (MEUR)'!AE78</f>
        <v>0</v>
      </c>
      <c r="AF77" s="40">
        <f>'ETR Total Sust. Benefits (MEUR)'!AF78</f>
        <v>5.8572838235294125</v>
      </c>
      <c r="AG77" s="40">
        <f>'ETR Total Sust. Benefits (MEUR)'!AG78</f>
        <v>0</v>
      </c>
      <c r="AH77" s="40">
        <f>'ETR Total Sust. Benefits (MEUR)'!AH78</f>
        <v>0</v>
      </c>
      <c r="AI77" s="40">
        <f>'ETR Total Sust. Benefits (MEUR)'!AI78</f>
        <v>0</v>
      </c>
      <c r="AJ77" s="248">
        <f>'ETR Total Sust. Benefits (MEUR)'!AJ78</f>
        <v>0</v>
      </c>
      <c r="AK77" s="227">
        <f>'ETR Total Sust. Benefits (MEUR)'!AK78</f>
        <v>11.682683823529414</v>
      </c>
      <c r="AL77" s="227">
        <f>'ETR Total Sust. Benefits (MEUR)'!AL78</f>
        <v>0</v>
      </c>
      <c r="AM77" s="227">
        <f>'ETR Total Sust. Benefits (MEUR)'!AM78</f>
        <v>0</v>
      </c>
      <c r="AN77" s="227">
        <f>'ETR Total Sust. Benefits (MEUR)'!AN78</f>
        <v>0</v>
      </c>
      <c r="AO77" s="228">
        <f>'ETR Total Sust. Benefits (MEUR)'!AO78</f>
        <v>0</v>
      </c>
      <c r="AP77" s="37">
        <f>'ETR Total Sust. Benefits (MEUR)'!AP78</f>
        <v>15.323558823529416</v>
      </c>
      <c r="AQ77" s="37">
        <f>'ETR Total Sust. Benefits (MEUR)'!AQ78</f>
        <v>0</v>
      </c>
      <c r="AR77" s="37">
        <f>'ETR Total Sust. Benefits (MEUR)'!AR78</f>
        <v>0</v>
      </c>
      <c r="AS77" s="37">
        <f>'ETR Total Sust. Benefits (MEUR)'!AS78</f>
        <v>0</v>
      </c>
      <c r="AT77" s="242">
        <f>'ETR Total Sust. Benefits (MEUR)'!AT78</f>
        <v>0</v>
      </c>
      <c r="AU77" s="40">
        <f>'ETR Total Sust. Benefits (MEUR)'!AU78</f>
        <v>12.410858823529415</v>
      </c>
      <c r="AV77" s="40">
        <f>'ETR Total Sust. Benefits (MEUR)'!AV78</f>
        <v>0</v>
      </c>
      <c r="AW77" s="40">
        <f>'ETR Total Sust. Benefits (MEUR)'!AW78</f>
        <v>0</v>
      </c>
      <c r="AX77" s="40">
        <f>'ETR Total Sust. Benefits (MEUR)'!AX78</f>
        <v>0</v>
      </c>
      <c r="AY77" s="248">
        <f>'ETR Total Sust. Benefits (MEUR)'!AY78</f>
        <v>0</v>
      </c>
    </row>
    <row r="78" spans="2:51" ht="168" customHeight="1" x14ac:dyDescent="0.25">
      <c r="B78" s="485" t="str">
        <f>'ETR Capacities'!B78</f>
        <v>ES</v>
      </c>
      <c r="C78" s="459" t="str">
        <f>'ETR Capacities'!C78</f>
        <v>ETR-N-483</v>
      </c>
      <c r="D78" s="459" t="str">
        <f>_xlfn.XLOOKUP(C78,'Investment Project Main Info'!$E$4:$E$265,'Investment Project Main Info'!$F$4:$F$265)</f>
        <v>L2DG (LNG to Decarbonised Gas)</v>
      </c>
      <c r="E78" s="459" t="str">
        <f>_xlfn.XLOOKUP(C78,'ETR Capacities'!$C$5:$C$79,'ETR Capacities'!$E$5:$E$79)</f>
        <v xml:space="preserve">Hydrogen and synthetic methane </v>
      </c>
      <c r="F78" s="509" t="str">
        <f>IF(_xlfn.XLOOKUP(C78,'ETR Capacities'!$C$5:$C$79,'ETR Capacities'!$F$5:$F$79)=0," ",_xlfn.XLOOKUP(C78,'ETR Capacities'!$C$5:$C$79,'ETR Capacities'!$F$5:$F$79))</f>
        <v xml:space="preserve"> </v>
      </c>
      <c r="G78" s="331">
        <f>'ETR Total Sust. Benefits (MEUR)'!G79</f>
        <v>0</v>
      </c>
      <c r="H78" s="334">
        <f>'ETR Total Sust. Benefits (MEUR)'!H79</f>
        <v>0</v>
      </c>
      <c r="I78" s="334">
        <f>'ETR Total Sust. Benefits (MEUR)'!I79</f>
        <v>0</v>
      </c>
      <c r="J78" s="334">
        <f>'ETR Total Sust. Benefits (MEUR)'!J79</f>
        <v>0</v>
      </c>
      <c r="K78" s="337">
        <f>'ETR Total Sust. Benefits (MEUR)'!K79</f>
        <v>0</v>
      </c>
      <c r="L78" s="325">
        <f>'ETR Total Sust. Benefits (MEUR)'!L79</f>
        <v>17.831237647058828</v>
      </c>
      <c r="M78" s="325">
        <f>'ETR Total Sust. Benefits (MEUR)'!M79</f>
        <v>0</v>
      </c>
      <c r="N78" s="325">
        <f>'ETR Total Sust. Benefits (MEUR)'!N79</f>
        <v>0</v>
      </c>
      <c r="O78" s="325">
        <f>'ETR Total Sust. Benefits (MEUR)'!O79</f>
        <v>0</v>
      </c>
      <c r="P78" s="328">
        <f>'ETR Total Sust. Benefits (MEUR)'!P79</f>
        <v>0</v>
      </c>
      <c r="Q78" s="325">
        <f>'ETR Total Sust. Benefits (MEUR)'!Q79</f>
        <v>8.2193276470588241</v>
      </c>
      <c r="R78" s="325">
        <f>'ETR Total Sust. Benefits (MEUR)'!R79</f>
        <v>0</v>
      </c>
      <c r="S78" s="325">
        <f>'ETR Total Sust. Benefits (MEUR)'!S79</f>
        <v>0</v>
      </c>
      <c r="T78" s="325">
        <f>'ETR Total Sust. Benefits (MEUR)'!T79</f>
        <v>0</v>
      </c>
      <c r="U78" s="328">
        <f>'ETR Total Sust. Benefits (MEUR)'!U79</f>
        <v>0</v>
      </c>
      <c r="V78" s="319">
        <f>'ETR Total Sust. Benefits (MEUR)'!V79</f>
        <v>9.3844076470588256</v>
      </c>
      <c r="W78" s="319">
        <f>'ETR Total Sust. Benefits (MEUR)'!W79</f>
        <v>0</v>
      </c>
      <c r="X78" s="319">
        <f>'ETR Total Sust. Benefits (MEUR)'!X79</f>
        <v>0</v>
      </c>
      <c r="Y78" s="319">
        <f>'ETR Total Sust. Benefits (MEUR)'!Y79</f>
        <v>0</v>
      </c>
      <c r="Z78" s="322">
        <f>'ETR Total Sust. Benefits (MEUR)'!Z79</f>
        <v>0</v>
      </c>
      <c r="AA78" s="313">
        <f>'ETR Total Sust. Benefits (MEUR)'!AA79</f>
        <v>16.957427647058829</v>
      </c>
      <c r="AB78" s="313">
        <f>'ETR Total Sust. Benefits (MEUR)'!AB79</f>
        <v>0</v>
      </c>
      <c r="AC78" s="313">
        <f>'ETR Total Sust. Benefits (MEUR)'!AC79</f>
        <v>0</v>
      </c>
      <c r="AD78" s="313">
        <f>'ETR Total Sust. Benefits (MEUR)'!AD79</f>
        <v>0</v>
      </c>
      <c r="AE78" s="316">
        <f>'ETR Total Sust. Benefits (MEUR)'!AE79</f>
        <v>0</v>
      </c>
      <c r="AF78" s="307">
        <f>'ETR Total Sust. Benefits (MEUR)'!AF79</f>
        <v>11.714567647058825</v>
      </c>
      <c r="AG78" s="307">
        <f>'ETR Total Sust. Benefits (MEUR)'!AG79</f>
        <v>0</v>
      </c>
      <c r="AH78" s="307">
        <f>'ETR Total Sust. Benefits (MEUR)'!AH79</f>
        <v>0</v>
      </c>
      <c r="AI78" s="307">
        <f>'ETR Total Sust. Benefits (MEUR)'!AI79</f>
        <v>0</v>
      </c>
      <c r="AJ78" s="310">
        <f>'ETR Total Sust. Benefits (MEUR)'!AJ79</f>
        <v>0</v>
      </c>
      <c r="AK78" s="319">
        <f>'ETR Total Sust. Benefits (MEUR)'!AK79</f>
        <v>23.365367647058829</v>
      </c>
      <c r="AL78" s="319">
        <f>'ETR Total Sust. Benefits (MEUR)'!AL79</f>
        <v>0</v>
      </c>
      <c r="AM78" s="319">
        <f>'ETR Total Sust. Benefits (MEUR)'!AM79</f>
        <v>0</v>
      </c>
      <c r="AN78" s="319">
        <f>'ETR Total Sust. Benefits (MEUR)'!AN79</f>
        <v>0</v>
      </c>
      <c r="AO78" s="322">
        <f>'ETR Total Sust. Benefits (MEUR)'!AO79</f>
        <v>0</v>
      </c>
      <c r="AP78" s="313">
        <f>'ETR Total Sust. Benefits (MEUR)'!AP79</f>
        <v>30.647117647058831</v>
      </c>
      <c r="AQ78" s="313">
        <f>'ETR Total Sust. Benefits (MEUR)'!AQ79</f>
        <v>0</v>
      </c>
      <c r="AR78" s="313">
        <f>'ETR Total Sust. Benefits (MEUR)'!AR79</f>
        <v>0</v>
      </c>
      <c r="AS78" s="313">
        <f>'ETR Total Sust. Benefits (MEUR)'!AS79</f>
        <v>0</v>
      </c>
      <c r="AT78" s="316">
        <f>'ETR Total Sust. Benefits (MEUR)'!AT79</f>
        <v>0</v>
      </c>
      <c r="AU78" s="307">
        <f>'ETR Total Sust. Benefits (MEUR)'!AU79</f>
        <v>24.821717647058829</v>
      </c>
      <c r="AV78" s="307">
        <f>'ETR Total Sust. Benefits (MEUR)'!AV79</f>
        <v>0</v>
      </c>
      <c r="AW78" s="307">
        <f>'ETR Total Sust. Benefits (MEUR)'!AW79</f>
        <v>0</v>
      </c>
      <c r="AX78" s="307">
        <f>'ETR Total Sust. Benefits (MEUR)'!AX79</f>
        <v>0</v>
      </c>
      <c r="AY78" s="310">
        <f>'ETR Total Sust. Benefits (MEUR)'!AY79</f>
        <v>0</v>
      </c>
    </row>
    <row r="79" spans="2:51" ht="46.5" customHeight="1" thickBot="1" x14ac:dyDescent="0.3">
      <c r="B79" s="491" t="s">
        <v>6</v>
      </c>
      <c r="C79" s="465" t="str">
        <f>'ETR Capacities'!C79</f>
        <v>ETR-N-921</v>
      </c>
      <c r="D79" s="465" t="str">
        <f>_xlfn.XLOOKUP(C79,'Investment Project Main Info'!$E$4:$E$265,'Investment Project Main Info'!$F$4:$F$265)</f>
        <v xml:space="preserve">Circular economy: waste to biomethane </v>
      </c>
      <c r="E79" s="465" t="str">
        <f>_xlfn.XLOOKUP(C79,'ETR Capacities'!$C$5:$C$79,'ETR Capacities'!$E$5:$E$79)</f>
        <v>Biomethane developments</v>
      </c>
      <c r="F79" s="514" t="str">
        <f>IF(_xlfn.XLOOKUP(C79,'ETR Capacities'!$C$5:$C$79,'ETR Capacities'!$F$5:$F$79)=0," ",_xlfn.XLOOKUP(C79,'ETR Capacities'!$C$5:$C$79,'ETR Capacities'!$F$5:$F$79))</f>
        <v xml:space="preserve"> </v>
      </c>
      <c r="G79" s="389">
        <f>'ETR Total Sust. Benefits (MEUR)'!G80</f>
        <v>0</v>
      </c>
      <c r="H79" s="111">
        <f>'ETR Total Sust. Benefits (MEUR)'!H80</f>
        <v>0</v>
      </c>
      <c r="I79" s="111">
        <f>'ETR Total Sust. Benefits (MEUR)'!I80</f>
        <v>0</v>
      </c>
      <c r="J79" s="111">
        <f>'ETR Total Sust. Benefits (MEUR)'!J80</f>
        <v>0</v>
      </c>
      <c r="K79" s="112">
        <f>'ETR Total Sust. Benefits (MEUR)'!K80</f>
        <v>0</v>
      </c>
      <c r="L79" s="216">
        <f>'ETR Total Sust. Benefits (MEUR)'!L80</f>
        <v>0</v>
      </c>
      <c r="M79" s="216">
        <f>'ETR Total Sust. Benefits (MEUR)'!M80</f>
        <v>0</v>
      </c>
      <c r="N79" s="216">
        <f>'ETR Total Sust. Benefits (MEUR)'!N80</f>
        <v>15.280944000000003</v>
      </c>
      <c r="O79" s="216">
        <f>'ETR Total Sust. Benefits (MEUR)'!O80</f>
        <v>0</v>
      </c>
      <c r="P79" s="217">
        <f>'ETR Total Sust. Benefits (MEUR)'!P80</f>
        <v>0</v>
      </c>
      <c r="Q79" s="216">
        <f>'ETR Total Sust. Benefits (MEUR)'!Q80</f>
        <v>0</v>
      </c>
      <c r="R79" s="216">
        <f>'ETR Total Sust. Benefits (MEUR)'!R80</f>
        <v>0</v>
      </c>
      <c r="S79" s="216">
        <f>'ETR Total Sust. Benefits (MEUR)'!S80</f>
        <v>6.2761020000000007</v>
      </c>
      <c r="T79" s="216">
        <f>'ETR Total Sust. Benefits (MEUR)'!T80</f>
        <v>0</v>
      </c>
      <c r="U79" s="217">
        <f>'ETR Total Sust. Benefits (MEUR)'!U80</f>
        <v>0</v>
      </c>
      <c r="V79" s="234">
        <f>'ETR Total Sust. Benefits (MEUR)'!V80</f>
        <v>0</v>
      </c>
      <c r="W79" s="234">
        <f>'ETR Total Sust. Benefits (MEUR)'!W80</f>
        <v>0</v>
      </c>
      <c r="X79" s="234">
        <f>'ETR Total Sust. Benefits (MEUR)'!X80</f>
        <v>7.3675980000000019</v>
      </c>
      <c r="Y79" s="234">
        <f>'ETR Total Sust. Benefits (MEUR)'!Y80</f>
        <v>0</v>
      </c>
      <c r="Z79" s="235">
        <f>'ETR Total Sust. Benefits (MEUR)'!Z80</f>
        <v>0</v>
      </c>
      <c r="AA79" s="45">
        <f>'ETR Total Sust. Benefits (MEUR)'!AA80</f>
        <v>0</v>
      </c>
      <c r="AB79" s="45">
        <f>'ETR Total Sust. Benefits (MEUR)'!AB80</f>
        <v>0</v>
      </c>
      <c r="AC79" s="45">
        <f>'ETR Total Sust. Benefits (MEUR)'!AC80</f>
        <v>14.462322000000004</v>
      </c>
      <c r="AD79" s="45">
        <f>'ETR Total Sust. Benefits (MEUR)'!AD80</f>
        <v>0</v>
      </c>
      <c r="AE79" s="68">
        <f>'ETR Total Sust. Benefits (MEUR)'!AE80</f>
        <v>0</v>
      </c>
      <c r="AF79" s="49">
        <f>'ETR Total Sust. Benefits (MEUR)'!AF80</f>
        <v>0</v>
      </c>
      <c r="AG79" s="49">
        <f>'ETR Total Sust. Benefits (MEUR)'!AG80</f>
        <v>0</v>
      </c>
      <c r="AH79" s="49">
        <f>'ETR Total Sust. Benefits (MEUR)'!AH80</f>
        <v>9.5505900000000015</v>
      </c>
      <c r="AI79" s="49">
        <f>'ETR Total Sust. Benefits (MEUR)'!AI80</f>
        <v>0</v>
      </c>
      <c r="AJ79" s="46">
        <f>'ETR Total Sust. Benefits (MEUR)'!AJ80</f>
        <v>0</v>
      </c>
      <c r="AK79" s="234">
        <f>'ETR Total Sust. Benefits (MEUR)'!AK80</f>
        <v>0</v>
      </c>
      <c r="AL79" s="234">
        <f>'ETR Total Sust. Benefits (MEUR)'!AL80</f>
        <v>0</v>
      </c>
      <c r="AM79" s="234">
        <f>'ETR Total Sust. Benefits (MEUR)'!AM80</f>
        <v>20.465550000000004</v>
      </c>
      <c r="AN79" s="234">
        <f>'ETR Total Sust. Benefits (MEUR)'!AN80</f>
        <v>0</v>
      </c>
      <c r="AO79" s="235">
        <f>'ETR Total Sust. Benefits (MEUR)'!AO80</f>
        <v>0</v>
      </c>
      <c r="AP79" s="45">
        <f>'ETR Total Sust. Benefits (MEUR)'!AP80</f>
        <v>0</v>
      </c>
      <c r="AQ79" s="45">
        <f>'ETR Total Sust. Benefits (MEUR)'!AQ80</f>
        <v>0</v>
      </c>
      <c r="AR79" s="45">
        <f>'ETR Total Sust. Benefits (MEUR)'!AR80</f>
        <v>27.287400000000009</v>
      </c>
      <c r="AS79" s="45">
        <f>'ETR Total Sust. Benefits (MEUR)'!AS80</f>
        <v>0</v>
      </c>
      <c r="AT79" s="68">
        <f>'ETR Total Sust. Benefits (MEUR)'!AT80</f>
        <v>0</v>
      </c>
      <c r="AU79" s="49">
        <f>'ETR Total Sust. Benefits (MEUR)'!AU80</f>
        <v>0</v>
      </c>
      <c r="AV79" s="49">
        <f>'ETR Total Sust. Benefits (MEUR)'!AV80</f>
        <v>0</v>
      </c>
      <c r="AW79" s="49">
        <f>'ETR Total Sust. Benefits (MEUR)'!AW80</f>
        <v>21.829920000000005</v>
      </c>
      <c r="AX79" s="49">
        <f>'ETR Total Sust. Benefits (MEUR)'!AX80</f>
        <v>0</v>
      </c>
      <c r="AY79" s="46">
        <f>'ETR Total Sust. Benefits (MEUR)'!AY80</f>
        <v>0</v>
      </c>
    </row>
    <row r="80" spans="2:51" x14ac:dyDescent="0.25">
      <c r="E80"/>
      <c r="I80" t="str">
        <f>IF(ISNUMBER('ETR CO2 Benefits (MEUR)'!I80)=TRUE,'ETR CO2 Benefits (MEUR)'!I80+'ETR Other Exter. Savings (MEUR)'!I80," ")</f>
        <v xml:space="preserve"> </v>
      </c>
    </row>
    <row r="81" spans="2:51" x14ac:dyDescent="0.25">
      <c r="E81"/>
    </row>
    <row r="82" spans="2:51" s="57" customFormat="1" x14ac:dyDescent="0.25">
      <c r="B82"/>
      <c r="C82"/>
      <c r="D82"/>
      <c r="E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row>
    <row r="83" spans="2:51" s="57" customFormat="1" x14ac:dyDescent="0.25">
      <c r="B83"/>
      <c r="C83"/>
      <c r="D83"/>
      <c r="E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row>
    <row r="84" spans="2:51" s="57" customFormat="1" x14ac:dyDescent="0.25">
      <c r="B84"/>
      <c r="C84"/>
      <c r="D84"/>
      <c r="E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row>
    <row r="85" spans="2:51" s="57" customFormat="1" x14ac:dyDescent="0.25">
      <c r="B85"/>
      <c r="C85"/>
      <c r="D85"/>
      <c r="E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row>
    <row r="86" spans="2:51" s="57" customFormat="1" x14ac:dyDescent="0.25">
      <c r="B86"/>
      <c r="C86"/>
      <c r="D86"/>
      <c r="E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row>
    <row r="87" spans="2:51" s="57" customFormat="1" x14ac:dyDescent="0.25">
      <c r="B87"/>
      <c r="C87"/>
      <c r="D87"/>
      <c r="E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row>
    <row r="88" spans="2:51" s="57" customFormat="1" x14ac:dyDescent="0.25">
      <c r="B88"/>
      <c r="C88"/>
      <c r="D88"/>
      <c r="E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row>
    <row r="89" spans="2:51" s="57" customFormat="1" x14ac:dyDescent="0.25">
      <c r="B89"/>
      <c r="C89"/>
      <c r="D89"/>
      <c r="E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row>
  </sheetData>
  <mergeCells count="193">
    <mergeCell ref="AK3:AO3"/>
    <mergeCell ref="AP3:AT3"/>
    <mergeCell ref="AU3:AY3"/>
    <mergeCell ref="F35:F36"/>
    <mergeCell ref="F48:F49"/>
    <mergeCell ref="F58:F60"/>
    <mergeCell ref="L14:L21"/>
    <mergeCell ref="M14:M21"/>
    <mergeCell ref="N14:N21"/>
    <mergeCell ref="O14:O21"/>
    <mergeCell ref="G3:K3"/>
    <mergeCell ref="L3:P3"/>
    <mergeCell ref="Q3:U3"/>
    <mergeCell ref="V3:Z3"/>
    <mergeCell ref="AA3:AE3"/>
    <mergeCell ref="AF3:AJ3"/>
    <mergeCell ref="P14:P21"/>
    <mergeCell ref="Q14:Q21"/>
    <mergeCell ref="R14:R21"/>
    <mergeCell ref="S14:S21"/>
    <mergeCell ref="T14:T21"/>
    <mergeCell ref="U14:U21"/>
    <mergeCell ref="F69:F70"/>
    <mergeCell ref="G14:G21"/>
    <mergeCell ref="H14:H21"/>
    <mergeCell ref="I14:I21"/>
    <mergeCell ref="J14:J21"/>
    <mergeCell ref="K14:K21"/>
    <mergeCell ref="AC14:AC21"/>
    <mergeCell ref="AD14:AD21"/>
    <mergeCell ref="AE14:AE21"/>
    <mergeCell ref="AK14:AK21"/>
    <mergeCell ref="AL14:AL21"/>
    <mergeCell ref="V14:V21"/>
    <mergeCell ref="W14:W21"/>
    <mergeCell ref="X14:X21"/>
    <mergeCell ref="Y14:Y21"/>
    <mergeCell ref="Z14:Z21"/>
    <mergeCell ref="AA14:AA21"/>
    <mergeCell ref="AU14:AU21"/>
    <mergeCell ref="AV14:AV21"/>
    <mergeCell ref="AW14:AW21"/>
    <mergeCell ref="AX14:AX21"/>
    <mergeCell ref="AY14:AY21"/>
    <mergeCell ref="G48:G49"/>
    <mergeCell ref="H48:H49"/>
    <mergeCell ref="I48:I49"/>
    <mergeCell ref="J48:J49"/>
    <mergeCell ref="K48:K49"/>
    <mergeCell ref="AS14:AS21"/>
    <mergeCell ref="AT14:AT21"/>
    <mergeCell ref="AF14:AF21"/>
    <mergeCell ref="AG14:AG21"/>
    <mergeCell ref="AH14:AH21"/>
    <mergeCell ref="AI14:AI21"/>
    <mergeCell ref="AJ14:AJ21"/>
    <mergeCell ref="AM14:AM21"/>
    <mergeCell ref="AN14:AN21"/>
    <mergeCell ref="AO14:AO21"/>
    <mergeCell ref="AP14:AP21"/>
    <mergeCell ref="AQ14:AQ21"/>
    <mergeCell ref="AR14:AR21"/>
    <mergeCell ref="AB14:AB21"/>
    <mergeCell ref="R48:R49"/>
    <mergeCell ref="S48:S49"/>
    <mergeCell ref="T48:T49"/>
    <mergeCell ref="U48:U49"/>
    <mergeCell ref="V48:V49"/>
    <mergeCell ref="W48:W49"/>
    <mergeCell ref="L48:L49"/>
    <mergeCell ref="M48:M49"/>
    <mergeCell ref="N48:N49"/>
    <mergeCell ref="O48:O49"/>
    <mergeCell ref="P48:P49"/>
    <mergeCell ref="Q48:Q49"/>
    <mergeCell ref="AF48:AF49"/>
    <mergeCell ref="AG48:AG49"/>
    <mergeCell ref="AH48:AH49"/>
    <mergeCell ref="AI48:AI49"/>
    <mergeCell ref="X48:X49"/>
    <mergeCell ref="Y48:Y49"/>
    <mergeCell ref="Z48:Z49"/>
    <mergeCell ref="AA48:AA49"/>
    <mergeCell ref="AB48:AB49"/>
    <mergeCell ref="AC48:AC49"/>
    <mergeCell ref="AV48:AV49"/>
    <mergeCell ref="AW48:AW49"/>
    <mergeCell ref="AX48:AX49"/>
    <mergeCell ref="AY48:AY49"/>
    <mergeCell ref="G58:G60"/>
    <mergeCell ref="H58:H60"/>
    <mergeCell ref="I58:I60"/>
    <mergeCell ref="J58:J60"/>
    <mergeCell ref="K58:K60"/>
    <mergeCell ref="L58:L60"/>
    <mergeCell ref="AP48:AP49"/>
    <mergeCell ref="AQ48:AQ49"/>
    <mergeCell ref="AR48:AR49"/>
    <mergeCell ref="AS48:AS49"/>
    <mergeCell ref="AT48:AT49"/>
    <mergeCell ref="AU48:AU49"/>
    <mergeCell ref="AJ48:AJ49"/>
    <mergeCell ref="AK48:AK49"/>
    <mergeCell ref="AL48:AL49"/>
    <mergeCell ref="AM48:AM49"/>
    <mergeCell ref="AN48:AN49"/>
    <mergeCell ref="AO48:AO49"/>
    <mergeCell ref="AD48:AD49"/>
    <mergeCell ref="AE48:AE49"/>
    <mergeCell ref="S58:S60"/>
    <mergeCell ref="T58:T60"/>
    <mergeCell ref="U58:U60"/>
    <mergeCell ref="V58:V60"/>
    <mergeCell ref="W58:W60"/>
    <mergeCell ref="X58:X60"/>
    <mergeCell ref="M58:M60"/>
    <mergeCell ref="N58:N60"/>
    <mergeCell ref="O58:O60"/>
    <mergeCell ref="P58:P60"/>
    <mergeCell ref="Q58:Q60"/>
    <mergeCell ref="R58:R60"/>
    <mergeCell ref="AG58:AG60"/>
    <mergeCell ref="AH58:AH60"/>
    <mergeCell ref="AI58:AI60"/>
    <mergeCell ref="AJ58:AJ60"/>
    <mergeCell ref="Y58:Y60"/>
    <mergeCell ref="Z58:Z60"/>
    <mergeCell ref="AA58:AA60"/>
    <mergeCell ref="AB58:AB60"/>
    <mergeCell ref="AC58:AC60"/>
    <mergeCell ref="AD58:AD60"/>
    <mergeCell ref="AW58:AW60"/>
    <mergeCell ref="AX58:AX60"/>
    <mergeCell ref="AY58:AY60"/>
    <mergeCell ref="G68:G70"/>
    <mergeCell ref="H68:H70"/>
    <mergeCell ref="I68:I70"/>
    <mergeCell ref="J68:J70"/>
    <mergeCell ref="K68:K70"/>
    <mergeCell ref="L68:L70"/>
    <mergeCell ref="M68:M70"/>
    <mergeCell ref="AQ58:AQ60"/>
    <mergeCell ref="AR58:AR60"/>
    <mergeCell ref="AS58:AS60"/>
    <mergeCell ref="AT58:AT60"/>
    <mergeCell ref="AU58:AU60"/>
    <mergeCell ref="AV58:AV60"/>
    <mergeCell ref="AK58:AK60"/>
    <mergeCell ref="AL58:AL60"/>
    <mergeCell ref="AM58:AM60"/>
    <mergeCell ref="AN58:AN60"/>
    <mergeCell ref="AO58:AO60"/>
    <mergeCell ref="AP58:AP60"/>
    <mergeCell ref="AE58:AE60"/>
    <mergeCell ref="AF58:AF60"/>
    <mergeCell ref="T68:T70"/>
    <mergeCell ref="U68:U70"/>
    <mergeCell ref="V68:V70"/>
    <mergeCell ref="W68:W70"/>
    <mergeCell ref="X68:X70"/>
    <mergeCell ref="Y68:Y70"/>
    <mergeCell ref="N68:N70"/>
    <mergeCell ref="O68:O70"/>
    <mergeCell ref="P68:P70"/>
    <mergeCell ref="Q68:Q70"/>
    <mergeCell ref="R68:R70"/>
    <mergeCell ref="S68:S70"/>
    <mergeCell ref="AF68:AF70"/>
    <mergeCell ref="AG68:AG70"/>
    <mergeCell ref="AH68:AH70"/>
    <mergeCell ref="AI68:AI70"/>
    <mergeCell ref="AJ68:AJ70"/>
    <mergeCell ref="AK68:AK70"/>
    <mergeCell ref="Z68:Z70"/>
    <mergeCell ref="AA68:AA70"/>
    <mergeCell ref="AB68:AB70"/>
    <mergeCell ref="AC68:AC70"/>
    <mergeCell ref="AD68:AD70"/>
    <mergeCell ref="AE68:AE70"/>
    <mergeCell ref="AX68:AX70"/>
    <mergeCell ref="AY68:AY70"/>
    <mergeCell ref="AR68:AR70"/>
    <mergeCell ref="AS68:AS70"/>
    <mergeCell ref="AT68:AT70"/>
    <mergeCell ref="AU68:AU70"/>
    <mergeCell ref="AV68:AV70"/>
    <mergeCell ref="AW68:AW70"/>
    <mergeCell ref="AL68:AL70"/>
    <mergeCell ref="AM68:AM70"/>
    <mergeCell ref="AN68:AN70"/>
    <mergeCell ref="AO68:AO70"/>
    <mergeCell ref="AP68:AP70"/>
    <mergeCell ref="AQ68:AQ70"/>
  </mergeCells>
  <conditionalFormatting sqref="H58:I58">
    <cfRule type="cellIs" dxfId="650" priority="9" operator="greaterThan">
      <formula>0</formula>
    </cfRule>
  </conditionalFormatting>
  <conditionalFormatting sqref="J58 M58 P58 S58 AK58 AN58 AQ58 AT58 AW58">
    <cfRule type="cellIs" dxfId="649" priority="8" operator="greaterThan">
      <formula>0</formula>
    </cfRule>
  </conditionalFormatting>
  <conditionalFormatting sqref="K58:L58 N58:O58 Q58:R58 T58:U58 AL58:AM58 AO58:AP58 AR58:AS58 AU58:AV58 AX58:AY58">
    <cfRule type="cellIs" dxfId="648" priority="7" operator="greaterThan">
      <formula>0</formula>
    </cfRule>
  </conditionalFormatting>
  <conditionalFormatting sqref="V58 Y58 AB58 AE58 AH58">
    <cfRule type="cellIs" dxfId="647" priority="5" operator="greaterThan">
      <formula>0</formula>
    </cfRule>
  </conditionalFormatting>
  <conditionalFormatting sqref="W58:X58 Z58:AA58 AC58:AD58 AF58:AG58 AI58:AJ58">
    <cfRule type="cellIs" dxfId="646" priority="4" operator="greaterThan">
      <formula>0</formula>
    </cfRule>
  </conditionalFormatting>
  <conditionalFormatting sqref="H68:AJ68">
    <cfRule type="cellIs" dxfId="645" priority="2" operator="greaterThan">
      <formula>0</formula>
    </cfRule>
  </conditionalFormatting>
  <conditionalFormatting sqref="AK68:AY68">
    <cfRule type="cellIs" dxfId="644" priority="1" operator="greaterThan">
      <formula>0</formula>
    </cfRule>
  </conditionalFormatting>
  <conditionalFormatting sqref="G5:K13 G22:K47 G50:K57 G48:H48 G61:K67 G71:K79 G68">
    <cfRule type="cellIs" dxfId="643" priority="45" operator="greaterThan">
      <formula>0</formula>
    </cfRule>
  </conditionalFormatting>
  <conditionalFormatting sqref="L5:P13 L22:P47 L50:P57 L61:P67 L71:P79">
    <cfRule type="cellIs" dxfId="642" priority="44" operator="greaterThan">
      <formula>0</formula>
    </cfRule>
  </conditionalFormatting>
  <conditionalFormatting sqref="Q5:U13 Q22:U47 Q50:U57 Q61:U67 Q71:U79">
    <cfRule type="cellIs" dxfId="641" priority="43" operator="greaterThan">
      <formula>0</formula>
    </cfRule>
  </conditionalFormatting>
  <conditionalFormatting sqref="V5:Z13 V22:Z47 V50:Z57 V61:Z67 V71:Z79">
    <cfRule type="cellIs" dxfId="640" priority="42" operator="greaterThan">
      <formula>0</formula>
    </cfRule>
  </conditionalFormatting>
  <conditionalFormatting sqref="AA5:AE13 AA22:AE47 AA50:AE57 AA61:AE67 AA71:AE79">
    <cfRule type="cellIs" dxfId="639" priority="41" operator="greaterThan">
      <formula>0</formula>
    </cfRule>
  </conditionalFormatting>
  <conditionalFormatting sqref="AF5:AJ13 AF22:AJ47 AF50:AJ57 AF61:AJ67 AF71:AJ79">
    <cfRule type="cellIs" dxfId="638" priority="40" operator="greaterThan">
      <formula>0</formula>
    </cfRule>
  </conditionalFormatting>
  <conditionalFormatting sqref="AK5:AO13 AK22:AO47 AK50:AO57 AK61:AO67 AK71:AO79">
    <cfRule type="cellIs" dxfId="637" priority="39" operator="greaterThan">
      <formula>0</formula>
    </cfRule>
  </conditionalFormatting>
  <conditionalFormatting sqref="AP5:AT13 AP22:AT47 AP50:AT57 AP61:AT67 AP71:AT79">
    <cfRule type="cellIs" dxfId="636" priority="38" operator="greaterThan">
      <formula>0</formula>
    </cfRule>
  </conditionalFormatting>
  <conditionalFormatting sqref="AU5:AY13 AU22:AY47 AU50:AY57 AU61:AY67 AU71:AY79">
    <cfRule type="cellIs" dxfId="635" priority="37" operator="greaterThan">
      <formula>0</formula>
    </cfRule>
  </conditionalFormatting>
  <conditionalFormatting sqref="G14:K14">
    <cfRule type="cellIs" dxfId="634" priority="36" operator="greaterThan">
      <formula>0</formula>
    </cfRule>
  </conditionalFormatting>
  <conditionalFormatting sqref="V14:Z14">
    <cfRule type="cellIs" dxfId="633" priority="33" operator="greaterThan">
      <formula>0</formula>
    </cfRule>
  </conditionalFormatting>
  <conditionalFormatting sqref="AA14:AE14">
    <cfRule type="cellIs" dxfId="632" priority="32" operator="greaterThan">
      <formula>0</formula>
    </cfRule>
  </conditionalFormatting>
  <conditionalFormatting sqref="AF14:AJ14">
    <cfRule type="cellIs" dxfId="631" priority="31" operator="greaterThan">
      <formula>0</formula>
    </cfRule>
  </conditionalFormatting>
  <conditionalFormatting sqref="L14:P14">
    <cfRule type="cellIs" dxfId="630" priority="27" operator="greaterThan">
      <formula>0</formula>
    </cfRule>
  </conditionalFormatting>
  <conditionalFormatting sqref="Q14:U14">
    <cfRule type="cellIs" dxfId="629" priority="26" operator="greaterThan">
      <formula>0</formula>
    </cfRule>
  </conditionalFormatting>
  <conditionalFormatting sqref="AK14:AO14">
    <cfRule type="cellIs" dxfId="628" priority="25" operator="greaterThan">
      <formula>0</formula>
    </cfRule>
  </conditionalFormatting>
  <conditionalFormatting sqref="AP14:AT14">
    <cfRule type="cellIs" dxfId="627" priority="24" operator="greaterThan">
      <formula>0</formula>
    </cfRule>
  </conditionalFormatting>
  <conditionalFormatting sqref="AU14:AY14">
    <cfRule type="cellIs" dxfId="626" priority="23" operator="greaterThan">
      <formula>0</formula>
    </cfRule>
  </conditionalFormatting>
  <conditionalFormatting sqref="I48:T48 V48:AJ48">
    <cfRule type="cellIs" dxfId="625" priority="22" operator="greaterThan">
      <formula>0</formula>
    </cfRule>
  </conditionalFormatting>
  <conditionalFormatting sqref="U48">
    <cfRule type="cellIs" dxfId="624" priority="21" operator="greaterThan">
      <formula>0</formula>
    </cfRule>
  </conditionalFormatting>
  <conditionalFormatting sqref="AK48:AY48">
    <cfRule type="cellIs" dxfId="623" priority="19" operator="greaterThan">
      <formula>0</formula>
    </cfRule>
  </conditionalFormatting>
  <conditionalFormatting sqref="G58">
    <cfRule type="cellIs" dxfId="622" priority="18" operator="greaterThan">
      <formula>0</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A7A9A2-0977-4E08-9F44-AD2CFCCC1FAB}">
  <sheetPr>
    <tabColor rgb="FFFFC000"/>
  </sheetPr>
  <dimension ref="B1:T79"/>
  <sheetViews>
    <sheetView showGridLines="0" zoomScale="80" zoomScaleNormal="80" workbookViewId="0">
      <selection activeCell="Q68" sqref="Q68:T70"/>
    </sheetView>
  </sheetViews>
  <sheetFormatPr defaultRowHeight="15" x14ac:dyDescent="0.25"/>
  <cols>
    <col min="1" max="1" width="2.42578125" customWidth="1"/>
    <col min="2" max="2" width="15.7109375" customWidth="1"/>
    <col min="3" max="3" width="15.42578125" customWidth="1"/>
    <col min="4" max="5" width="32.7109375" customWidth="1"/>
    <col min="7" max="7" width="17.7109375" customWidth="1"/>
    <col min="8" max="8" width="15.7109375" customWidth="1"/>
    <col min="9" max="9" width="17.7109375" customWidth="1"/>
    <col min="10" max="10" width="15.7109375" customWidth="1"/>
    <col min="11" max="11" width="2.42578125" customWidth="1"/>
    <col min="12" max="12" width="17.7109375" customWidth="1"/>
    <col min="13" max="13" width="15.7109375" customWidth="1"/>
    <col min="14" max="14" width="17.7109375" customWidth="1"/>
    <col min="15" max="15" width="15.7109375" customWidth="1"/>
    <col min="16" max="16" width="2.7109375" customWidth="1"/>
    <col min="17" max="17" width="17.7109375" customWidth="1"/>
    <col min="18" max="18" width="15.7109375" customWidth="1"/>
    <col min="19" max="19" width="17.7109375" customWidth="1"/>
    <col min="20" max="20" width="15.7109375" customWidth="1"/>
  </cols>
  <sheetData>
    <row r="1" spans="2:20" s="652" customFormat="1" ht="25.5" customHeight="1" x14ac:dyDescent="0.25">
      <c r="B1" s="651" t="s">
        <v>1187</v>
      </c>
    </row>
    <row r="2" spans="2:20" ht="15.75" thickBot="1" x14ac:dyDescent="0.3">
      <c r="B2" s="530"/>
    </row>
    <row r="3" spans="2:20" ht="15.75" thickBot="1" x14ac:dyDescent="0.3">
      <c r="G3" s="786" t="s">
        <v>1172</v>
      </c>
      <c r="H3" s="787"/>
      <c r="I3" s="786" t="s">
        <v>1173</v>
      </c>
      <c r="J3" s="788"/>
      <c r="K3" s="570"/>
      <c r="L3" s="783" t="s">
        <v>887</v>
      </c>
      <c r="M3" s="784"/>
      <c r="N3" s="783" t="s">
        <v>888</v>
      </c>
      <c r="O3" s="785"/>
      <c r="Q3" s="780" t="s">
        <v>1186</v>
      </c>
      <c r="R3" s="781"/>
      <c r="S3" s="780" t="s">
        <v>1174</v>
      </c>
      <c r="T3" s="782"/>
    </row>
    <row r="4" spans="2:20" ht="41.25" customHeight="1" thickBot="1" x14ac:dyDescent="0.3">
      <c r="B4" s="653" t="str">
        <f>'ETR Total Sust. Benef. Grouped'!B4</f>
        <v>Country
Code</v>
      </c>
      <c r="C4" s="654" t="str">
        <f>'ETR Total Sust. Benef. Grouped'!C4</f>
        <v>ETR project</v>
      </c>
      <c r="D4" s="654" t="str">
        <f>'ETR Total Sust. Benef. Grouped'!D4</f>
        <v>ETR Project Name</v>
      </c>
      <c r="E4" s="655" t="str">
        <f>'ETR Total Sust. Benef. Grouped'!E4</f>
        <v>Type of benefits</v>
      </c>
      <c r="F4" s="656" t="str">
        <f>'ETR Total Sust. Benef. Grouped'!F4</f>
        <v xml:space="preserve">PRJ Group </v>
      </c>
      <c r="G4" s="557" t="s">
        <v>1184</v>
      </c>
      <c r="H4" s="557" t="s">
        <v>1185</v>
      </c>
      <c r="I4" s="557" t="s">
        <v>1184</v>
      </c>
      <c r="J4" s="559" t="s">
        <v>1185</v>
      </c>
      <c r="K4" s="570"/>
      <c r="L4" s="573" t="s">
        <v>1184</v>
      </c>
      <c r="M4" s="558" t="s">
        <v>1185</v>
      </c>
      <c r="N4" s="558" t="s">
        <v>1184</v>
      </c>
      <c r="O4" s="605" t="s">
        <v>1185</v>
      </c>
      <c r="Q4" s="606" t="s">
        <v>1184</v>
      </c>
      <c r="R4" s="607" t="s">
        <v>1185</v>
      </c>
      <c r="S4" s="607" t="s">
        <v>1184</v>
      </c>
      <c r="T4" s="608" t="s">
        <v>1185</v>
      </c>
    </row>
    <row r="5" spans="2:20" ht="26.25" thickBot="1" x14ac:dyDescent="0.3">
      <c r="B5" s="532" t="str">
        <f>'ETR Total Sust. Benef. Grouped'!B5</f>
        <v>AT</v>
      </c>
      <c r="C5" s="543" t="str">
        <f>'ETR Total Sust. Benef. Grouped'!C5</f>
        <v>ETR-N-896</v>
      </c>
      <c r="D5" s="533" t="str">
        <f>'ETR Total Sust. Benef. Grouped'!D5</f>
        <v>P2G4A</v>
      </c>
      <c r="E5" s="543" t="str">
        <f>'ETR Total Sust. Benef. Grouped'!E5</f>
        <v xml:space="preserve">Hydrogen and synthetic methane </v>
      </c>
      <c r="F5" s="534" t="str">
        <f>IF(_xlfn.XLOOKUP(C5,'ETR Capacities'!$C$5:$C$79,'ETR Capacities'!$F$5:$F$79)=0," ",_xlfn.XLOOKUP(C5,'ETR Capacities'!$C$5:$C$79,'ETR Capacities'!$F$5:$F$79))</f>
        <v xml:space="preserve"> </v>
      </c>
      <c r="G5" s="574">
        <v>21.784599204334363</v>
      </c>
      <c r="H5" s="575">
        <v>0.87138396817337449</v>
      </c>
      <c r="I5" s="574">
        <v>21.784599204334363</v>
      </c>
      <c r="J5" s="575">
        <v>0.87138396817337449</v>
      </c>
      <c r="K5" s="571"/>
      <c r="L5" s="574">
        <v>23.303035704334363</v>
      </c>
      <c r="M5" s="575">
        <v>0.93212142817337451</v>
      </c>
      <c r="N5" s="574">
        <v>23.303035704334363</v>
      </c>
      <c r="O5" s="575">
        <v>0.93212142817337451</v>
      </c>
      <c r="Q5" s="574">
        <v>28.550494704334358</v>
      </c>
      <c r="R5" s="575">
        <v>1.1420197881733742</v>
      </c>
      <c r="S5" s="574">
        <v>28.550494704334358</v>
      </c>
      <c r="T5" s="575">
        <v>1.1420197881733742</v>
      </c>
    </row>
    <row r="6" spans="2:20" ht="25.5" x14ac:dyDescent="0.25">
      <c r="B6" s="535" t="str">
        <f>'ETR Total Sust. Benef. Grouped'!B6</f>
        <v>BE</v>
      </c>
      <c r="C6" s="542" t="str">
        <f>'ETR Total Sust. Benef. Grouped'!C6</f>
        <v>ETR-N-300</v>
      </c>
      <c r="D6" s="536" t="str">
        <f>'ETR Total Sust. Benef. Grouped'!D6</f>
        <v>HyOffWind Zeebrugge</v>
      </c>
      <c r="E6" s="542" t="str">
        <f>'ETR Total Sust. Benef. Grouped'!E6</f>
        <v xml:space="preserve">Hydrogen and synthetic methane </v>
      </c>
      <c r="F6" s="537" t="str">
        <f>IF(_xlfn.XLOOKUP(C6,'ETR Capacities'!$C$5:$C$79,'ETR Capacities'!$F$5:$F$79)=0," ",_xlfn.XLOOKUP(C6,'ETR Capacities'!$C$5:$C$79,'ETR Capacities'!$F$5:$F$79))</f>
        <v xml:space="preserve"> </v>
      </c>
      <c r="G6" s="561">
        <v>49.144748671950467</v>
      </c>
      <c r="H6" s="566">
        <v>1.9657899468780187</v>
      </c>
      <c r="I6" s="576">
        <v>44.288204671950467</v>
      </c>
      <c r="J6" s="577">
        <v>1.7715281868780186</v>
      </c>
      <c r="K6" s="571"/>
      <c r="L6" s="561">
        <v>52.747298671950482</v>
      </c>
      <c r="M6" s="566">
        <v>2.1098919468780193</v>
      </c>
      <c r="N6" s="561">
        <v>47.890754671950482</v>
      </c>
      <c r="O6" s="566">
        <v>1.9156301868780192</v>
      </c>
      <c r="Q6" s="561">
        <v>63.938198671950467</v>
      </c>
      <c r="R6" s="566">
        <v>2.5575279468780185</v>
      </c>
      <c r="S6" s="561">
        <v>59.081654671950467</v>
      </c>
      <c r="T6" s="566">
        <v>2.3632661868780187</v>
      </c>
    </row>
    <row r="7" spans="2:20" x14ac:dyDescent="0.25">
      <c r="B7" s="538" t="str">
        <f>'ETR Total Sust. Benef. Grouped'!B7</f>
        <v>BE</v>
      </c>
      <c r="C7" s="539" t="str">
        <f>'ETR Total Sust. Benef. Grouped'!C7</f>
        <v>ETR-N-401</v>
      </c>
      <c r="D7" s="539" t="str">
        <f>'ETR Total Sust. Benef. Grouped'!D7</f>
        <v>Antwerp@C</v>
      </c>
      <c r="E7" s="539" t="str">
        <f>'ETR Total Sust. Benef. Grouped'!E7</f>
        <v>CCS/CCU</v>
      </c>
      <c r="F7" s="540" t="str">
        <f>IF(_xlfn.XLOOKUP(C7,'ETR Capacities'!$C$5:$C$79,'ETR Capacities'!$F$5:$F$79)=0," ",_xlfn.XLOOKUP(C7,'ETR Capacities'!$C$5:$C$79,'ETR Capacities'!$F$5:$F$79))</f>
        <v xml:space="preserve"> </v>
      </c>
      <c r="G7" s="579"/>
      <c r="H7" s="578"/>
      <c r="I7" s="579"/>
      <c r="J7" s="578"/>
      <c r="K7" s="572"/>
      <c r="L7" s="579"/>
      <c r="M7" s="578"/>
      <c r="N7" s="579">
        <v>0</v>
      </c>
      <c r="O7" s="578">
        <v>0</v>
      </c>
      <c r="Q7" s="579">
        <v>0</v>
      </c>
      <c r="R7" s="578">
        <v>0</v>
      </c>
      <c r="S7" s="579">
        <v>0</v>
      </c>
      <c r="T7" s="578">
        <v>0</v>
      </c>
    </row>
    <row r="8" spans="2:20" ht="25.5" x14ac:dyDescent="0.25">
      <c r="B8" s="538" t="str">
        <f>'ETR Total Sust. Benef. Grouped'!B8</f>
        <v>BE</v>
      </c>
      <c r="C8" s="539" t="str">
        <f>'ETR Total Sust. Benef. Grouped'!C8</f>
        <v>ETR-N-923</v>
      </c>
      <c r="D8" s="539" t="str">
        <f>'ETR Total Sust. Benef. Grouped'!D8</f>
        <v>Interconnected hydrogen network</v>
      </c>
      <c r="E8" s="539" t="str">
        <f>'ETR Total Sust. Benef. Grouped'!E8</f>
        <v xml:space="preserve">Hydrogen and synthetic methane </v>
      </c>
      <c r="F8" s="540" t="str">
        <f>IF(_xlfn.XLOOKUP(C8,'ETR Capacities'!$C$5:$C$79,'ETR Capacities'!$F$5:$F$79)=0," ",_xlfn.XLOOKUP(C8,'ETR Capacities'!$C$5:$C$79,'ETR Capacities'!$F$5:$F$79))</f>
        <v xml:space="preserve"> </v>
      </c>
      <c r="G8" s="583"/>
      <c r="H8" s="582"/>
      <c r="I8" s="583"/>
      <c r="J8" s="582"/>
      <c r="K8" s="572"/>
      <c r="L8" s="583"/>
      <c r="M8" s="582"/>
      <c r="N8" s="583">
        <v>0</v>
      </c>
      <c r="O8" s="582">
        <v>0</v>
      </c>
      <c r="Q8" s="583">
        <v>0</v>
      </c>
      <c r="R8" s="582">
        <v>0</v>
      </c>
      <c r="S8" s="583">
        <v>0</v>
      </c>
      <c r="T8" s="582">
        <v>0</v>
      </c>
    </row>
    <row r="9" spans="2:20" x14ac:dyDescent="0.25">
      <c r="B9" s="538" t="str">
        <f>'ETR Total Sust. Benef. Grouped'!B9</f>
        <v>BE</v>
      </c>
      <c r="C9" s="539" t="str">
        <f>'ETR Total Sust. Benef. Grouped'!C9</f>
        <v>ETR-N-924</v>
      </c>
      <c r="D9" s="539" t="str">
        <f>'ETR Total Sust. Benef. Grouped'!D9</f>
        <v>Power to Methanol Antwerp</v>
      </c>
      <c r="E9" s="539" t="str">
        <f>'ETR Total Sust. Benef. Grouped'!E9</f>
        <v>CCS/CCU</v>
      </c>
      <c r="F9" s="540" t="str">
        <f>IF(_xlfn.XLOOKUP(C9,'ETR Capacities'!$C$5:$C$79,'ETR Capacities'!$F$5:$F$79)=0," ",_xlfn.XLOOKUP(C9,'ETR Capacities'!$C$5:$C$79,'ETR Capacities'!$F$5:$F$79))</f>
        <v xml:space="preserve"> </v>
      </c>
      <c r="G9" s="585">
        <v>10.859423999999997</v>
      </c>
      <c r="H9" s="584">
        <v>0.43437695999999987</v>
      </c>
      <c r="I9" s="585">
        <v>9.5922239999999981</v>
      </c>
      <c r="J9" s="584">
        <v>0.38368895999999991</v>
      </c>
      <c r="K9" s="571"/>
      <c r="L9" s="585">
        <v>11.799424000000004</v>
      </c>
      <c r="M9" s="584">
        <v>0.47197696000000017</v>
      </c>
      <c r="N9" s="585">
        <v>10.532224000000001</v>
      </c>
      <c r="O9" s="584">
        <v>0.42128896000000005</v>
      </c>
      <c r="Q9" s="585">
        <v>14.719424000000004</v>
      </c>
      <c r="R9" s="584">
        <v>0.58877696000000013</v>
      </c>
      <c r="S9" s="585">
        <v>13.452224000000006</v>
      </c>
      <c r="T9" s="584">
        <v>0.53808896000000028</v>
      </c>
    </row>
    <row r="10" spans="2:20" x14ac:dyDescent="0.25">
      <c r="B10" s="538" t="str">
        <f>'ETR Total Sust. Benef. Grouped'!B10</f>
        <v>BE</v>
      </c>
      <c r="C10" s="539" t="str">
        <f>'ETR Total Sust. Benef. Grouped'!C10</f>
        <v>ETR-N-929</v>
      </c>
      <c r="D10" s="539" t="str">
        <f>'ETR Total Sust. Benef. Grouped'!D10</f>
        <v>Carbon Connect Delta</v>
      </c>
      <c r="E10" s="539" t="str">
        <f>'ETR Total Sust. Benef. Grouped'!E10</f>
        <v>CCS/CCU</v>
      </c>
      <c r="F10" s="540" t="str">
        <f>IF(_xlfn.XLOOKUP(C10,'ETR Capacities'!$C$5:$C$79,'ETR Capacities'!$F$5:$F$79)=0," ",_xlfn.XLOOKUP(C10,'ETR Capacities'!$C$5:$C$79,'ETR Capacities'!$F$5:$F$79))</f>
        <v xml:space="preserve"> </v>
      </c>
      <c r="G10" s="561">
        <v>8346.2139999999999</v>
      </c>
      <c r="H10" s="566">
        <v>333.84856000000002</v>
      </c>
      <c r="I10" s="561">
        <v>8201.0139999999992</v>
      </c>
      <c r="J10" s="566">
        <v>328.04055999999997</v>
      </c>
      <c r="K10" s="571"/>
      <c r="L10" s="561">
        <v>9119.4639999999999</v>
      </c>
      <c r="M10" s="566">
        <v>364.77855999999997</v>
      </c>
      <c r="N10" s="561">
        <v>8974.2639999999992</v>
      </c>
      <c r="O10" s="566">
        <v>358.97055999999998</v>
      </c>
      <c r="Q10" s="561">
        <v>11683.964</v>
      </c>
      <c r="R10" s="566">
        <v>467.35856000000001</v>
      </c>
      <c r="S10" s="561">
        <v>11538.763999999999</v>
      </c>
      <c r="T10" s="566">
        <v>461.55055999999996</v>
      </c>
    </row>
    <row r="11" spans="2:20" ht="26.25" thickBot="1" x14ac:dyDescent="0.3">
      <c r="B11" s="541" t="str">
        <f>'ETR Total Sust. Benef. Grouped'!B11</f>
        <v>BE</v>
      </c>
      <c r="C11" s="542" t="str">
        <f>'ETR Total Sust. Benef. Grouped'!C11</f>
        <v>ETR-N-938</v>
      </c>
      <c r="D11" s="542" t="str">
        <f>'ETR Total Sust. Benef. Grouped'!D11</f>
        <v>H2-Import Coalition</v>
      </c>
      <c r="E11" s="542" t="str">
        <f>'ETR Total Sust. Benef. Grouped'!E11</f>
        <v xml:space="preserve">Hydrogen and synthetic methane </v>
      </c>
      <c r="F11" s="537" t="str">
        <f>IF(_xlfn.XLOOKUP(C11,'ETR Capacities'!$C$5:$C$79,'ETR Capacities'!$F$5:$F$79)=0," ",_xlfn.XLOOKUP(C11,'ETR Capacities'!$C$5:$C$79,'ETR Capacities'!$F$5:$F$79))</f>
        <v xml:space="preserve"> </v>
      </c>
      <c r="G11" s="588"/>
      <c r="H11" s="589"/>
      <c r="I11" s="588"/>
      <c r="J11" s="589"/>
      <c r="K11" s="572"/>
      <c r="L11" s="588"/>
      <c r="M11" s="589"/>
      <c r="N11" s="588">
        <v>0</v>
      </c>
      <c r="O11" s="589">
        <v>0</v>
      </c>
      <c r="Q11" s="588">
        <v>0</v>
      </c>
      <c r="R11" s="589">
        <v>0</v>
      </c>
      <c r="S11" s="588">
        <v>0</v>
      </c>
      <c r="T11" s="589">
        <v>0</v>
      </c>
    </row>
    <row r="12" spans="2:20" ht="26.25" thickBot="1" x14ac:dyDescent="0.3">
      <c r="B12" s="532" t="str">
        <f>'ETR Total Sust. Benef. Grouped'!B12</f>
        <v>CZ</v>
      </c>
      <c r="C12" s="543" t="str">
        <f>'ETR Total Sust. Benef. Grouped'!C12</f>
        <v>ETR-N-306</v>
      </c>
      <c r="D12" s="543" t="str">
        <f>'ETR Total Sust. Benef. Grouped'!D12</f>
        <v>Greening of Gas (GoG)</v>
      </c>
      <c r="E12" s="543" t="str">
        <f>'ETR Total Sust. Benef. Grouped'!E12</f>
        <v xml:space="preserve">Hydrogen and synthetic methane </v>
      </c>
      <c r="F12" s="534" t="str">
        <f>IF(_xlfn.XLOOKUP(C12,'ETR Capacities'!$C$5:$C$79,'ETR Capacities'!$F$5:$F$79)=0," ",_xlfn.XLOOKUP(C12,'ETR Capacities'!$C$5:$C$79,'ETR Capacities'!$F$5:$F$79))</f>
        <v xml:space="preserve"> </v>
      </c>
      <c r="G12" s="574">
        <v>1.0717310310000001</v>
      </c>
      <c r="H12" s="575">
        <v>4.2869241240000001E-2</v>
      </c>
      <c r="I12" s="574">
        <v>1.2291000916811148</v>
      </c>
      <c r="J12" s="575">
        <v>4.9164003667244591E-2</v>
      </c>
      <c r="K12" s="571"/>
      <c r="L12" s="574">
        <v>1.1656272810000003</v>
      </c>
      <c r="M12" s="575">
        <v>4.6625091240000013E-2</v>
      </c>
      <c r="N12" s="574">
        <v>1.3229963416811144</v>
      </c>
      <c r="O12" s="575">
        <v>5.2919853667244575E-2</v>
      </c>
      <c r="Q12" s="574">
        <v>1.4607297810000008</v>
      </c>
      <c r="R12" s="575">
        <v>5.8429191240000032E-2</v>
      </c>
      <c r="S12" s="574">
        <v>1.6180988416811146</v>
      </c>
      <c r="T12" s="575">
        <v>6.472395366724458E-2</v>
      </c>
    </row>
    <row r="13" spans="2:20" ht="25.5" x14ac:dyDescent="0.25">
      <c r="B13" s="535" t="str">
        <f>'ETR Total Sust. Benef. Grouped'!B13</f>
        <v>DE</v>
      </c>
      <c r="C13" s="544" t="str">
        <f>'ETR Total Sust. Benef. Grouped'!C13</f>
        <v>ETR-N-562</v>
      </c>
      <c r="D13" s="544" t="str">
        <f>'ETR Total Sust. Benef. Grouped'!D13</f>
        <v>Energy Park Bad Lauchstädt</v>
      </c>
      <c r="E13" s="544" t="str">
        <f>'ETR Total Sust. Benef. Grouped'!E13</f>
        <v xml:space="preserve">Hydrogen and synthetic methane </v>
      </c>
      <c r="F13" s="545" t="str">
        <f>IF(_xlfn.XLOOKUP(C13,'ETR Capacities'!$C$5:$C$79,'ETR Capacities'!$F$5:$F$79)=0," ",_xlfn.XLOOKUP(C13,'ETR Capacities'!$C$5:$C$79,'ETR Capacities'!$F$5:$F$79))</f>
        <v xml:space="preserve"> </v>
      </c>
      <c r="G13" s="591">
        <v>85.356338640185797</v>
      </c>
      <c r="H13" s="590">
        <v>3.4142535456074317</v>
      </c>
      <c r="I13" s="591">
        <v>78.678590640185789</v>
      </c>
      <c r="J13" s="590">
        <v>3.1471436256074314</v>
      </c>
      <c r="K13" s="571"/>
      <c r="L13" s="591">
        <v>90.990113640185797</v>
      </c>
      <c r="M13" s="590">
        <v>3.639604545607432</v>
      </c>
      <c r="N13" s="591">
        <v>84.312365640185789</v>
      </c>
      <c r="O13" s="590">
        <v>3.3724946256074317</v>
      </c>
      <c r="Q13" s="591">
        <v>108.69626364018578</v>
      </c>
      <c r="R13" s="590">
        <v>4.3478505456074314</v>
      </c>
      <c r="S13" s="591">
        <v>102.01851564018578</v>
      </c>
      <c r="T13" s="590">
        <v>4.0807406256074312</v>
      </c>
    </row>
    <row r="14" spans="2:20" ht="25.5" x14ac:dyDescent="0.25">
      <c r="B14" s="538" t="str">
        <f>'ETR Total Sust. Benef. Grouped'!B14</f>
        <v>DE</v>
      </c>
      <c r="C14" s="539" t="str">
        <f>'ETR Total Sust. Benef. Grouped'!C14</f>
        <v>ETR-N-406</v>
      </c>
      <c r="D14" s="539" t="str">
        <f>'ETR Total Sust. Benef. Grouped'!D14</f>
        <v>hybridge - gas grid infrastructure</v>
      </c>
      <c r="E14" s="539" t="str">
        <f>'ETR Total Sust. Benef. Grouped'!E14</f>
        <v xml:space="preserve">Hydrogen and synthetic methane </v>
      </c>
      <c r="F14" s="540" t="str">
        <f>IF(_xlfn.XLOOKUP(C14,'ETR Capacities'!$C$5:$C$79,'ETR Capacities'!$F$5:$F$79)=0," ",_xlfn.XLOOKUP(C14,'ETR Capacities'!$C$5:$C$79,'ETR Capacities'!$F$5:$F$79))</f>
        <v xml:space="preserve"> </v>
      </c>
      <c r="G14" s="794">
        <v>1073.6224292244337</v>
      </c>
      <c r="H14" s="797">
        <v>42.944897168977349</v>
      </c>
      <c r="I14" s="794">
        <v>998.9125940244337</v>
      </c>
      <c r="J14" s="797">
        <v>39.956503760977348</v>
      </c>
      <c r="K14" s="571"/>
      <c r="L14" s="794">
        <v>1146.8584382244335</v>
      </c>
      <c r="M14" s="797">
        <v>45.874337528977335</v>
      </c>
      <c r="N14" s="794">
        <v>1072.1486030244337</v>
      </c>
      <c r="O14" s="797">
        <v>42.885944120977342</v>
      </c>
      <c r="Q14" s="794">
        <v>1375.6096322244341</v>
      </c>
      <c r="R14" s="797">
        <v>55.024385288977371</v>
      </c>
      <c r="S14" s="794">
        <v>1300.8997970244341</v>
      </c>
      <c r="T14" s="797">
        <v>52.035991880977363</v>
      </c>
    </row>
    <row r="15" spans="2:20" ht="25.5" x14ac:dyDescent="0.25">
      <c r="B15" s="538" t="str">
        <f>'ETR Total Sust. Benef. Grouped'!B15</f>
        <v>DE</v>
      </c>
      <c r="C15" s="539" t="str">
        <f>'ETR Total Sust. Benef. Grouped'!C15</f>
        <v>ETR-N-633</v>
      </c>
      <c r="D15" s="539" t="str">
        <f>'ETR Total Sust. Benef. Grouped'!D15</f>
        <v>GETH2-ETR 1</v>
      </c>
      <c r="E15" s="539" t="str">
        <f>'ETR Total Sust. Benef. Grouped'!E15</f>
        <v xml:space="preserve">Hydrogen and synthetic methane </v>
      </c>
      <c r="F15" s="540" t="str">
        <f>IF(_xlfn.XLOOKUP(C15,'ETR Capacities'!$C$5:$C$79,'ETR Capacities'!$F$5:$F$79)=0," ",_xlfn.XLOOKUP(C15,'ETR Capacities'!$C$5:$C$79,'ETR Capacities'!$F$5:$F$79))</f>
        <v xml:space="preserve"> </v>
      </c>
      <c r="G15" s="795"/>
      <c r="H15" s="778"/>
      <c r="I15" s="795"/>
      <c r="J15" s="778"/>
      <c r="K15" s="571"/>
      <c r="L15" s="795"/>
      <c r="M15" s="778"/>
      <c r="N15" s="795"/>
      <c r="O15" s="778"/>
      <c r="Q15" s="795"/>
      <c r="R15" s="778"/>
      <c r="S15" s="795"/>
      <c r="T15" s="778"/>
    </row>
    <row r="16" spans="2:20" ht="38.25" x14ac:dyDescent="0.25">
      <c r="B16" s="538" t="str">
        <f>'ETR Total Sust. Benef. Grouped'!B16</f>
        <v>DE</v>
      </c>
      <c r="C16" s="539" t="str">
        <f>'ETR Total Sust. Benef. Grouped'!C16</f>
        <v>ETR-N-905</v>
      </c>
      <c r="D16" s="539" t="str">
        <f>'ETR Total Sust. Benef. Grouped'!D16</f>
        <v xml:space="preserve">Vlieghuis (NL)/ Emlichheim (DE) Capacity for Hydrogen according to the NDP </v>
      </c>
      <c r="E16" s="539" t="str">
        <f>'ETR Total Sust. Benef. Grouped'!E16</f>
        <v xml:space="preserve">Hydrogen and synthetic methane </v>
      </c>
      <c r="F16" s="540" t="str">
        <f>IF(_xlfn.XLOOKUP(C16,'ETR Capacities'!$C$5:$C$79,'ETR Capacities'!$F$5:$F$79)=0," ",_xlfn.XLOOKUP(C16,'ETR Capacities'!$C$5:$C$79,'ETR Capacities'!$F$5:$F$79))</f>
        <v xml:space="preserve"> </v>
      </c>
      <c r="G16" s="795"/>
      <c r="H16" s="778"/>
      <c r="I16" s="795"/>
      <c r="J16" s="778"/>
      <c r="K16" s="571"/>
      <c r="L16" s="795"/>
      <c r="M16" s="778"/>
      <c r="N16" s="795"/>
      <c r="O16" s="778"/>
      <c r="Q16" s="795"/>
      <c r="R16" s="778"/>
      <c r="S16" s="795"/>
      <c r="T16" s="778"/>
    </row>
    <row r="17" spans="2:20" ht="38.25" x14ac:dyDescent="0.25">
      <c r="B17" s="538" t="str">
        <f>'ETR Total Sust. Benef. Grouped'!B17</f>
        <v>DE</v>
      </c>
      <c r="C17" s="539" t="str">
        <f>'ETR Total Sust. Benef. Grouped'!C17</f>
        <v>ETR-N-952</v>
      </c>
      <c r="D17" s="539" t="str">
        <f>'ETR Total Sust. Benef. Grouped'!D17</f>
        <v>Hydrogen pipeline system conversion projects of german gas NDP 2020-2030</v>
      </c>
      <c r="E17" s="539" t="str">
        <f>'ETR Total Sust. Benef. Grouped'!E17</f>
        <v xml:space="preserve">Hydrogen and synthetic methane </v>
      </c>
      <c r="F17" s="540"/>
      <c r="G17" s="795"/>
      <c r="H17" s="778"/>
      <c r="I17" s="795"/>
      <c r="J17" s="778"/>
      <c r="K17" s="571"/>
      <c r="L17" s="795"/>
      <c r="M17" s="778"/>
      <c r="N17" s="795"/>
      <c r="O17" s="778"/>
      <c r="Q17" s="795"/>
      <c r="R17" s="778"/>
      <c r="S17" s="795"/>
      <c r="T17" s="778"/>
    </row>
    <row r="18" spans="2:20" ht="25.5" x14ac:dyDescent="0.25">
      <c r="B18" s="538" t="str">
        <f>'ETR Total Sust. Benef. Grouped'!B18</f>
        <v>DE</v>
      </c>
      <c r="C18" s="539" t="str">
        <f>'ETR Total Sust. Benef. Grouped'!C18</f>
        <v>ETR-N-452</v>
      </c>
      <c r="D18" s="539" t="str">
        <f>'ETR Total Sust. Benef. Grouped'!D18</f>
        <v>Element Eins</v>
      </c>
      <c r="E18" s="539" t="str">
        <f>'ETR Total Sust. Benef. Grouped'!E18</f>
        <v xml:space="preserve">Hydrogen and synthetic methane </v>
      </c>
      <c r="F18" s="540" t="str">
        <f>IF(_xlfn.XLOOKUP(C18,'ETR Capacities'!$C$5:$C$79,'ETR Capacities'!$F$5:$F$79)=0," ",_xlfn.XLOOKUP(C18,'ETR Capacities'!$C$5:$C$79,'ETR Capacities'!$F$5:$F$79))</f>
        <v xml:space="preserve"> </v>
      </c>
      <c r="G18" s="795"/>
      <c r="H18" s="778"/>
      <c r="I18" s="795"/>
      <c r="J18" s="778"/>
      <c r="K18" s="571"/>
      <c r="L18" s="795"/>
      <c r="M18" s="778"/>
      <c r="N18" s="795"/>
      <c r="O18" s="778"/>
      <c r="Q18" s="795"/>
      <c r="R18" s="778"/>
      <c r="S18" s="795"/>
      <c r="T18" s="778"/>
    </row>
    <row r="19" spans="2:20" ht="38.25" x14ac:dyDescent="0.25">
      <c r="B19" s="538" t="str">
        <f>'ETR Total Sust. Benef. Grouped'!B19</f>
        <v>DE</v>
      </c>
      <c r="C19" s="539" t="str">
        <f>'ETR Total Sust. Benef. Grouped'!C19</f>
        <v>ETR-N-911</v>
      </c>
      <c r="D19" s="539" t="str">
        <f>'ETR Total Sust. Benef. Grouped'!D19</f>
        <v>Zevenaar (NL)/ Elten (DE) Capacity of Hydrogen according to the NDP</v>
      </c>
      <c r="E19" s="539" t="str">
        <f>'ETR Total Sust. Benef. Grouped'!E19</f>
        <v xml:space="preserve">Hydrogen and synthetic methane </v>
      </c>
      <c r="F19" s="540"/>
      <c r="G19" s="795"/>
      <c r="H19" s="778"/>
      <c r="I19" s="795"/>
      <c r="J19" s="778"/>
      <c r="K19" s="571"/>
      <c r="L19" s="795"/>
      <c r="M19" s="778"/>
      <c r="N19" s="795"/>
      <c r="O19" s="778"/>
      <c r="Q19" s="795"/>
      <c r="R19" s="778"/>
      <c r="S19" s="795"/>
      <c r="T19" s="778"/>
    </row>
    <row r="20" spans="2:20" ht="25.5" x14ac:dyDescent="0.25">
      <c r="B20" s="538" t="str">
        <f>'ETR Total Sust. Benef. Grouped'!B20</f>
        <v>DE</v>
      </c>
      <c r="C20" s="539" t="str">
        <f>'ETR Total Sust. Benef. Grouped'!C20</f>
        <v>ETR-N-948</v>
      </c>
      <c r="D20" s="539" t="str">
        <f>'ETR Total Sust. Benef. Grouped'!D20</f>
        <v>New hydrogen pipeline projects of german gas NDP 2020-2030</v>
      </c>
      <c r="E20" s="539" t="str">
        <f>'ETR Total Sust. Benef. Grouped'!E20</f>
        <v xml:space="preserve">Hydrogen and synthetic methane </v>
      </c>
      <c r="F20" s="540" t="str">
        <f>IF(_xlfn.XLOOKUP(C20,'ETR Capacities'!$C$5:$C$79,'ETR Capacities'!$F$5:$F$79)=0," ",_xlfn.XLOOKUP(C20,'ETR Capacities'!$C$5:$C$79,'ETR Capacities'!$F$5:$F$79))</f>
        <v xml:space="preserve"> </v>
      </c>
      <c r="G20" s="795"/>
      <c r="H20" s="778"/>
      <c r="I20" s="795"/>
      <c r="J20" s="778"/>
      <c r="K20" s="571"/>
      <c r="L20" s="795"/>
      <c r="M20" s="778"/>
      <c r="N20" s="795"/>
      <c r="O20" s="778"/>
      <c r="Q20" s="795"/>
      <c r="R20" s="778"/>
      <c r="S20" s="795"/>
      <c r="T20" s="778"/>
    </row>
    <row r="21" spans="2:20" ht="25.5" x14ac:dyDescent="0.25">
      <c r="B21" s="538" t="str">
        <f>'ETR Total Sust. Benef. Grouped'!B21</f>
        <v>DE</v>
      </c>
      <c r="C21" s="539" t="str">
        <f>'ETR Total Sust. Benef. Grouped'!C21</f>
        <v>ETR-N-945</v>
      </c>
      <c r="D21" s="539" t="str">
        <f>'ETR Total Sust. Benef. Grouped'!D21</f>
        <v>Conversion of Natural-Gas-Pipelines to Hydrogen-Pipelines</v>
      </c>
      <c r="E21" s="539" t="str">
        <f>'ETR Total Sust. Benef. Grouped'!E21</f>
        <v xml:space="preserve">Hydrogen and synthetic methane </v>
      </c>
      <c r="F21" s="540"/>
      <c r="G21" s="796"/>
      <c r="H21" s="779"/>
      <c r="I21" s="798"/>
      <c r="J21" s="799"/>
      <c r="K21" s="571"/>
      <c r="L21" s="796"/>
      <c r="M21" s="779"/>
      <c r="N21" s="796"/>
      <c r="O21" s="779"/>
      <c r="Q21" s="796"/>
      <c r="R21" s="779"/>
      <c r="S21" s="796"/>
      <c r="T21" s="779"/>
    </row>
    <row r="22" spans="2:20" ht="25.5" x14ac:dyDescent="0.25">
      <c r="B22" s="538" t="str">
        <f>'ETR Total Sust. Benef. Grouped'!B22</f>
        <v>DE</v>
      </c>
      <c r="C22" s="546" t="str">
        <f>'ETR Total Sust. Benef. Grouped'!C22</f>
        <v>ETR-N-904</v>
      </c>
      <c r="D22" s="540" t="str">
        <f>'ETR Total Sust. Benef. Grouped'!D22</f>
        <v>Hydrogen import via Oude</v>
      </c>
      <c r="E22" s="540" t="str">
        <f>'ETR Total Sust. Benef. Grouped'!E22</f>
        <v xml:space="preserve">Hydrogen and synthetic methane </v>
      </c>
      <c r="F22" s="540">
        <f>IF(_xlfn.XLOOKUP(C22,'ETR Capacities'!$C$5:$C$79,'ETR Capacities'!$F$5:$F$79)=0," ",_xlfn.XLOOKUP(C22,'ETR Capacities'!$C$5:$C$79,'ETR Capacities'!$F$5:$F$79))</f>
        <v>139</v>
      </c>
      <c r="G22" s="560"/>
      <c r="H22" s="565"/>
      <c r="I22" s="586"/>
      <c r="J22" s="587"/>
      <c r="K22" s="572"/>
      <c r="L22" s="560"/>
      <c r="M22" s="565"/>
      <c r="N22" s="560"/>
      <c r="O22" s="565"/>
      <c r="Q22" s="560"/>
      <c r="R22" s="565"/>
      <c r="S22" s="560"/>
      <c r="T22" s="565"/>
    </row>
    <row r="23" spans="2:20" ht="25.5" x14ac:dyDescent="0.25">
      <c r="B23" s="538" t="str">
        <f>'ETR Total Sust. Benef. Grouped'!B23</f>
        <v>DE</v>
      </c>
      <c r="C23" s="539" t="str">
        <f>'ETR Total Sust. Benef. Grouped'!C23</f>
        <v>ETR-N-616</v>
      </c>
      <c r="D23" s="539" t="str">
        <f>'ETR Total Sust. Benef. Grouped'!D23</f>
        <v>Renewable Methane according to NEP2020</v>
      </c>
      <c r="E23" s="539" t="str">
        <f>'ETR Total Sust. Benef. Grouped'!E23</f>
        <v xml:space="preserve">Hydrogen and synthetic methane </v>
      </c>
      <c r="F23" s="540" t="str">
        <f>IF(_xlfn.XLOOKUP(C23,'ETR Capacities'!$C$5:$C$79,'ETR Capacities'!$F$5:$F$79)=0," ",_xlfn.XLOOKUP(C23,'ETR Capacities'!$C$5:$C$79,'ETR Capacities'!$F$5:$F$79))</f>
        <v xml:space="preserve"> </v>
      </c>
      <c r="G23" s="592">
        <v>116.51094538185136</v>
      </c>
      <c r="H23" s="593">
        <v>4.6604378152740544</v>
      </c>
      <c r="I23" s="561">
        <v>109.06424458185136</v>
      </c>
      <c r="J23" s="566">
        <v>4.3625697832740542</v>
      </c>
      <c r="K23" s="571"/>
      <c r="L23" s="592">
        <v>124.58602288185145</v>
      </c>
      <c r="M23" s="593">
        <v>4.9834409152740582</v>
      </c>
      <c r="N23" s="592">
        <v>117.13932208185145</v>
      </c>
      <c r="O23" s="593">
        <v>4.685572883274058</v>
      </c>
      <c r="Q23" s="592">
        <v>149.96483788185139</v>
      </c>
      <c r="R23" s="593">
        <v>5.9985935152740559</v>
      </c>
      <c r="S23" s="592">
        <v>142.51813708185136</v>
      </c>
      <c r="T23" s="593">
        <v>5.7007254832740548</v>
      </c>
    </row>
    <row r="24" spans="2:20" ht="25.5" x14ac:dyDescent="0.25">
      <c r="B24" s="538" t="str">
        <f>'ETR Total Sust. Benef. Grouped'!B24</f>
        <v>DE</v>
      </c>
      <c r="C24" s="539" t="str">
        <f>'ETR Total Sust. Benef. Grouped'!C24</f>
        <v>ETR-N-622</v>
      </c>
      <c r="D24" s="539" t="str">
        <f>'ETR Total Sust. Benef. Grouped'!D24</f>
        <v>Renewable Hydrogen according to NEP2020</v>
      </c>
      <c r="E24" s="539" t="str">
        <f>'ETR Total Sust. Benef. Grouped'!E24</f>
        <v xml:space="preserve">Hydrogen and synthetic methane </v>
      </c>
      <c r="F24" s="540" t="str">
        <f>IF(_xlfn.XLOOKUP(C24,'ETR Capacities'!$C$5:$C$79,'ETR Capacities'!$F$5:$F$79)=0," ",_xlfn.XLOOKUP(C24,'ETR Capacities'!$C$5:$C$79,'ETR Capacities'!$F$5:$F$79))</f>
        <v xml:space="preserve"> </v>
      </c>
      <c r="G24" s="585">
        <v>1053.1326854787771</v>
      </c>
      <c r="H24" s="584">
        <v>42.125307419151085</v>
      </c>
      <c r="I24" s="585">
        <v>967.48550847877732</v>
      </c>
      <c r="J24" s="584">
        <v>38.699420339151089</v>
      </c>
      <c r="K24" s="571"/>
      <c r="L24" s="585">
        <v>1126.7396804787772</v>
      </c>
      <c r="M24" s="584">
        <v>45.069587219151089</v>
      </c>
      <c r="N24" s="585">
        <v>1041.0925034787774</v>
      </c>
      <c r="O24" s="584">
        <v>41.643700139151093</v>
      </c>
      <c r="Q24" s="585">
        <v>1349.6992004787774</v>
      </c>
      <c r="R24" s="584">
        <v>53.987968019151097</v>
      </c>
      <c r="S24" s="585">
        <v>1264.0520234787775</v>
      </c>
      <c r="T24" s="584">
        <v>50.562080939151102</v>
      </c>
    </row>
    <row r="25" spans="2:20" ht="25.5" x14ac:dyDescent="0.25">
      <c r="B25" s="538" t="str">
        <f>'ETR Total Sust. Benef. Grouped'!B25</f>
        <v>DE</v>
      </c>
      <c r="C25" s="539" t="str">
        <f>'ETR Total Sust. Benef. Grouped'!C25</f>
        <v>ETR-N-852</v>
      </c>
      <c r="D25" s="539" t="str">
        <f>'ETR Total Sust. Benef. Grouped'!D25</f>
        <v>Green Hydrogen Hub Ahaus-Epe</v>
      </c>
      <c r="E25" s="539" t="str">
        <f>'ETR Total Sust. Benef. Grouped'!E25</f>
        <v xml:space="preserve">Hydrogen and synthetic methane </v>
      </c>
      <c r="F25" s="540" t="str">
        <f>IF(_xlfn.XLOOKUP(C25,'ETR Capacities'!$C$5:$C$79,'ETR Capacities'!$F$5:$F$79)=0," ",_xlfn.XLOOKUP(C25,'ETR Capacities'!$C$5:$C$79,'ETR Capacities'!$F$5:$F$79))</f>
        <v xml:space="preserve"> </v>
      </c>
      <c r="G25" s="585">
        <v>1104.2342067343659</v>
      </c>
      <c r="H25" s="584">
        <v>44.169368269374637</v>
      </c>
      <c r="I25" s="585">
        <v>1096.5851499343657</v>
      </c>
      <c r="J25" s="584">
        <v>43.863405997374628</v>
      </c>
      <c r="K25" s="571"/>
      <c r="L25" s="585">
        <v>1181.6390559343656</v>
      </c>
      <c r="M25" s="584">
        <v>47.265562237374624</v>
      </c>
      <c r="N25" s="585">
        <v>1173.9899991343655</v>
      </c>
      <c r="O25" s="584">
        <v>46.959599965374622</v>
      </c>
      <c r="Q25" s="585">
        <v>1443.1234791343661</v>
      </c>
      <c r="R25" s="584">
        <v>57.724939165374643</v>
      </c>
      <c r="S25" s="585">
        <v>1435.474422334366</v>
      </c>
      <c r="T25" s="584">
        <v>57.418976893374641</v>
      </c>
    </row>
    <row r="26" spans="2:20" ht="25.5" x14ac:dyDescent="0.25">
      <c r="B26" s="538" t="str">
        <f>'ETR Total Sust. Benef. Grouped'!B26</f>
        <v>DE</v>
      </c>
      <c r="C26" s="539" t="str">
        <f>'ETR Total Sust. Benef. Grouped'!C26</f>
        <v>ETR-N-846</v>
      </c>
      <c r="D26" s="539" t="str">
        <f>'ETR Total Sust. Benef. Grouped'!D26</f>
        <v>Green Hydrogen Hub Harsefeld</v>
      </c>
      <c r="E26" s="539" t="str">
        <f>'ETR Total Sust. Benef. Grouped'!E26</f>
        <v xml:space="preserve">Hydrogen and synthetic methane </v>
      </c>
      <c r="F26" s="540" t="str">
        <f>IF(_xlfn.XLOOKUP(C26,'ETR Capacities'!$C$5:$C$79,'ETR Capacities'!$F$5:$F$79)=0," ",_xlfn.XLOOKUP(C26,'ETR Capacities'!$C$5:$C$79,'ETR Capacities'!$F$5:$F$79))</f>
        <v xml:space="preserve"> </v>
      </c>
      <c r="G26" s="585">
        <v>1104.2342067343659</v>
      </c>
      <c r="H26" s="584">
        <v>44.169368269374637</v>
      </c>
      <c r="I26" s="585">
        <v>1096.5851499343657</v>
      </c>
      <c r="J26" s="584">
        <v>43.863405997374628</v>
      </c>
      <c r="K26" s="571"/>
      <c r="L26" s="585">
        <v>1181.6390559343656</v>
      </c>
      <c r="M26" s="584">
        <v>47.265562237374624</v>
      </c>
      <c r="N26" s="585">
        <v>1173.9899991343655</v>
      </c>
      <c r="O26" s="584">
        <v>46.959599965374622</v>
      </c>
      <c r="Q26" s="585">
        <v>1443.1234791343661</v>
      </c>
      <c r="R26" s="584">
        <v>57.724939165374643</v>
      </c>
      <c r="S26" s="585">
        <v>1435.474422334366</v>
      </c>
      <c r="T26" s="584">
        <v>57.418976893374641</v>
      </c>
    </row>
    <row r="27" spans="2:20" ht="25.5" x14ac:dyDescent="0.25">
      <c r="B27" s="538" t="str">
        <f>'ETR Total Sust. Benef. Grouped'!B27</f>
        <v>DE</v>
      </c>
      <c r="C27" s="539" t="str">
        <f>'ETR Total Sust. Benef. Grouped'!C27</f>
        <v>ETR-N-883</v>
      </c>
      <c r="D27" s="539" t="str">
        <f>'ETR Total Sust. Benef. Grouped'!D27</f>
        <v>Green Hydrogen Hub Moeckow</v>
      </c>
      <c r="E27" s="539" t="str">
        <f>'ETR Total Sust. Benef. Grouped'!E27</f>
        <v xml:space="preserve">Hydrogen and synthetic methane </v>
      </c>
      <c r="F27" s="540" t="str">
        <f>IF(_xlfn.XLOOKUP(C27,'ETR Capacities'!$C$5:$C$79,'ETR Capacities'!$F$5:$F$79)=0," ",_xlfn.XLOOKUP(C27,'ETR Capacities'!$C$5:$C$79,'ETR Capacities'!$F$5:$F$79))</f>
        <v xml:space="preserve"> </v>
      </c>
      <c r="G27" s="585">
        <v>1104.2342067343659</v>
      </c>
      <c r="H27" s="584">
        <v>44.169368269374637</v>
      </c>
      <c r="I27" s="585">
        <v>1096.5851499343657</v>
      </c>
      <c r="J27" s="584">
        <v>43.863405997374628</v>
      </c>
      <c r="K27" s="571"/>
      <c r="L27" s="585">
        <v>1181.6390559343656</v>
      </c>
      <c r="M27" s="584">
        <v>47.265562237374624</v>
      </c>
      <c r="N27" s="585">
        <v>1173.9899991343655</v>
      </c>
      <c r="O27" s="584">
        <v>46.959599965374622</v>
      </c>
      <c r="Q27" s="585">
        <v>1443.1234791343661</v>
      </c>
      <c r="R27" s="584">
        <v>57.724939165374643</v>
      </c>
      <c r="S27" s="585">
        <v>1435.474422334366</v>
      </c>
      <c r="T27" s="584">
        <v>57.418976893374641</v>
      </c>
    </row>
    <row r="28" spans="2:20" ht="25.5" x14ac:dyDescent="0.25">
      <c r="B28" s="538" t="str">
        <f>'ETR Total Sust. Benef. Grouped'!B28</f>
        <v>DE</v>
      </c>
      <c r="C28" s="539" t="str">
        <f>'ETR Total Sust. Benef. Grouped'!C28</f>
        <v>ETR-N-894</v>
      </c>
      <c r="D28" s="539" t="str">
        <f>'ETR Total Sust. Benef. Grouped'!D28</f>
        <v>Green Hydrogen Hub Etzel</v>
      </c>
      <c r="E28" s="539" t="str">
        <f>'ETR Total Sust. Benef. Grouped'!E28</f>
        <v xml:space="preserve">Hydrogen and synthetic methane </v>
      </c>
      <c r="F28" s="540" t="str">
        <f>IF(_xlfn.XLOOKUP(C28,'ETR Capacities'!$C$5:$C$79,'ETR Capacities'!$F$5:$F$79)=0," ",_xlfn.XLOOKUP(C28,'ETR Capacities'!$C$5:$C$79,'ETR Capacities'!$F$5:$F$79))</f>
        <v xml:space="preserve"> </v>
      </c>
      <c r="G28" s="594">
        <v>1104.2342067343659</v>
      </c>
      <c r="H28" s="595">
        <v>44.169368269374637</v>
      </c>
      <c r="I28" s="561">
        <v>1096.5851499343657</v>
      </c>
      <c r="J28" s="566">
        <v>43.863405997374628</v>
      </c>
      <c r="K28" s="571"/>
      <c r="L28" s="594">
        <v>1181.6390559343656</v>
      </c>
      <c r="M28" s="595">
        <v>47.265562237374624</v>
      </c>
      <c r="N28" s="594">
        <v>1173.9899991343655</v>
      </c>
      <c r="O28" s="595">
        <v>46.959599965374622</v>
      </c>
      <c r="Q28" s="594">
        <v>1443.1234791343661</v>
      </c>
      <c r="R28" s="595">
        <v>57.724939165374643</v>
      </c>
      <c r="S28" s="594">
        <v>1435.474422334366</v>
      </c>
      <c r="T28" s="595">
        <v>57.418976893374641</v>
      </c>
    </row>
    <row r="29" spans="2:20" ht="25.5" x14ac:dyDescent="0.25">
      <c r="B29" s="538" t="str">
        <f>'ETR Total Sust. Benef. Grouped'!B29</f>
        <v>DE</v>
      </c>
      <c r="C29" s="539" t="str">
        <f>'ETR Total Sust. Benef. Grouped'!C29</f>
        <v>ETR-N-903</v>
      </c>
      <c r="D29" s="539" t="str">
        <f>'ETR Total Sust. Benef. Grouped'!D29</f>
        <v>Coversion of Natural Gas pipelines to Hydrogen</v>
      </c>
      <c r="E29" s="539" t="str">
        <f>'ETR Total Sust. Benef. Grouped'!E29</f>
        <v xml:space="preserve">Hydrogen and synthetic methane </v>
      </c>
      <c r="F29" s="540" t="str">
        <f>IF(_xlfn.XLOOKUP(C29,'ETR Capacities'!$C$5:$C$79,'ETR Capacities'!$F$5:$F$79)=0," ",_xlfn.XLOOKUP(C29,'ETR Capacities'!$C$5:$C$79,'ETR Capacities'!$F$5:$F$79))</f>
        <v xml:space="preserve"> </v>
      </c>
      <c r="G29" s="560"/>
      <c r="H29" s="565"/>
      <c r="I29" s="586"/>
      <c r="J29" s="587"/>
      <c r="K29" s="572"/>
      <c r="L29" s="560"/>
      <c r="M29" s="565"/>
      <c r="N29" s="560"/>
      <c r="O29" s="565"/>
      <c r="Q29" s="560"/>
      <c r="R29" s="565"/>
      <c r="S29" s="560"/>
      <c r="T29" s="565"/>
    </row>
    <row r="30" spans="2:20" ht="26.25" thickBot="1" x14ac:dyDescent="0.3">
      <c r="B30" s="538" t="str">
        <f>'ETR Total Sust. Benef. Grouped'!B30</f>
        <v>DE</v>
      </c>
      <c r="C30" s="547" t="str">
        <f>'ETR Total Sust. Benef. Grouped'!C30</f>
        <v>ETR-N-939</v>
      </c>
      <c r="D30" s="547" t="str">
        <f>'ETR Total Sust. Benef. Grouped'!D30</f>
        <v>H2morrow Steel</v>
      </c>
      <c r="E30" s="547" t="str">
        <f>'ETR Total Sust. Benef. Grouped'!E30</f>
        <v xml:space="preserve">Hydrogen and synthetic methane </v>
      </c>
      <c r="F30" s="548" t="str">
        <f>IF(_xlfn.XLOOKUP(C30,'ETR Capacities'!$C$5:$C$79,'ETR Capacities'!$F$5:$F$79)=0," ",_xlfn.XLOOKUP(C30,'ETR Capacities'!$C$5:$C$79,'ETR Capacities'!$F$5:$F$79))</f>
        <v xml:space="preserve"> </v>
      </c>
      <c r="G30" s="596">
        <v>3575.5012174504636</v>
      </c>
      <c r="H30" s="597">
        <v>143.02004869801854</v>
      </c>
      <c r="I30" s="580">
        <v>3453.5311384504639</v>
      </c>
      <c r="J30" s="581">
        <v>138.14124553801855</v>
      </c>
      <c r="K30" s="571"/>
      <c r="L30" s="596">
        <v>3829.6055487004664</v>
      </c>
      <c r="M30" s="597">
        <v>153.18422194801866</v>
      </c>
      <c r="N30" s="596">
        <v>3707.6354697004667</v>
      </c>
      <c r="O30" s="597">
        <v>148.30541878801867</v>
      </c>
      <c r="Q30" s="596">
        <v>4651.9795662004672</v>
      </c>
      <c r="R30" s="597">
        <v>186.07918264801867</v>
      </c>
      <c r="S30" s="596">
        <v>4530.0094872004674</v>
      </c>
      <c r="T30" s="597">
        <v>181.20037948801871</v>
      </c>
    </row>
    <row r="31" spans="2:20" ht="25.5" x14ac:dyDescent="0.25">
      <c r="B31" s="535" t="str">
        <f>'ETR Total Sust. Benef. Grouped'!B31</f>
        <v>DK</v>
      </c>
      <c r="C31" s="549" t="str">
        <f>'ETR Total Sust. Benef. Grouped'!C31</f>
        <v>ETR-A-64</v>
      </c>
      <c r="D31" s="549" t="str">
        <f>'ETR Total Sust. Benef. Grouped'!D31</f>
        <v>Biomethane reverse flow Denmark</v>
      </c>
      <c r="E31" s="549" t="str">
        <f>'ETR Total Sust. Benef. Grouped'!E31</f>
        <v>Reverse flow DSO-TSO</v>
      </c>
      <c r="F31" s="550" t="str">
        <f>IF(_xlfn.XLOOKUP(C31,'ETR Capacities'!$C$5:$C$79,'ETR Capacities'!$F$5:$F$79)=0," ",_xlfn.XLOOKUP(C31,'ETR Capacities'!$C$5:$C$79,'ETR Capacities'!$F$5:$F$79))</f>
        <v xml:space="preserve"> </v>
      </c>
      <c r="G31" s="561">
        <v>1796.916644208</v>
      </c>
      <c r="H31" s="566">
        <v>71.876665768319995</v>
      </c>
      <c r="I31" s="561">
        <v>1570.4802802079998</v>
      </c>
      <c r="J31" s="566">
        <v>62.819211208319992</v>
      </c>
      <c r="K31" s="571"/>
      <c r="L31" s="561">
        <v>1951.305074208</v>
      </c>
      <c r="M31" s="566">
        <v>78.052202968320003</v>
      </c>
      <c r="N31" s="561">
        <v>1724.8687102079994</v>
      </c>
      <c r="O31" s="566">
        <v>68.994748408319978</v>
      </c>
      <c r="Q31" s="561">
        <v>2424.7629262080004</v>
      </c>
      <c r="R31" s="566">
        <v>96.990517048320015</v>
      </c>
      <c r="S31" s="561">
        <v>2198.3265622080003</v>
      </c>
      <c r="T31" s="566">
        <v>87.933062488320004</v>
      </c>
    </row>
    <row r="32" spans="2:20" ht="25.5" x14ac:dyDescent="0.25">
      <c r="B32" s="538" t="str">
        <f>'ETR Total Sust. Benef. Grouped'!B32</f>
        <v>DK</v>
      </c>
      <c r="C32" s="542" t="str">
        <f>'ETR Total Sust. Benef. Grouped'!C32</f>
        <v>ETR-N-828</v>
      </c>
      <c r="D32" s="542" t="str">
        <f>'ETR Total Sust. Benef. Grouped'!D32</f>
        <v>Green Hydrogen Hub Denmark</v>
      </c>
      <c r="E32" s="542" t="str">
        <f>'ETR Total Sust. Benef. Grouped'!E32</f>
        <v xml:space="preserve">Hydrogen and synthetic methane </v>
      </c>
      <c r="F32" s="537" t="str">
        <f>IF(_xlfn.XLOOKUP(C32,'ETR Capacities'!$C$5:$C$79,'ETR Capacities'!$F$5:$F$79)=0," ",_xlfn.XLOOKUP(C32,'ETR Capacities'!$C$5:$C$79,'ETR Capacities'!$F$5:$F$79))</f>
        <v xml:space="preserve"> </v>
      </c>
      <c r="G32" s="585">
        <v>955.01968305882417</v>
      </c>
      <c r="H32" s="584">
        <v>38.200787322352966</v>
      </c>
      <c r="I32" s="585">
        <v>935.89704105882413</v>
      </c>
      <c r="J32" s="584">
        <v>37.435881642352967</v>
      </c>
      <c r="K32" s="571"/>
      <c r="L32" s="585">
        <v>1033.1199010588239</v>
      </c>
      <c r="M32" s="584">
        <v>41.324796042352958</v>
      </c>
      <c r="N32" s="585">
        <v>1013.9972590588239</v>
      </c>
      <c r="O32" s="584">
        <v>40.559890362352959</v>
      </c>
      <c r="Q32" s="585">
        <v>1290.5351290588242</v>
      </c>
      <c r="R32" s="584">
        <v>51.621405162352964</v>
      </c>
      <c r="S32" s="585">
        <v>1271.4124870588241</v>
      </c>
      <c r="T32" s="584">
        <v>50.856499482352966</v>
      </c>
    </row>
    <row r="33" spans="2:20" ht="27.75" customHeight="1" thickBot="1" x14ac:dyDescent="0.3">
      <c r="B33" s="541" t="str">
        <f>'ETR Total Sust. Benef. Grouped'!B33</f>
        <v>DK</v>
      </c>
      <c r="C33" s="551" t="str">
        <f>'ETR Total Sust. Benef. Grouped'!C33</f>
        <v>ETR-N-922</v>
      </c>
      <c r="D33" s="551" t="str">
        <f>'ETR Total Sust. Benef. Grouped'!D33</f>
        <v>Green Gas Lolland-Falster</v>
      </c>
      <c r="E33" s="551" t="str">
        <f>'ETR Total Sust. Benef. Grouped'!E33</f>
        <v>Biomethane developments</v>
      </c>
      <c r="F33" s="552" t="str">
        <f>IF(_xlfn.XLOOKUP(C33,'ETR Capacities'!$C$5:$C$79,'ETR Capacities'!$F$5:$F$79)=0," ",_xlfn.XLOOKUP(C33,'ETR Capacities'!$C$5:$C$79,'ETR Capacities'!$F$5:$F$79))</f>
        <v xml:space="preserve"> </v>
      </c>
      <c r="G33" s="588"/>
      <c r="H33" s="589"/>
      <c r="I33" s="588"/>
      <c r="J33" s="589"/>
      <c r="K33" s="572"/>
      <c r="L33" s="588"/>
      <c r="M33" s="589"/>
      <c r="N33" s="588"/>
      <c r="O33" s="589"/>
      <c r="Q33" s="588"/>
      <c r="R33" s="589"/>
      <c r="S33" s="588"/>
      <c r="T33" s="589"/>
    </row>
    <row r="34" spans="2:20" ht="25.5" x14ac:dyDescent="0.25">
      <c r="B34" s="535" t="str">
        <f>'ETR Total Sust. Benef. Grouped'!B34</f>
        <v>FR</v>
      </c>
      <c r="C34" s="553" t="str">
        <f>'ETR Total Sust. Benef. Grouped'!C34</f>
        <v>ETR-N-226</v>
      </c>
      <c r="D34" s="553" t="str">
        <f>'ETR Total Sust. Benef. Grouped'!D34</f>
        <v>Fos Tonkin LNG Terminal Evolution</v>
      </c>
      <c r="E34" s="553" t="str">
        <f>'ETR Total Sust. Benef. Grouped'!E34</f>
        <v>CNG/LNG for transport</v>
      </c>
      <c r="F34" s="554" t="str">
        <f>IF(_xlfn.XLOOKUP(C34,'ETR Capacities'!$C$5:$C$79,'ETR Capacities'!$F$5:$F$79)=0," ",_xlfn.XLOOKUP(C34,'ETR Capacities'!$C$5:$C$79,'ETR Capacities'!$F$5:$F$79))</f>
        <v xml:space="preserve"> </v>
      </c>
      <c r="G34" s="561">
        <v>3964.5259736332268</v>
      </c>
      <c r="H34" s="566">
        <v>158.58103894532908</v>
      </c>
      <c r="I34" s="591">
        <v>3802.641173633227</v>
      </c>
      <c r="J34" s="590">
        <v>152.10564694532908</v>
      </c>
      <c r="K34" s="571"/>
      <c r="L34" s="561">
        <v>4084.6109736332273</v>
      </c>
      <c r="M34" s="566">
        <v>163.38443894532909</v>
      </c>
      <c r="N34" s="561">
        <v>3922.7261736332275</v>
      </c>
      <c r="O34" s="566">
        <v>156.9090469453291</v>
      </c>
      <c r="Q34" s="561">
        <v>4457.6409736332271</v>
      </c>
      <c r="R34" s="566">
        <v>178.30563894532909</v>
      </c>
      <c r="S34" s="561">
        <v>4295.7561736332273</v>
      </c>
      <c r="T34" s="566">
        <v>171.83024694532909</v>
      </c>
    </row>
    <row r="35" spans="2:20" ht="38.25" x14ac:dyDescent="0.25">
      <c r="B35" s="538" t="str">
        <f>'ETR Total Sust. Benef. Grouped'!B35</f>
        <v>FR</v>
      </c>
      <c r="C35" s="539" t="str">
        <f>'ETR Total Sust. Benef. Grouped'!C35</f>
        <v>ETR-F-546</v>
      </c>
      <c r="D35" s="539" t="str">
        <f>'ETR Total Sust. Benef. Grouped'!D35</f>
        <v>Jupiter 1000: first industrial demonstrator of Power to Gas in France</v>
      </c>
      <c r="E35" s="539" t="str">
        <f>'ETR Total Sust. Benef. Grouped'!E35</f>
        <v xml:space="preserve">Hydrogen and synthetic methane </v>
      </c>
      <c r="F35" s="790" t="str">
        <f>IF(_xlfn.XLOOKUP(C35,'ETR Capacities'!$C$5:$C$79,'ETR Capacities'!$F$5:$F$79)=0," ",_xlfn.XLOOKUP(C35,'ETR Capacities'!$C$5:$C$79,'ETR Capacities'!$F$5:$F$79))</f>
        <v xml:space="preserve"> </v>
      </c>
      <c r="G35" s="585">
        <v>1.0459385442557276</v>
      </c>
      <c r="H35" s="584">
        <v>4.1837541770229109E-2</v>
      </c>
      <c r="I35" s="598">
        <v>0.93970164425572777</v>
      </c>
      <c r="J35" s="599">
        <v>3.7588065770229113E-2</v>
      </c>
      <c r="K35" s="571"/>
      <c r="L35" s="585">
        <v>1.115153494255728</v>
      </c>
      <c r="M35" s="584">
        <v>4.460613977022912E-2</v>
      </c>
      <c r="N35" s="585">
        <v>1.0089165942557279</v>
      </c>
      <c r="O35" s="584">
        <v>4.0356663770229118E-2</v>
      </c>
      <c r="Q35" s="585">
        <v>1.3244079942557274</v>
      </c>
      <c r="R35" s="584">
        <v>5.2976319770229097E-2</v>
      </c>
      <c r="S35" s="585">
        <v>1.2181710942557276</v>
      </c>
      <c r="T35" s="584">
        <v>4.8726843770229102E-2</v>
      </c>
    </row>
    <row r="36" spans="2:20" x14ac:dyDescent="0.25">
      <c r="B36" s="538" t="str">
        <f>'ETR Total Sust. Benef. Grouped'!B36</f>
        <v>FR</v>
      </c>
      <c r="C36" s="539" t="str">
        <f>'ETR Total Sust. Benef. Grouped'!C36</f>
        <v>ETR-F-587</v>
      </c>
      <c r="D36" s="539" t="str">
        <f>'ETR Total Sust. Benef. Grouped'!D36</f>
        <v>West Grid Synergy</v>
      </c>
      <c r="E36" s="539" t="str">
        <f>'ETR Total Sust. Benef. Grouped'!E36</f>
        <v>Reverse flow DSO-TSO</v>
      </c>
      <c r="F36" s="791"/>
      <c r="G36" s="585">
        <v>36.150286200000011</v>
      </c>
      <c r="H36" s="584">
        <v>1.4460114480000004</v>
      </c>
      <c r="I36" s="585">
        <v>31.091386200000009</v>
      </c>
      <c r="J36" s="584">
        <v>1.2436554480000004</v>
      </c>
      <c r="K36" s="571"/>
      <c r="L36" s="585">
        <v>39.292936200000014</v>
      </c>
      <c r="M36" s="584">
        <v>1.5717174480000005</v>
      </c>
      <c r="N36" s="585">
        <v>34.234036200000006</v>
      </c>
      <c r="O36" s="584">
        <v>1.3693614480000003</v>
      </c>
      <c r="Q36" s="585">
        <v>48.644236200000023</v>
      </c>
      <c r="R36" s="584">
        <v>1.945769448000001</v>
      </c>
      <c r="S36" s="585">
        <v>43.585336200000015</v>
      </c>
      <c r="T36" s="584">
        <v>1.7434134480000005</v>
      </c>
    </row>
    <row r="37" spans="2:20" ht="25.5" x14ac:dyDescent="0.25">
      <c r="B37" s="538" t="str">
        <f>'ETR Total Sust. Benef. Grouped'!B37</f>
        <v>FR</v>
      </c>
      <c r="C37" s="539" t="str">
        <f>'ETR Total Sust. Benef. Grouped'!C37</f>
        <v>ETR-N-624</v>
      </c>
      <c r="D37" s="539" t="str">
        <f>'ETR Total Sust. Benef. Grouped'!D37</f>
        <v>Biomethane: Reverse flow projects</v>
      </c>
      <c r="E37" s="539" t="str">
        <f>'ETR Total Sust. Benef. Grouped'!E37</f>
        <v>Reverse flow DSO-TSO</v>
      </c>
      <c r="F37" s="540" t="str">
        <f>IF(_xlfn.XLOOKUP(C37,'ETR Capacities'!$C$5:$C$79,'ETR Capacities'!$F$5:$F$79)=0," ",_xlfn.XLOOKUP(C37,'ETR Capacities'!$C$5:$C$79,'ETR Capacities'!$F$5:$F$79))</f>
        <v xml:space="preserve"> </v>
      </c>
      <c r="G37" s="585">
        <v>8222.0922000000046</v>
      </c>
      <c r="H37" s="584">
        <v>328.88368800000018</v>
      </c>
      <c r="I37" s="585">
        <v>8115.8553000000038</v>
      </c>
      <c r="J37" s="584">
        <v>324.63421200000016</v>
      </c>
      <c r="K37" s="571"/>
      <c r="L37" s="585">
        <v>8987.7490499999985</v>
      </c>
      <c r="M37" s="584">
        <v>359.50996199999992</v>
      </c>
      <c r="N37" s="585">
        <v>8881.5121499999987</v>
      </c>
      <c r="O37" s="584">
        <v>355.26048599999996</v>
      </c>
      <c r="Q37" s="585">
        <v>11532.069149999998</v>
      </c>
      <c r="R37" s="584">
        <v>461.28276599999992</v>
      </c>
      <c r="S37" s="585">
        <v>11425.832249999998</v>
      </c>
      <c r="T37" s="584">
        <v>457.03328999999991</v>
      </c>
    </row>
    <row r="38" spans="2:20" ht="38.25" x14ac:dyDescent="0.25">
      <c r="B38" s="538" t="str">
        <f>'ETR Total Sust. Benef. Grouped'!B38</f>
        <v>FR</v>
      </c>
      <c r="C38" s="539" t="str">
        <f>'ETR Total Sust. Benef. Grouped'!C38</f>
        <v>ETR-F-728</v>
      </c>
      <c r="D38" s="539" t="str">
        <f>'ETR Total Sust. Benef. Grouped'!D38</f>
        <v>Biomethane: connection of production units and reverse flow projects</v>
      </c>
      <c r="E38" s="539" t="str">
        <f>'ETR Total Sust. Benef. Grouped'!E38</f>
        <v>Biomethane developments</v>
      </c>
      <c r="F38" s="540" t="str">
        <f>IF(_xlfn.XLOOKUP(C38,'ETR Capacities'!$C$5:$C$79,'ETR Capacities'!$F$5:$F$79)=0," ",_xlfn.XLOOKUP(C38,'ETR Capacities'!$C$5:$C$79,'ETR Capacities'!$F$5:$F$79))</f>
        <v xml:space="preserve"> </v>
      </c>
      <c r="G38" s="585">
        <v>148.76925529200003</v>
      </c>
      <c r="H38" s="584">
        <v>5.950770211680001</v>
      </c>
      <c r="I38" s="585">
        <v>140.92290139200003</v>
      </c>
      <c r="J38" s="584">
        <v>5.6369160556800013</v>
      </c>
      <c r="K38" s="571"/>
      <c r="L38" s="585">
        <v>166.85773549200002</v>
      </c>
      <c r="M38" s="584">
        <v>6.674309419680001</v>
      </c>
      <c r="N38" s="585">
        <v>159.01138159200002</v>
      </c>
      <c r="O38" s="584">
        <v>6.3604552636800005</v>
      </c>
      <c r="Q38" s="585">
        <v>218.623159692</v>
      </c>
      <c r="R38" s="584">
        <v>8.7449263876799996</v>
      </c>
      <c r="S38" s="585">
        <v>210.77680579200006</v>
      </c>
      <c r="T38" s="584">
        <v>8.4310722316800017</v>
      </c>
    </row>
    <row r="39" spans="2:20" x14ac:dyDescent="0.25">
      <c r="B39" s="538" t="str">
        <f>'ETR Total Sust. Benef. Grouped'!B39</f>
        <v>FR</v>
      </c>
      <c r="C39" s="539" t="str">
        <f>'ETR Total Sust. Benef. Grouped'!C39</f>
        <v>ETR-F-743</v>
      </c>
      <c r="D39" s="539" t="str">
        <f>'ETR Total Sust. Benef. Grouped'!D39</f>
        <v>Impulse 2025</v>
      </c>
      <c r="E39" s="539" t="str">
        <f>'ETR Total Sust. Benef. Grouped'!E39</f>
        <v>Smart multi energy system</v>
      </c>
      <c r="F39" s="540" t="str">
        <f>IF(_xlfn.XLOOKUP(C39,'ETR Capacities'!$C$5:$C$79,'ETR Capacities'!$F$5:$F$79)=0," ",_xlfn.XLOOKUP(C39,'ETR Capacities'!$C$5:$C$79,'ETR Capacities'!$F$5:$F$79))</f>
        <v xml:space="preserve"> </v>
      </c>
      <c r="G39" s="585">
        <v>0.14014772786377711</v>
      </c>
      <c r="H39" s="584">
        <v>5.605909114551084E-3</v>
      </c>
      <c r="I39" s="585">
        <v>0.13255937786377711</v>
      </c>
      <c r="J39" s="584">
        <v>5.3023751145510846E-3</v>
      </c>
      <c r="K39" s="571"/>
      <c r="L39" s="585">
        <v>0.15030385286377715</v>
      </c>
      <c r="M39" s="584">
        <v>6.0121541145510861E-3</v>
      </c>
      <c r="N39" s="585">
        <v>0.14271550286377713</v>
      </c>
      <c r="O39" s="584">
        <v>5.708620114551085E-3</v>
      </c>
      <c r="Q39" s="585">
        <v>0.18288010286377718</v>
      </c>
      <c r="R39" s="584">
        <v>7.315204114551087E-3</v>
      </c>
      <c r="S39" s="585">
        <v>0.17529175286377716</v>
      </c>
      <c r="T39" s="584">
        <v>7.0116701145510859E-3</v>
      </c>
    </row>
    <row r="40" spans="2:20" ht="25.5" x14ac:dyDescent="0.25">
      <c r="B40" s="538" t="str">
        <f>'ETR Total Sust. Benef. Grouped'!B40</f>
        <v>FR</v>
      </c>
      <c r="C40" s="539" t="str">
        <f>'ETR Total Sust. Benef. Grouped'!C40</f>
        <v>ETR-N-899</v>
      </c>
      <c r="D40" s="539" t="str">
        <f>'ETR Total Sust. Benef. Grouped'!D40</f>
        <v>mosaHYc (Mosel Saar Hydrogen Conversion</v>
      </c>
      <c r="E40" s="539" t="str">
        <f>'ETR Total Sust. Benef. Grouped'!E40</f>
        <v xml:space="preserve">Hydrogen and synthetic methane </v>
      </c>
      <c r="F40" s="540" t="str">
        <f>IF(_xlfn.XLOOKUP(C40,'ETR Capacities'!$C$5:$C$79,'ETR Capacities'!$F$5:$F$79)=0," ",_xlfn.XLOOKUP(C40,'ETR Capacities'!$C$5:$C$79,'ETR Capacities'!$F$5:$F$79))</f>
        <v xml:space="preserve"> </v>
      </c>
      <c r="G40" s="564"/>
      <c r="H40" s="569"/>
      <c r="I40" s="564"/>
      <c r="J40" s="569"/>
      <c r="K40" s="572"/>
      <c r="L40" s="564"/>
      <c r="M40" s="569"/>
      <c r="N40" s="564"/>
      <c r="O40" s="569"/>
      <c r="Q40" s="564"/>
      <c r="R40" s="569"/>
      <c r="S40" s="564"/>
      <c r="T40" s="569"/>
    </row>
    <row r="41" spans="2:20" ht="25.5" x14ac:dyDescent="0.25">
      <c r="B41" s="538" t="str">
        <f>'ETR Total Sust. Benef. Grouped'!B41</f>
        <v>FR</v>
      </c>
      <c r="C41" s="542" t="str">
        <f>'ETR Total Sust. Benef. Grouped'!C41</f>
        <v>ETR-N-901</v>
      </c>
      <c r="D41" s="542" t="str">
        <f>'ETR Total Sust. Benef. Grouped'!D41</f>
        <v>HyGéo</v>
      </c>
      <c r="E41" s="542" t="str">
        <f>'ETR Total Sust. Benef. Grouped'!E41</f>
        <v xml:space="preserve">Hydrogen and synthetic methane </v>
      </c>
      <c r="F41" s="537" t="str">
        <f>IF(_xlfn.XLOOKUP(C41,'ETR Capacities'!$C$5:$C$79,'ETR Capacities'!$F$5:$F$79)=0," ",_xlfn.XLOOKUP(C41,'ETR Capacities'!$C$5:$C$79,'ETR Capacities'!$F$5:$F$79))</f>
        <v xml:space="preserve"> </v>
      </c>
      <c r="G41" s="560"/>
      <c r="H41" s="565"/>
      <c r="I41" s="583"/>
      <c r="J41" s="582"/>
      <c r="K41" s="572"/>
      <c r="L41" s="560"/>
      <c r="M41" s="565"/>
      <c r="N41" s="560"/>
      <c r="O41" s="565"/>
      <c r="Q41" s="560"/>
      <c r="R41" s="565"/>
      <c r="S41" s="560"/>
      <c r="T41" s="565"/>
    </row>
    <row r="42" spans="2:20" ht="26.25" thickBot="1" x14ac:dyDescent="0.3">
      <c r="B42" s="538" t="str">
        <f>'ETR Total Sust. Benef. Grouped'!B42</f>
        <v>FR</v>
      </c>
      <c r="C42" s="551" t="str">
        <f>'ETR Total Sust. Benef. Grouped'!C42</f>
        <v>ETR-N-942</v>
      </c>
      <c r="D42" s="551" t="str">
        <f>'ETR Total Sust. Benef. Grouped'!D42</f>
        <v>Lacq Hydrogen</v>
      </c>
      <c r="E42" s="551" t="str">
        <f>'ETR Total Sust. Benef. Grouped'!E42</f>
        <v xml:space="preserve">Hydrogen and synthetic methane </v>
      </c>
      <c r="F42" s="552" t="str">
        <f>IF(_xlfn.XLOOKUP(C42,'ETR Capacities'!$C$5:$C$79,'ETR Capacities'!$F$5:$F$79)=0," ",_xlfn.XLOOKUP(C42,'ETR Capacities'!$C$5:$C$79,'ETR Capacities'!$F$5:$F$79))</f>
        <v xml:space="preserve"> </v>
      </c>
      <c r="G42" s="580">
        <v>46.430462414303435</v>
      </c>
      <c r="H42" s="581">
        <v>1.8572184965721374</v>
      </c>
      <c r="I42" s="580">
        <v>42.889232414303422</v>
      </c>
      <c r="J42" s="581">
        <v>1.715569296572137</v>
      </c>
      <c r="K42" s="571"/>
      <c r="L42" s="580">
        <v>49.381487414303436</v>
      </c>
      <c r="M42" s="581">
        <v>1.9752594965721375</v>
      </c>
      <c r="N42" s="580">
        <v>45.84025741430343</v>
      </c>
      <c r="O42" s="581">
        <v>1.8336102965721373</v>
      </c>
      <c r="Q42" s="580">
        <v>58.932077414303428</v>
      </c>
      <c r="R42" s="581">
        <v>2.3572830965721372</v>
      </c>
      <c r="S42" s="580">
        <v>55.39084741430343</v>
      </c>
      <c r="T42" s="581">
        <v>2.2156338965721374</v>
      </c>
    </row>
    <row r="43" spans="2:20" ht="39" thickBot="1" x14ac:dyDescent="0.3">
      <c r="B43" s="532" t="str">
        <f>'ETR Total Sust. Benef. Grouped'!B43</f>
        <v>HR</v>
      </c>
      <c r="C43" s="543" t="str">
        <f>'ETR Total Sust. Benef. Grouped'!C43</f>
        <v>ETR-N-898</v>
      </c>
      <c r="D43" s="543" t="str">
        <f>'ETR Total Sust. Benef. Grouped'!D43</f>
        <v>CNG filling station system development (CroBlueCorr project)</v>
      </c>
      <c r="E43" s="543" t="str">
        <f>'ETR Total Sust. Benef. Grouped'!E43</f>
        <v>CNG/LNG for transport</v>
      </c>
      <c r="F43" s="534" t="str">
        <f>IF(_xlfn.XLOOKUP(C43,'ETR Capacities'!$C$5:$C$79,'ETR Capacities'!$F$5:$F$79)=0," ",_xlfn.XLOOKUP(C43,'ETR Capacities'!$C$5:$C$79,'ETR Capacities'!$F$5:$F$79))</f>
        <v xml:space="preserve"> </v>
      </c>
      <c r="G43" s="574">
        <v>27.974757548466641</v>
      </c>
      <c r="H43" s="575">
        <v>1.1189903019386656</v>
      </c>
      <c r="I43" s="574">
        <v>27.87105009846664</v>
      </c>
      <c r="J43" s="575">
        <v>1.1148420039386655</v>
      </c>
      <c r="K43" s="571"/>
      <c r="L43" s="574">
        <v>29.120777248466645</v>
      </c>
      <c r="M43" s="575">
        <v>1.1648310899386658</v>
      </c>
      <c r="N43" s="574">
        <v>29.017069798466647</v>
      </c>
      <c r="O43" s="575">
        <v>1.160682791938666</v>
      </c>
      <c r="Q43" s="574">
        <v>33.199425948466661</v>
      </c>
      <c r="R43" s="575">
        <v>1.3279770379386664</v>
      </c>
      <c r="S43" s="574">
        <v>33.09571849846666</v>
      </c>
      <c r="T43" s="575">
        <v>1.3238287399386663</v>
      </c>
    </row>
    <row r="44" spans="2:20" ht="25.5" x14ac:dyDescent="0.25">
      <c r="B44" s="535" t="str">
        <f>'ETR Total Sust. Benef. Grouped'!B44</f>
        <v>IE</v>
      </c>
      <c r="C44" s="542" t="str">
        <f>'ETR Total Sust. Benef. Grouped'!C44</f>
        <v>ETR-N-20</v>
      </c>
      <c r="D44" s="542" t="str">
        <f>'ETR Total Sust. Benef. Grouped'!D44</f>
        <v>GNI Renewable Gas Central Grid Injection Project</v>
      </c>
      <c r="E44" s="542" t="str">
        <f>'ETR Total Sust. Benef. Grouped'!E44</f>
        <v>Biomethane developments</v>
      </c>
      <c r="F44" s="537" t="str">
        <f>IF(_xlfn.XLOOKUP(C44,'ETR Capacities'!$C$5:$C$79,'ETR Capacities'!$F$5:$F$79)=0," ",_xlfn.XLOOKUP(C44,'ETR Capacities'!$C$5:$C$79,'ETR Capacities'!$F$5:$F$79))</f>
        <v xml:space="preserve"> </v>
      </c>
      <c r="G44" s="591">
        <v>753.24516077999988</v>
      </c>
      <c r="H44" s="590">
        <v>30.129806431199995</v>
      </c>
      <c r="I44" s="591">
        <v>705.03384377999987</v>
      </c>
      <c r="J44" s="590">
        <v>28.201353751199996</v>
      </c>
      <c r="K44" s="571"/>
      <c r="L44" s="591">
        <v>824.11038528000017</v>
      </c>
      <c r="M44" s="590">
        <v>32.964415411200008</v>
      </c>
      <c r="N44" s="591">
        <v>775.89906828000017</v>
      </c>
      <c r="O44" s="590">
        <v>31.035962731200005</v>
      </c>
      <c r="Q44" s="591">
        <v>1048.1108122799999</v>
      </c>
      <c r="R44" s="590">
        <v>41.924432491199994</v>
      </c>
      <c r="S44" s="591">
        <v>999.89949527999988</v>
      </c>
      <c r="T44" s="590">
        <v>39.995979811199994</v>
      </c>
    </row>
    <row r="45" spans="2:20" ht="15.75" thickBot="1" x14ac:dyDescent="0.3">
      <c r="B45" s="541" t="str">
        <f>'ETR Total Sust. Benef. Grouped'!B45</f>
        <v>IE</v>
      </c>
      <c r="C45" s="551" t="str">
        <f>'ETR Total Sust. Benef. Grouped'!C45</f>
        <v>ETR-N-22</v>
      </c>
      <c r="D45" s="551" t="str">
        <f>'ETR Total Sust. Benef. Grouped'!D45</f>
        <v>Ervia Cork CCUS</v>
      </c>
      <c r="E45" s="551" t="str">
        <f>'ETR Total Sust. Benef. Grouped'!E45</f>
        <v>CCS/CCU</v>
      </c>
      <c r="F45" s="552" t="str">
        <f>IF(_xlfn.XLOOKUP(C45,'ETR Capacities'!$C$5:$C$79,'ETR Capacities'!$F$5:$F$79)=0," ",_xlfn.XLOOKUP(C45,'ETR Capacities'!$C$5:$C$79,'ETR Capacities'!$F$5:$F$79))</f>
        <v xml:space="preserve"> </v>
      </c>
      <c r="G45" s="600">
        <v>3643.5</v>
      </c>
      <c r="H45" s="601">
        <v>145.74</v>
      </c>
      <c r="I45" s="600">
        <v>3594</v>
      </c>
      <c r="J45" s="601">
        <v>143.76</v>
      </c>
      <c r="K45" s="571"/>
      <c r="L45" s="600">
        <v>3987.75</v>
      </c>
      <c r="M45" s="601">
        <v>159.51</v>
      </c>
      <c r="N45" s="600">
        <v>3938.25</v>
      </c>
      <c r="O45" s="601">
        <v>157.53</v>
      </c>
      <c r="Q45" s="600">
        <v>5123.25</v>
      </c>
      <c r="R45" s="601">
        <v>204.93</v>
      </c>
      <c r="S45" s="600">
        <v>5073.75</v>
      </c>
      <c r="T45" s="601">
        <v>202.95</v>
      </c>
    </row>
    <row r="46" spans="2:20" ht="25.5" x14ac:dyDescent="0.25">
      <c r="B46" s="555" t="str">
        <f>'ETR Total Sust. Benef. Grouped'!B46</f>
        <v>IT</v>
      </c>
      <c r="C46" s="553" t="str">
        <f>'ETR Total Sust. Benef. Grouped'!C46</f>
        <v>ETR-N-305</v>
      </c>
      <c r="D46" s="553" t="str">
        <f>'ETR Total Sust. Benef. Grouped'!D46</f>
        <v>PEGASUS</v>
      </c>
      <c r="E46" s="553" t="str">
        <f>'ETR Total Sust. Benef. Grouped'!E46</f>
        <v xml:space="preserve">Hydrogen and synthetic methane </v>
      </c>
      <c r="F46" s="554" t="str">
        <f>IF(_xlfn.XLOOKUP(C46,'ETR Capacities'!$C$5:$C$79,'ETR Capacities'!$F$5:$F$79)=0," ",_xlfn.XLOOKUP(C46,'ETR Capacities'!$C$5:$C$79,'ETR Capacities'!$F$5:$F$79))</f>
        <v xml:space="preserve"> </v>
      </c>
      <c r="G46" s="561">
        <v>15.74220661935604</v>
      </c>
      <c r="H46" s="566">
        <v>0.62968826477424156</v>
      </c>
      <c r="I46" s="561">
        <v>14.58877741935604</v>
      </c>
      <c r="J46" s="566">
        <v>0.58355109677424155</v>
      </c>
      <c r="K46" s="571"/>
      <c r="L46" s="561">
        <v>16.914951619356035</v>
      </c>
      <c r="M46" s="566">
        <v>0.67659806477424145</v>
      </c>
      <c r="N46" s="561">
        <v>15.761522419356039</v>
      </c>
      <c r="O46" s="566">
        <v>0.63046089677424155</v>
      </c>
      <c r="Q46" s="561">
        <v>20.640141619356044</v>
      </c>
      <c r="R46" s="566">
        <v>0.8256056647742418</v>
      </c>
      <c r="S46" s="561">
        <v>19.486712419356046</v>
      </c>
      <c r="T46" s="566">
        <v>0.77946849677424179</v>
      </c>
    </row>
    <row r="47" spans="2:20" x14ac:dyDescent="0.25">
      <c r="B47" s="538" t="str">
        <f>'ETR Total Sust. Benef. Grouped'!B47</f>
        <v>IT</v>
      </c>
      <c r="C47" s="539" t="str">
        <f>'ETR Total Sust. Benef. Grouped'!C47</f>
        <v>ETR-F-516</v>
      </c>
      <c r="D47" s="539" t="str">
        <f>'ETR Total Sust. Benef. Grouped'!D47</f>
        <v>CNG and L-CNG stations</v>
      </c>
      <c r="E47" s="539" t="str">
        <f>'ETR Total Sust. Benef. Grouped'!E47</f>
        <v>CNG/LNG for transport</v>
      </c>
      <c r="F47" s="547" t="str">
        <f>IF(_xlfn.XLOOKUP(C47,'ETR Capacities'!$C$5:$C$79,'ETR Capacities'!$F$5:$F$79)=0," ",_xlfn.XLOOKUP(C47,'ETR Capacities'!$C$5:$C$79,'ETR Capacities'!$F$5:$F$79))</f>
        <v xml:space="preserve"> </v>
      </c>
      <c r="G47" s="585">
        <v>208.79887585023494</v>
      </c>
      <c r="H47" s="584">
        <v>8.3519550340093982</v>
      </c>
      <c r="I47" s="585">
        <v>198.72154705023493</v>
      </c>
      <c r="J47" s="584">
        <v>7.948861882009397</v>
      </c>
      <c r="K47" s="571"/>
      <c r="L47" s="585">
        <v>216.27416710023485</v>
      </c>
      <c r="M47" s="584">
        <v>8.6509666840093935</v>
      </c>
      <c r="N47" s="585">
        <v>206.19683830023484</v>
      </c>
      <c r="O47" s="584">
        <v>8.2478735320093932</v>
      </c>
      <c r="Q47" s="585">
        <v>239.4952846002349</v>
      </c>
      <c r="R47" s="584">
        <v>9.5798113840093961</v>
      </c>
      <c r="S47" s="585">
        <v>229.41795580023489</v>
      </c>
      <c r="T47" s="584">
        <v>9.1767182320093958</v>
      </c>
    </row>
    <row r="48" spans="2:20" x14ac:dyDescent="0.25">
      <c r="B48" s="538" t="str">
        <f>'ETR Total Sust. Benef. Grouped'!B48</f>
        <v>IT</v>
      </c>
      <c r="C48" s="539" t="str">
        <f>'ETR Total Sust. Benef. Grouped'!C48</f>
        <v>ETR-F-523</v>
      </c>
      <c r="D48" s="539" t="str">
        <f>'ETR Total Sust. Benef. Grouped'!D48</f>
        <v>Biomethane plants development</v>
      </c>
      <c r="E48" s="539" t="str">
        <f>'ETR Total Sust. Benef. Grouped'!E48</f>
        <v>Biomethane developments</v>
      </c>
      <c r="F48" s="790">
        <f>IF(_xlfn.XLOOKUP(C48,'ETR Capacities'!$C$5:$C$79,'ETR Capacities'!$F$5:$F$79)=0," ",_xlfn.XLOOKUP(C48,'ETR Capacities'!$C$5:$C$79,'ETR Capacities'!$F$5:$F$79))</f>
        <v>127</v>
      </c>
      <c r="G48" s="794">
        <v>75.021172169999986</v>
      </c>
      <c r="H48" s="797">
        <v>3.0008468867999993</v>
      </c>
      <c r="I48" s="794">
        <v>67.230466169999985</v>
      </c>
      <c r="J48" s="797">
        <v>2.6892186467999992</v>
      </c>
      <c r="K48" s="571"/>
      <c r="L48" s="794">
        <v>81.593909670000016</v>
      </c>
      <c r="M48" s="797">
        <v>3.2637563868000008</v>
      </c>
      <c r="N48" s="794">
        <v>73.803203670000002</v>
      </c>
      <c r="O48" s="797">
        <v>2.9521281468000002</v>
      </c>
      <c r="Q48" s="794">
        <v>102.25108466999998</v>
      </c>
      <c r="R48" s="797">
        <v>4.0900433867999997</v>
      </c>
      <c r="S48" s="794">
        <v>94.460378669999983</v>
      </c>
      <c r="T48" s="797">
        <v>3.7784151467999991</v>
      </c>
    </row>
    <row r="49" spans="2:20" ht="38.25" x14ac:dyDescent="0.25">
      <c r="B49" s="538" t="str">
        <f>'ETR Total Sust. Benef. Grouped'!B49</f>
        <v>IT</v>
      </c>
      <c r="C49" s="539" t="str">
        <f>'ETR Total Sust. Benef. Grouped'!C49</f>
        <v>ETR-N-617</v>
      </c>
      <c r="D49" s="539" t="str">
        <f>'ETR Total Sust. Benef. Grouped'!D49</f>
        <v>Project to facilitate biomethane production plants inteconnection</v>
      </c>
      <c r="E49" s="539" t="str">
        <f>'ETR Total Sust. Benef. Grouped'!E49</f>
        <v>Biomethane developments</v>
      </c>
      <c r="F49" s="791"/>
      <c r="G49" s="796"/>
      <c r="H49" s="779"/>
      <c r="I49" s="796"/>
      <c r="J49" s="779"/>
      <c r="K49" s="571"/>
      <c r="L49" s="796"/>
      <c r="M49" s="779"/>
      <c r="N49" s="796"/>
      <c r="O49" s="779"/>
      <c r="Q49" s="796"/>
      <c r="R49" s="779"/>
      <c r="S49" s="796"/>
      <c r="T49" s="779"/>
    </row>
    <row r="50" spans="2:20" x14ac:dyDescent="0.25">
      <c r="B50" s="538" t="str">
        <f>'ETR Total Sust. Benef. Grouped'!B50</f>
        <v>IT</v>
      </c>
      <c r="C50" s="539" t="str">
        <f>'ETR Total Sust. Benef. Grouped'!C50</f>
        <v>ETR-N-528</v>
      </c>
      <c r="D50" s="539" t="str">
        <f>'ETR Total Sust. Benef. Grouped'!D50</f>
        <v>Microliquefaction plants</v>
      </c>
      <c r="E50" s="539" t="str">
        <f>'ETR Total Sust. Benef. Grouped'!E50</f>
        <v>Micro liquefaction</v>
      </c>
      <c r="F50" s="540" t="str">
        <f>IF(_xlfn.XLOOKUP(C50,'ETR Capacities'!$C$5:$C$79,'ETR Capacities'!$F$5:$F$79)=0," ",_xlfn.XLOOKUP(C50,'ETR Capacities'!$C$5:$C$79,'ETR Capacities'!$F$5:$F$79))</f>
        <v xml:space="preserve"> </v>
      </c>
      <c r="G50" s="560"/>
      <c r="H50" s="565"/>
      <c r="I50" s="560"/>
      <c r="J50" s="565"/>
      <c r="K50" s="572"/>
      <c r="L50" s="560"/>
      <c r="M50" s="565"/>
      <c r="N50" s="560"/>
      <c r="O50" s="565"/>
      <c r="Q50" s="560"/>
      <c r="R50" s="565"/>
      <c r="S50" s="560"/>
      <c r="T50" s="565"/>
    </row>
    <row r="51" spans="2:20" ht="38.25" x14ac:dyDescent="0.25">
      <c r="B51" s="538" t="str">
        <f>'ETR Total Sust. Benef. Grouped'!B51</f>
        <v>IT</v>
      </c>
      <c r="C51" s="539" t="str">
        <f>'ETR Total Sust. Benef. Grouped'!C51</f>
        <v>ETR-N-595</v>
      </c>
      <c r="D51" s="539" t="str">
        <f>'ETR Total Sust. Benef. Grouped'!D51</f>
        <v>Transport of hydrogen into natural gas network for industrial customers</v>
      </c>
      <c r="E51" s="539" t="str">
        <f>'ETR Total Sust. Benef. Grouped'!E51</f>
        <v xml:space="preserve">Hydrogen and synthetic methane </v>
      </c>
      <c r="F51" s="540" t="str">
        <f>IF(_xlfn.XLOOKUP(C51,'ETR Capacities'!$C$5:$C$79,'ETR Capacities'!$F$5:$F$79)=0," ",_xlfn.XLOOKUP(C51,'ETR Capacities'!$C$5:$C$79,'ETR Capacities'!$F$5:$F$79))</f>
        <v xml:space="preserve"> </v>
      </c>
      <c r="G51" s="563">
        <v>25.574023192569669</v>
      </c>
      <c r="H51" s="568">
        <v>1.0229609277027867</v>
      </c>
      <c r="I51" s="563">
        <v>24.117059992569665</v>
      </c>
      <c r="J51" s="568">
        <v>0.96468239970278657</v>
      </c>
      <c r="K51" s="571"/>
      <c r="L51" s="563">
        <v>27.523999192569669</v>
      </c>
      <c r="M51" s="568">
        <v>1.1009599677027868</v>
      </c>
      <c r="N51" s="563">
        <v>26.067035992569672</v>
      </c>
      <c r="O51" s="568">
        <v>1.0426814397027868</v>
      </c>
      <c r="Q51" s="563">
        <v>33.778639192569656</v>
      </c>
      <c r="R51" s="568">
        <v>1.3511455677027862</v>
      </c>
      <c r="S51" s="563">
        <v>32.321675992569659</v>
      </c>
      <c r="T51" s="568">
        <v>1.2928670397027864</v>
      </c>
    </row>
    <row r="52" spans="2:20" ht="25.5" x14ac:dyDescent="0.25">
      <c r="B52" s="538" t="str">
        <f>'ETR Total Sust. Benef. Grouped'!B52</f>
        <v>IT</v>
      </c>
      <c r="C52" s="539" t="str">
        <f>'ETR Total Sust. Benef. Grouped'!C52</f>
        <v>ETR-F-599</v>
      </c>
      <c r="D52" s="539" t="str">
        <f>'ETR Total Sust. Benef. Grouped'!D52</f>
        <v>Sector coupling: hybrid compressor station</v>
      </c>
      <c r="E52" s="539" t="str">
        <f>'ETR Total Sust. Benef. Grouped'!E52</f>
        <v>Hybrid compressor stations</v>
      </c>
      <c r="F52" s="540" t="str">
        <f>IF(_xlfn.XLOOKUP(C52,'ETR Capacities'!$C$5:$C$79,'ETR Capacities'!$F$5:$F$79)=0," ",_xlfn.XLOOKUP(C52,'ETR Capacities'!$C$5:$C$79,'ETR Capacities'!$F$5:$F$79))</f>
        <v xml:space="preserve"> </v>
      </c>
      <c r="G52" s="560"/>
      <c r="H52" s="565"/>
      <c r="I52" s="560"/>
      <c r="J52" s="565"/>
      <c r="K52" s="572"/>
      <c r="L52" s="560"/>
      <c r="M52" s="565"/>
      <c r="N52" s="560"/>
      <c r="O52" s="565"/>
      <c r="Q52" s="560"/>
      <c r="R52" s="565"/>
      <c r="S52" s="560"/>
      <c r="T52" s="565"/>
    </row>
    <row r="53" spans="2:20" ht="25.5" x14ac:dyDescent="0.25">
      <c r="B53" s="538" t="str">
        <f>'ETR Total Sust. Benef. Grouped'!B53</f>
        <v>IT</v>
      </c>
      <c r="C53" s="542" t="str">
        <f>'ETR Total Sust. Benef. Grouped'!C53</f>
        <v>ETR-N-591</v>
      </c>
      <c r="D53" s="542" t="str">
        <f>'ETR Total Sust. Benef. Grouped'!D53</f>
        <v>Power to gas plant in the south of Italy</v>
      </c>
      <c r="E53" s="542" t="str">
        <f>'ETR Total Sust. Benef. Grouped'!E53</f>
        <v xml:space="preserve">Hydrogen and synthetic methane </v>
      </c>
      <c r="F53" s="537" t="str">
        <f>IF(_xlfn.XLOOKUP(C53,'ETR Capacities'!$C$5:$C$79,'ETR Capacities'!$F$5:$F$79)=0," ",_xlfn.XLOOKUP(C53,'ETR Capacities'!$C$5:$C$79,'ETR Capacities'!$F$5:$F$79))</f>
        <v xml:space="preserve"> </v>
      </c>
      <c r="G53" s="602">
        <v>11.188635146749231</v>
      </c>
      <c r="H53" s="603">
        <v>0.44754540586996927</v>
      </c>
      <c r="I53" s="602">
        <v>10.55121374674923</v>
      </c>
      <c r="J53" s="603">
        <v>0.4220485498699692</v>
      </c>
      <c r="K53" s="571"/>
      <c r="L53" s="602">
        <v>12.04174964674923</v>
      </c>
      <c r="M53" s="603">
        <v>0.48166998586996917</v>
      </c>
      <c r="N53" s="602">
        <v>11.40432824674923</v>
      </c>
      <c r="O53" s="603">
        <v>0.45617312986996922</v>
      </c>
      <c r="Q53" s="602">
        <v>14.778154646749227</v>
      </c>
      <c r="R53" s="603">
        <v>0.59112618586996912</v>
      </c>
      <c r="S53" s="602">
        <v>14.140733246749226</v>
      </c>
      <c r="T53" s="603">
        <v>0.56562932986996906</v>
      </c>
    </row>
    <row r="54" spans="2:20" ht="26.25" thickBot="1" x14ac:dyDescent="0.3">
      <c r="B54" s="541" t="str">
        <f>'ETR Total Sust. Benef. Grouped'!B54</f>
        <v>IT</v>
      </c>
      <c r="C54" s="551" t="str">
        <f>'ETR Total Sust. Benef. Grouped'!C54</f>
        <v>ETR-N-958</v>
      </c>
      <c r="D54" s="551" t="str">
        <f>'ETR Total Sust. Benef. Grouped'!D54</f>
        <v>Green Crane - Italy</v>
      </c>
      <c r="E54" s="551" t="str">
        <f>'ETR Total Sust. Benef. Grouped'!E54</f>
        <v xml:space="preserve">Hydrogen and synthetic methane </v>
      </c>
      <c r="F54" s="552" t="str">
        <f>IF(_xlfn.XLOOKUP(C54,'ETR Capacities'!$C$5:$C$79,'ETR Capacities'!$F$5:$F$79)=0," ",_xlfn.XLOOKUP(C54,'ETR Capacities'!$C$5:$C$79,'ETR Capacities'!$F$5:$F$79))</f>
        <v xml:space="preserve"> </v>
      </c>
      <c r="G54" s="600">
        <v>133.19803746130029</v>
      </c>
      <c r="H54" s="601">
        <v>5.3279214984520111</v>
      </c>
      <c r="I54" s="600">
        <v>125.60968746130028</v>
      </c>
      <c r="J54" s="601">
        <v>5.0243874984520112</v>
      </c>
      <c r="K54" s="571"/>
      <c r="L54" s="600">
        <v>143.35416246130035</v>
      </c>
      <c r="M54" s="601">
        <v>5.734166498452014</v>
      </c>
      <c r="N54" s="600">
        <v>135.76581246130036</v>
      </c>
      <c r="O54" s="601">
        <v>5.430632498452014</v>
      </c>
      <c r="Q54" s="600">
        <v>175.93041246130034</v>
      </c>
      <c r="R54" s="601">
        <v>7.0372164984520138</v>
      </c>
      <c r="S54" s="600">
        <v>168.34206246130032</v>
      </c>
      <c r="T54" s="601">
        <v>6.7336824984520129</v>
      </c>
    </row>
    <row r="55" spans="2:20" ht="26.25" thickBot="1" x14ac:dyDescent="0.3">
      <c r="B55" s="532" t="str">
        <f>'ETR Total Sust. Benef. Grouped'!B55</f>
        <v>LT</v>
      </c>
      <c r="C55" s="543" t="str">
        <f>'ETR Total Sust. Benef. Grouped'!C55</f>
        <v>ETR-N-900</v>
      </c>
      <c r="D55" s="543" t="str">
        <f>'ETR Total Sust. Benef. Grouped'!D55</f>
        <v>Hydrogen injection into the gas network in Lithuania</v>
      </c>
      <c r="E55" s="543" t="str">
        <f>'ETR Total Sust. Benef. Grouped'!E55</f>
        <v xml:space="preserve">Hydrogen and synthetic methane </v>
      </c>
      <c r="F55" s="534" t="str">
        <f>IF(_xlfn.XLOOKUP(C55,'ETR Capacities'!$C$5:$C$79,'ETR Capacities'!$F$5:$F$79)=0," ",_xlfn.XLOOKUP(C55,'ETR Capacities'!$C$5:$C$79,'ETR Capacities'!$F$5:$F$79))</f>
        <v xml:space="preserve"> </v>
      </c>
      <c r="G55" s="561">
        <v>1.1679411088885452</v>
      </c>
      <c r="H55" s="566">
        <v>4.6717644355541807E-2</v>
      </c>
      <c r="I55" s="561">
        <v>1.0718220088885451</v>
      </c>
      <c r="J55" s="566">
        <v>4.2872880355541799E-2</v>
      </c>
      <c r="K55" s="571"/>
      <c r="L55" s="561">
        <v>1.2656698588885451</v>
      </c>
      <c r="M55" s="566">
        <v>5.0626794355541807E-2</v>
      </c>
      <c r="N55" s="561">
        <v>1.169550758888545</v>
      </c>
      <c r="O55" s="566">
        <v>4.67820303555418E-2</v>
      </c>
      <c r="Q55" s="561">
        <v>1.5761023588885457</v>
      </c>
      <c r="R55" s="566">
        <v>6.3044094355541827E-2</v>
      </c>
      <c r="S55" s="561">
        <v>1.4799832588885455</v>
      </c>
      <c r="T55" s="566">
        <v>5.919933035554182E-2</v>
      </c>
    </row>
    <row r="56" spans="2:20" ht="38.25" x14ac:dyDescent="0.25">
      <c r="B56" s="535" t="str">
        <f>'ETR Total Sust. Benef. Grouped'!B56</f>
        <v>LV</v>
      </c>
      <c r="C56" s="542" t="str">
        <f>'ETR Total Sust. Benef. Grouped'!C56</f>
        <v>ETR-N-80</v>
      </c>
      <c r="D56" s="542" t="str">
        <f>'ETR Total Sust. Benef. Grouped'!D56</f>
        <v>Power to Gas Production with infrastructure building/enhacement in Latvia</v>
      </c>
      <c r="E56" s="542" t="str">
        <f>'ETR Total Sust. Benef. Grouped'!E56</f>
        <v xml:space="preserve">Hydrogen and synthetic methane </v>
      </c>
      <c r="F56" s="537" t="str">
        <f>IF(_xlfn.XLOOKUP(C56,'ETR Capacities'!$C$5:$C$79,'ETR Capacities'!$F$5:$F$79)=0," ",_xlfn.XLOOKUP(C56,'ETR Capacities'!$C$5:$C$79,'ETR Capacities'!$F$5:$F$79))</f>
        <v xml:space="preserve"> </v>
      </c>
      <c r="G56" s="591">
        <v>257.67899349845209</v>
      </c>
      <c r="H56" s="590">
        <v>10.307159739938083</v>
      </c>
      <c r="I56" s="591">
        <v>257.67899349845209</v>
      </c>
      <c r="J56" s="590">
        <v>10.307159739938083</v>
      </c>
      <c r="K56" s="571"/>
      <c r="L56" s="591">
        <v>279.37094349845216</v>
      </c>
      <c r="M56" s="590">
        <v>11.174837739938086</v>
      </c>
      <c r="N56" s="591">
        <v>279.37094349845216</v>
      </c>
      <c r="O56" s="590">
        <v>11.174837739938086</v>
      </c>
      <c r="Q56" s="591">
        <v>354.33464349845207</v>
      </c>
      <c r="R56" s="590">
        <v>14.173385739938082</v>
      </c>
      <c r="S56" s="591">
        <v>354.33464349845207</v>
      </c>
      <c r="T56" s="590">
        <v>14.173385739938082</v>
      </c>
    </row>
    <row r="57" spans="2:20" ht="39" thickBot="1" x14ac:dyDescent="0.3">
      <c r="B57" s="541" t="str">
        <f>'ETR Total Sust. Benef. Grouped'!B57</f>
        <v>LV</v>
      </c>
      <c r="C57" s="551" t="str">
        <f>'ETR Total Sust. Benef. Grouped'!C57</f>
        <v>ETR-N-125</v>
      </c>
      <c r="D57" s="551" t="str">
        <f>'ETR Total Sust. Benef. Grouped'!D57</f>
        <v>Biomethane production with infrastructure building/enhancement in Latvia</v>
      </c>
      <c r="E57" s="551" t="str">
        <f>'ETR Total Sust. Benef. Grouped'!E57</f>
        <v>Biomethane developments</v>
      </c>
      <c r="F57" s="551" t="str">
        <f>IF(_xlfn.XLOOKUP(C57,'ETR Capacities'!$C$5:$C$79,'ETR Capacities'!$F$5:$F$79)=0," ",_xlfn.XLOOKUP(C57,'ETR Capacities'!$C$5:$C$79,'ETR Capacities'!$F$5:$F$79))</f>
        <v xml:space="preserve"> </v>
      </c>
      <c r="G57" s="600">
        <v>82.644796500000041</v>
      </c>
      <c r="H57" s="601">
        <v>3.3057918600000016</v>
      </c>
      <c r="I57" s="600">
        <v>78.951799500000021</v>
      </c>
      <c r="J57" s="601">
        <v>3.1580719800000008</v>
      </c>
      <c r="K57" s="571"/>
      <c r="L57" s="600">
        <v>90.338540249999994</v>
      </c>
      <c r="M57" s="601">
        <v>3.61354161</v>
      </c>
      <c r="N57" s="600">
        <v>86.645543250000003</v>
      </c>
      <c r="O57" s="601">
        <v>3.46582173</v>
      </c>
      <c r="Q57" s="600">
        <v>115.23829275000001</v>
      </c>
      <c r="R57" s="601">
        <v>4.6095317100000006</v>
      </c>
      <c r="S57" s="600">
        <v>111.54529575000001</v>
      </c>
      <c r="T57" s="601">
        <v>4.4618118300000003</v>
      </c>
    </row>
    <row r="58" spans="2:20" ht="25.5" x14ac:dyDescent="0.25">
      <c r="B58" s="535" t="str">
        <f>'ETR Total Sust. Benef. Grouped'!B58</f>
        <v>NL</v>
      </c>
      <c r="C58" s="553" t="str">
        <f>'ETR Total Sust. Benef. Grouped'!C58</f>
        <v>ETR-N-322</v>
      </c>
      <c r="D58" s="553" t="str">
        <f>'ETR Total Sust. Benef. Grouped'!D58</f>
        <v>North Sea Wind Power Hub</v>
      </c>
      <c r="E58" s="553" t="str">
        <f>'ETR Total Sust. Benef. Grouped'!E58</f>
        <v xml:space="preserve">Hydrogen and synthetic methane </v>
      </c>
      <c r="F58" s="792">
        <f>IF(_xlfn.XLOOKUP(C58,'ETR Capacities'!$C$5:$C$79,'ETR Capacities'!$F$5:$F$79)=0," ",_xlfn.XLOOKUP(C58,'ETR Capacities'!$C$5:$C$79,'ETR Capacities'!$F$5:$F$79))</f>
        <v>105</v>
      </c>
      <c r="G58" s="800">
        <v>4636.2986832817332</v>
      </c>
      <c r="H58" s="789">
        <v>185.45194733126934</v>
      </c>
      <c r="I58" s="800">
        <v>4636.2986832817332</v>
      </c>
      <c r="J58" s="789">
        <v>185.45194733126934</v>
      </c>
      <c r="K58" s="571"/>
      <c r="L58" s="800">
        <v>4948.5707832817343</v>
      </c>
      <c r="M58" s="789">
        <v>197.94283133126936</v>
      </c>
      <c r="N58" s="800">
        <v>4948.5707832817343</v>
      </c>
      <c r="O58" s="789">
        <v>197.94283133126936</v>
      </c>
      <c r="Q58" s="800">
        <v>6081.7643832817357</v>
      </c>
      <c r="R58" s="789">
        <v>243.27057533126944</v>
      </c>
      <c r="S58" s="800">
        <v>6081.7643832817357</v>
      </c>
      <c r="T58" s="789">
        <v>243.27057533126944</v>
      </c>
    </row>
    <row r="59" spans="2:20" ht="25.5" x14ac:dyDescent="0.25">
      <c r="B59" s="538" t="str">
        <f>'ETR Total Sust. Benef. Grouped'!B59</f>
        <v>NL</v>
      </c>
      <c r="C59" s="539" t="str">
        <f>'ETR Total Sust. Benef. Grouped'!C59</f>
        <v>ETR-N-370</v>
      </c>
      <c r="D59" s="539" t="str">
        <f>'ETR Total Sust. Benef. Grouped'!D59</f>
        <v>Hydrogen transmission backbone Netherlands</v>
      </c>
      <c r="E59" s="539" t="str">
        <f>'ETR Total Sust. Benef. Grouped'!E59</f>
        <v xml:space="preserve">Hydrogen and synthetic methane </v>
      </c>
      <c r="F59" s="793"/>
      <c r="G59" s="795"/>
      <c r="H59" s="778"/>
      <c r="I59" s="795"/>
      <c r="J59" s="778"/>
      <c r="K59" s="571"/>
      <c r="L59" s="795"/>
      <c r="M59" s="778"/>
      <c r="N59" s="795"/>
      <c r="O59" s="778"/>
      <c r="Q59" s="795"/>
      <c r="R59" s="778"/>
      <c r="S59" s="795"/>
      <c r="T59" s="778"/>
    </row>
    <row r="60" spans="2:20" ht="25.5" x14ac:dyDescent="0.25">
      <c r="B60" s="538" t="str">
        <f>'ETR Total Sust. Benef. Grouped'!B60</f>
        <v>NL</v>
      </c>
      <c r="C60" s="539" t="str">
        <f>'ETR Total Sust. Benef. Grouped'!C60</f>
        <v>ETR-N-396</v>
      </c>
      <c r="D60" s="539" t="str">
        <f>'ETR Total Sust. Benef. Grouped'!D60</f>
        <v>Djewels</v>
      </c>
      <c r="E60" s="539" t="str">
        <f>'ETR Total Sust. Benef. Grouped'!E60</f>
        <v xml:space="preserve">Hydrogen and synthetic methane </v>
      </c>
      <c r="F60" s="791"/>
      <c r="G60" s="798"/>
      <c r="H60" s="799"/>
      <c r="I60" s="798"/>
      <c r="J60" s="799"/>
      <c r="K60" s="571"/>
      <c r="L60" s="798"/>
      <c r="M60" s="799"/>
      <c r="N60" s="798"/>
      <c r="O60" s="799"/>
      <c r="Q60" s="798"/>
      <c r="R60" s="799"/>
      <c r="S60" s="798"/>
      <c r="T60" s="799"/>
    </row>
    <row r="61" spans="2:20" x14ac:dyDescent="0.25">
      <c r="B61" s="538" t="str">
        <f>'ETR Total Sust. Benef. Grouped'!B61</f>
        <v>NL</v>
      </c>
      <c r="C61" s="539" t="str">
        <f>'ETR Total Sust. Benef. Grouped'!C61</f>
        <v>ETR-A-430</v>
      </c>
      <c r="D61" s="539" t="str">
        <f>'ETR Total Sust. Benef. Grouped'!D61</f>
        <v>Porthos</v>
      </c>
      <c r="E61" s="539" t="str">
        <f>'ETR Total Sust. Benef. Grouped'!E61</f>
        <v>CCS/CCU</v>
      </c>
      <c r="F61" s="540">
        <v>115</v>
      </c>
      <c r="G61" s="604">
        <v>1656.5349999999999</v>
      </c>
      <c r="H61" s="584">
        <v>66.261399999999995</v>
      </c>
      <c r="I61" s="604">
        <v>1293.5349999999999</v>
      </c>
      <c r="J61" s="584">
        <v>51.741399999999992</v>
      </c>
      <c r="K61" s="571"/>
      <c r="L61" s="604">
        <v>1835.5349999999999</v>
      </c>
      <c r="M61" s="584">
        <v>73.421399999999991</v>
      </c>
      <c r="N61" s="604">
        <v>1472.5349999999999</v>
      </c>
      <c r="O61" s="584">
        <v>58.901399999999995</v>
      </c>
      <c r="Q61" s="604">
        <v>2299.5349999999999</v>
      </c>
      <c r="R61" s="584">
        <v>91.981399999999994</v>
      </c>
      <c r="S61" s="604">
        <v>1936.5349999999999</v>
      </c>
      <c r="T61" s="584">
        <v>77.461399999999998</v>
      </c>
    </row>
    <row r="62" spans="2:20" x14ac:dyDescent="0.25">
      <c r="B62" s="538" t="str">
        <f>'ETR Total Sust. Benef. Grouped'!B62</f>
        <v>NL</v>
      </c>
      <c r="C62" s="539" t="str">
        <f>'ETR Total Sust. Benef. Grouped'!C62</f>
        <v>ETR-N-432</v>
      </c>
      <c r="D62" s="539" t="str">
        <f>'ETR Total Sust. Benef. Grouped'!D62</f>
        <v>Athos</v>
      </c>
      <c r="E62" s="539" t="str">
        <f>'ETR Total Sust. Benef. Grouped'!E62</f>
        <v>CCS/CCU</v>
      </c>
      <c r="F62" s="540" t="str">
        <f>IF(_xlfn.XLOOKUP(C62,'ETR Capacities'!$C$5:$C$79,'ETR Capacities'!$F$5:$F$79)=0," ",_xlfn.XLOOKUP(C62,'ETR Capacities'!$C$5:$C$79,'ETR Capacities'!$F$5:$F$79))</f>
        <v xml:space="preserve"> </v>
      </c>
      <c r="G62" s="604">
        <v>124068</v>
      </c>
      <c r="H62" s="584">
        <v>4962.72</v>
      </c>
      <c r="I62" s="604">
        <v>118524</v>
      </c>
      <c r="J62" s="584">
        <v>4740.96</v>
      </c>
      <c r="K62" s="571"/>
      <c r="L62" s="604">
        <v>135618</v>
      </c>
      <c r="M62" s="584">
        <v>5424.72</v>
      </c>
      <c r="N62" s="604">
        <v>130074</v>
      </c>
      <c r="O62" s="584">
        <v>5202.96</v>
      </c>
      <c r="Q62" s="604">
        <v>172998</v>
      </c>
      <c r="R62" s="584">
        <v>6919.92</v>
      </c>
      <c r="S62" s="604">
        <v>167454</v>
      </c>
      <c r="T62" s="584">
        <v>6698.16</v>
      </c>
    </row>
    <row r="63" spans="2:20" ht="25.5" x14ac:dyDescent="0.25">
      <c r="B63" s="538" t="str">
        <f>'ETR Total Sust. Benef. Grouped'!B63</f>
        <v>NL</v>
      </c>
      <c r="C63" s="539" t="str">
        <f>'ETR Total Sust. Benef. Grouped'!C63</f>
        <v>ETR-A-437</v>
      </c>
      <c r="D63" s="539" t="str">
        <f>'ETR Total Sust. Benef. Grouped'!D63</f>
        <v>Supercritical water gasification facilities</v>
      </c>
      <c r="E63" s="539" t="str">
        <f>'ETR Total Sust. Benef. Grouped'!E63</f>
        <v>Biomethane developments</v>
      </c>
      <c r="F63" s="540" t="str">
        <f>IF(_xlfn.XLOOKUP(C63,'ETR Capacities'!$C$5:$C$79,'ETR Capacities'!$F$5:$F$79)=0," ",_xlfn.XLOOKUP(C63,'ETR Capacities'!$C$5:$C$79,'ETR Capacities'!$F$5:$F$79))</f>
        <v xml:space="preserve"> </v>
      </c>
      <c r="G63" s="604">
        <v>3132.4263310199999</v>
      </c>
      <c r="H63" s="584">
        <v>125.2970532408</v>
      </c>
      <c r="I63" s="604">
        <v>2856.51392502</v>
      </c>
      <c r="J63" s="584">
        <v>114.26055700080001</v>
      </c>
      <c r="K63" s="571"/>
      <c r="L63" s="604">
        <v>3433.3733935200007</v>
      </c>
      <c r="M63" s="584">
        <v>137.33493574080003</v>
      </c>
      <c r="N63" s="604">
        <v>3157.4609875200008</v>
      </c>
      <c r="O63" s="584">
        <v>126.29843950080003</v>
      </c>
      <c r="Q63" s="604">
        <v>4356.2777185200002</v>
      </c>
      <c r="R63" s="584">
        <v>174.25110874080002</v>
      </c>
      <c r="S63" s="604">
        <v>4080.3653125199999</v>
      </c>
      <c r="T63" s="584">
        <v>163.2146125008</v>
      </c>
    </row>
    <row r="64" spans="2:20" ht="25.5" x14ac:dyDescent="0.25">
      <c r="B64" s="538" t="str">
        <f>'ETR Total Sust. Benef. Grouped'!B64</f>
        <v>NL</v>
      </c>
      <c r="C64" s="539" t="str">
        <f>'ETR Total Sust. Benef. Grouped'!C64</f>
        <v>ETR-N-956</v>
      </c>
      <c r="D64" s="539" t="str">
        <f>'ETR Total Sust. Benef. Grouped'!D64</f>
        <v>Hydrogen export/import Oude Statenzijl</v>
      </c>
      <c r="E64" s="539" t="str">
        <f>'ETR Total Sust. Benef. Grouped'!E64</f>
        <v xml:space="preserve">Hydrogen and synthetic methane </v>
      </c>
      <c r="F64" s="540">
        <f>IF(_xlfn.XLOOKUP(C64,'ETR Capacities'!$C$5:$C$79,'ETR Capacities'!$F$5:$F$79)=0," ",_xlfn.XLOOKUP(C64,'ETR Capacities'!$C$5:$C$79,'ETR Capacities'!$F$5:$F$79))</f>
        <v>139</v>
      </c>
      <c r="G64" s="564"/>
      <c r="H64" s="569"/>
      <c r="I64" s="564"/>
      <c r="J64" s="569"/>
      <c r="K64" s="572"/>
      <c r="L64" s="564"/>
      <c r="M64" s="569"/>
      <c r="N64" s="564"/>
      <c r="O64" s="569"/>
      <c r="Q64" s="564"/>
      <c r="R64" s="569"/>
      <c r="S64" s="564"/>
      <c r="T64" s="569"/>
    </row>
    <row r="65" spans="2:20" ht="25.5" x14ac:dyDescent="0.25">
      <c r="B65" s="538" t="str">
        <f>'ETR Total Sust. Benef. Grouped'!B65</f>
        <v>NL</v>
      </c>
      <c r="C65" s="539" t="str">
        <f>'ETR Total Sust. Benef. Grouped'!C65</f>
        <v>ETR-N-830</v>
      </c>
      <c r="D65" s="539" t="str">
        <f>'ETR Total Sust. Benef. Grouped'!D65</f>
        <v>Green Hydrogen Hub Zuidwending</v>
      </c>
      <c r="E65" s="539" t="str">
        <f>'ETR Total Sust. Benef. Grouped'!E65</f>
        <v xml:space="preserve">Hydrogen and synthetic methane </v>
      </c>
      <c r="F65" s="540" t="str">
        <f>IF(_xlfn.XLOOKUP(C65,'ETR Capacities'!$C$5:$C$79,'ETR Capacities'!$F$5:$F$79)=0," ",_xlfn.XLOOKUP(C65,'ETR Capacities'!$C$5:$C$79,'ETR Capacities'!$F$5:$F$79))</f>
        <v xml:space="preserve"> </v>
      </c>
      <c r="G65" s="561">
        <v>1055.7050917151703</v>
      </c>
      <c r="H65" s="566">
        <v>42.22820366860681</v>
      </c>
      <c r="I65" s="561">
        <v>1042.9566637151702</v>
      </c>
      <c r="J65" s="566">
        <v>41.718266548606806</v>
      </c>
      <c r="K65" s="571"/>
      <c r="L65" s="561">
        <v>1137.024609715171</v>
      </c>
      <c r="M65" s="566">
        <v>45.480984388606842</v>
      </c>
      <c r="N65" s="561">
        <v>1124.2761817151709</v>
      </c>
      <c r="O65" s="566">
        <v>44.971047268606839</v>
      </c>
      <c r="Q65" s="561">
        <v>1407.31703771517</v>
      </c>
      <c r="R65" s="566">
        <v>56.292681508606805</v>
      </c>
      <c r="S65" s="561">
        <v>1394.5686097151702</v>
      </c>
      <c r="T65" s="566">
        <v>55.782744388606808</v>
      </c>
    </row>
    <row r="66" spans="2:20" ht="25.5" x14ac:dyDescent="0.25">
      <c r="B66" s="538" t="str">
        <f>'ETR Total Sust. Benef. Grouped'!B66</f>
        <v>NL</v>
      </c>
      <c r="C66" s="542" t="str">
        <f>'ETR Total Sust. Benef. Grouped'!C66</f>
        <v>ETR-N-833</v>
      </c>
      <c r="D66" s="542" t="str">
        <f>'ETR Total Sust. Benef. Grouped'!D66</f>
        <v>Green Hydrogen Hub Drenthe</v>
      </c>
      <c r="E66" s="542" t="str">
        <f>'ETR Total Sust. Benef. Grouped'!E66</f>
        <v xml:space="preserve">Hydrogen and synthetic methane </v>
      </c>
      <c r="F66" s="537" t="str">
        <f>IF(_xlfn.XLOOKUP(C66,'ETR Capacities'!$C$5:$C$79,'ETR Capacities'!$F$5:$F$79)=0," ",_xlfn.XLOOKUP(C66,'ETR Capacities'!$C$5:$C$79,'ETR Capacities'!$F$5:$F$79))</f>
        <v xml:space="preserve"> </v>
      </c>
      <c r="G66" s="585">
        <v>1112.0819972879258</v>
      </c>
      <c r="H66" s="584">
        <v>44.483279891517029</v>
      </c>
      <c r="I66" s="585">
        <v>1099.3335692879257</v>
      </c>
      <c r="J66" s="584">
        <v>43.973342771517025</v>
      </c>
      <c r="K66" s="571"/>
      <c r="L66" s="585">
        <v>1196.6208152879265</v>
      </c>
      <c r="M66" s="584">
        <v>47.864832611517059</v>
      </c>
      <c r="N66" s="585">
        <v>1183.8723872879264</v>
      </c>
      <c r="O66" s="584">
        <v>47.354895491517055</v>
      </c>
      <c r="Q66" s="585">
        <v>1479.7904432879254</v>
      </c>
      <c r="R66" s="584">
        <v>59.19161773151702</v>
      </c>
      <c r="S66" s="585">
        <v>1467.0420152879256</v>
      </c>
      <c r="T66" s="584">
        <v>58.681680611517024</v>
      </c>
    </row>
    <row r="67" spans="2:20" ht="26.25" thickBot="1" x14ac:dyDescent="0.3">
      <c r="B67" s="541" t="str">
        <f>'ETR Total Sust. Benef. Grouped'!B67</f>
        <v>NL</v>
      </c>
      <c r="C67" s="551" t="str">
        <f>'ETR Total Sust. Benef. Grouped'!C67</f>
        <v>ETR-N-874</v>
      </c>
      <c r="D67" s="551" t="str">
        <f>'ETR Total Sust. Benef. Grouped'!D67</f>
        <v>Green Hydrogen Hub Leer</v>
      </c>
      <c r="E67" s="551" t="str">
        <f>'ETR Total Sust. Benef. Grouped'!E67</f>
        <v xml:space="preserve">Hydrogen and synthetic methane </v>
      </c>
      <c r="F67" s="552" t="str">
        <f>IF(_xlfn.XLOOKUP(C67,'ETR Capacities'!$C$5:$C$79,'ETR Capacities'!$F$5:$F$79)=0," ",_xlfn.XLOOKUP(C67,'ETR Capacities'!$C$5:$C$79,'ETR Capacities'!$F$5:$F$79))</f>
        <v xml:space="preserve"> </v>
      </c>
      <c r="G67" s="600">
        <v>1112.0819972879258</v>
      </c>
      <c r="H67" s="601">
        <v>44.483279891517029</v>
      </c>
      <c r="I67" s="600">
        <v>1099.3335692879257</v>
      </c>
      <c r="J67" s="601">
        <v>43.973342771517025</v>
      </c>
      <c r="K67" s="571"/>
      <c r="L67" s="600">
        <v>1196.6208152879265</v>
      </c>
      <c r="M67" s="601">
        <v>47.864832611517059</v>
      </c>
      <c r="N67" s="600">
        <v>1183.8723872879264</v>
      </c>
      <c r="O67" s="601">
        <v>47.354895491517055</v>
      </c>
      <c r="Q67" s="600">
        <v>1479.7904432879254</v>
      </c>
      <c r="R67" s="601">
        <v>59.19161773151702</v>
      </c>
      <c r="S67" s="600">
        <v>1467.0420152879256</v>
      </c>
      <c r="T67" s="601">
        <v>58.681680611517024</v>
      </c>
    </row>
    <row r="68" spans="2:20" ht="25.5" x14ac:dyDescent="0.25">
      <c r="B68" s="555" t="str">
        <f>'ETR Total Sust. Benef. Grouped'!B68</f>
        <v>SK</v>
      </c>
      <c r="C68" s="553" t="str">
        <f>'ETR Total Sust. Benef. Grouped'!C68</f>
        <v>ETR-A-312</v>
      </c>
      <c r="D68" s="553" t="str">
        <f>'ETR Total Sust. Benef. Grouped'!D68</f>
        <v>P2G Velke Kapusany</v>
      </c>
      <c r="E68" s="553" t="str">
        <f>'ETR Total Sust. Benef. Grouped'!E68</f>
        <v xml:space="preserve">Hydrogen and synthetic methane </v>
      </c>
      <c r="F68" s="554">
        <f>IF(_xlfn.XLOOKUP(C68,'ETR Capacities'!$C$5:$C$79,'ETR Capacities'!$F$5:$F$79)=0," ",_xlfn.XLOOKUP(C68,'ETR Capacities'!$C$5:$C$79,'ETR Capacities'!$F$5:$F$79))</f>
        <v>107</v>
      </c>
      <c r="G68" s="800">
        <v>155.38236727739636</v>
      </c>
      <c r="H68" s="789">
        <v>6.2152946910958544</v>
      </c>
      <c r="I68" s="800">
        <v>141.69298387739636</v>
      </c>
      <c r="J68" s="789">
        <v>5.667719355095854</v>
      </c>
      <c r="K68" s="571"/>
      <c r="L68" s="800">
        <v>166.93160602739633</v>
      </c>
      <c r="M68" s="789">
        <v>6.6772642410958527</v>
      </c>
      <c r="N68" s="800">
        <v>153.2422226273963</v>
      </c>
      <c r="O68" s="789">
        <v>6.1296889050958523</v>
      </c>
      <c r="Q68" s="800">
        <v>203.22921352739641</v>
      </c>
      <c r="R68" s="789">
        <v>8.1291685410958561</v>
      </c>
      <c r="S68" s="800">
        <v>189.53983012739639</v>
      </c>
      <c r="T68" s="789">
        <v>7.5815932050958557</v>
      </c>
    </row>
    <row r="69" spans="2:20" ht="25.5" x14ac:dyDescent="0.25">
      <c r="B69" s="538" t="str">
        <f>'ETR Total Sust. Benef. Grouped'!B69</f>
        <v>SK</v>
      </c>
      <c r="C69" s="539" t="str">
        <f>'ETR Total Sust. Benef. Grouped'!C69</f>
        <v>ETR-N-315</v>
      </c>
      <c r="D69" s="539" t="str">
        <f>'ETR Total Sust. Benef. Grouped'!D69</f>
        <v>G2F - Gas to Future</v>
      </c>
      <c r="E69" s="539" t="str">
        <f>'ETR Total Sust. Benef. Grouped'!E69</f>
        <v xml:space="preserve">Hydrogen and synthetic methane </v>
      </c>
      <c r="F69" s="790" t="str">
        <f>IF(_xlfn.XLOOKUP(C69,'ETR Capacities'!$C$5:$C$79,'ETR Capacities'!$F$5:$F$79)=0," ",_xlfn.XLOOKUP(C69,'ETR Capacities'!$C$5:$C$79,'ETR Capacities'!$F$5:$F$79))</f>
        <v xml:space="preserve"> </v>
      </c>
      <c r="G69" s="795"/>
      <c r="H69" s="778"/>
      <c r="I69" s="795"/>
      <c r="J69" s="778"/>
      <c r="K69" s="571"/>
      <c r="L69" s="795"/>
      <c r="M69" s="778"/>
      <c r="N69" s="795"/>
      <c r="O69" s="778"/>
      <c r="Q69" s="795"/>
      <c r="R69" s="778"/>
      <c r="S69" s="795"/>
      <c r="T69" s="778"/>
    </row>
    <row r="70" spans="2:20" ht="38.25" x14ac:dyDescent="0.25">
      <c r="B70" s="538" t="str">
        <f>'ETR Total Sust. Benef. Grouped'!B70</f>
        <v>SK</v>
      </c>
      <c r="C70" s="539" t="str">
        <f>'ETR Total Sust. Benef. Grouped'!C70</f>
        <v>ETR-N-913</v>
      </c>
      <c r="D70" s="539" t="str">
        <f>'ETR Total Sust. Benef. Grouped'!D70</f>
        <v>Modification of  NP23 MW turboset to a hydrogen-ready low-emissions at CS04</v>
      </c>
      <c r="E70" s="539" t="str">
        <f>'ETR Total Sust. Benef. Grouped'!E70</f>
        <v xml:space="preserve">Hydrogen and synthetic methane </v>
      </c>
      <c r="F70" s="791"/>
      <c r="G70" s="796"/>
      <c r="H70" s="779"/>
      <c r="I70" s="796"/>
      <c r="J70" s="779"/>
      <c r="K70" s="571"/>
      <c r="L70" s="796"/>
      <c r="M70" s="779"/>
      <c r="N70" s="796"/>
      <c r="O70" s="779"/>
      <c r="Q70" s="796"/>
      <c r="R70" s="779"/>
      <c r="S70" s="796"/>
      <c r="T70" s="779"/>
    </row>
    <row r="71" spans="2:20" ht="38.25" x14ac:dyDescent="0.25">
      <c r="B71" s="538" t="str">
        <f>'ETR Total Sust. Benef. Grouped'!B71</f>
        <v>SK</v>
      </c>
      <c r="C71" s="542" t="str">
        <f>'ETR Total Sust. Benef. Grouped'!C71</f>
        <v>ETR-N-916</v>
      </c>
      <c r="D71" s="542" t="str">
        <f>'ETR Total Sust. Benef. Grouped'!D71</f>
        <v>Measures for achieving hydrogen blending readiness of the transmission syst</v>
      </c>
      <c r="E71" s="542" t="str">
        <f>'ETR Total Sust. Benef. Grouped'!E71</f>
        <v xml:space="preserve">Hydrogen and synthetic methane </v>
      </c>
      <c r="F71" s="537" t="str">
        <f>IF(_xlfn.XLOOKUP(C71,'ETR Capacities'!$C$5:$C$79,'ETR Capacities'!$F$5:$F$79)=0," ",_xlfn.XLOOKUP(C71,'ETR Capacities'!$C$5:$C$79,'ETR Capacities'!$F$5:$F$79))</f>
        <v xml:space="preserve"> </v>
      </c>
      <c r="G71" s="602">
        <v>0</v>
      </c>
      <c r="H71" s="603">
        <v>0</v>
      </c>
      <c r="I71" s="602">
        <v>0</v>
      </c>
      <c r="J71" s="603">
        <v>0</v>
      </c>
      <c r="K71" s="571"/>
      <c r="L71" s="602">
        <v>0</v>
      </c>
      <c r="M71" s="603">
        <v>0</v>
      </c>
      <c r="N71" s="602">
        <v>0</v>
      </c>
      <c r="O71" s="603">
        <v>0</v>
      </c>
      <c r="Q71" s="602">
        <v>0</v>
      </c>
      <c r="R71" s="603">
        <v>0</v>
      </c>
      <c r="S71" s="602">
        <v>0</v>
      </c>
      <c r="T71" s="603">
        <v>0</v>
      </c>
    </row>
    <row r="72" spans="2:20" ht="26.25" thickBot="1" x14ac:dyDescent="0.3">
      <c r="B72" s="538" t="str">
        <f>'ETR Total Sust. Benef. Grouped'!B72</f>
        <v>SK</v>
      </c>
      <c r="C72" s="551" t="str">
        <f>'ETR Total Sust. Benef. Grouped'!C72</f>
        <v>ETR-N-920</v>
      </c>
      <c r="D72" s="551" t="str">
        <f>'ETR Total Sust. Benef. Grouped'!D72</f>
        <v>Measures for the reduction of methane emissions</v>
      </c>
      <c r="E72" s="551" t="str">
        <f>'ETR Total Sust. Benef. Grouped'!E72</f>
        <v>Methane Emissions</v>
      </c>
      <c r="F72" s="552" t="str">
        <f>IF(_xlfn.XLOOKUP(C72,'ETR Capacities'!$C$5:$C$79,'ETR Capacities'!$F$5:$F$79)=0," ",_xlfn.XLOOKUP(C72,'ETR Capacities'!$C$5:$C$79,'ETR Capacities'!$F$5:$F$79))</f>
        <v xml:space="preserve"> </v>
      </c>
      <c r="G72" s="600">
        <v>106.000154568</v>
      </c>
      <c r="H72" s="601">
        <v>4.2400061827200002</v>
      </c>
      <c r="I72" s="600">
        <v>96.716040168000006</v>
      </c>
      <c r="J72" s="601">
        <v>3.8686416067200002</v>
      </c>
      <c r="K72" s="571"/>
      <c r="L72" s="600">
        <v>115.43974456800005</v>
      </c>
      <c r="M72" s="601">
        <v>4.6175897827200023</v>
      </c>
      <c r="N72" s="600">
        <v>106.15563016800004</v>
      </c>
      <c r="O72" s="601">
        <v>4.2462252067200019</v>
      </c>
      <c r="Q72" s="600">
        <v>145.424324568</v>
      </c>
      <c r="R72" s="601">
        <v>5.8169729827200003</v>
      </c>
      <c r="S72" s="600">
        <v>136.14021016800001</v>
      </c>
      <c r="T72" s="601">
        <v>5.4456084067200008</v>
      </c>
    </row>
    <row r="73" spans="2:20" ht="25.5" x14ac:dyDescent="0.25">
      <c r="B73" s="535" t="str">
        <f>'ETR Total Sust. Benef. Grouped'!B73</f>
        <v>ES</v>
      </c>
      <c r="C73" s="553" t="str">
        <f>'ETR Total Sust. Benef. Grouped'!C73</f>
        <v>ETR-N-504</v>
      </c>
      <c r="D73" s="553" t="str">
        <f>'ETR Total Sust. Benef. Grouped'!D73</f>
        <v>Sun2Hy</v>
      </c>
      <c r="E73" s="553" t="str">
        <f>'ETR Total Sust. Benef. Grouped'!E73</f>
        <v xml:space="preserve">Hydrogen and synthetic methane </v>
      </c>
      <c r="F73" s="554" t="str">
        <f>IF(_xlfn.XLOOKUP(C73,'ETR Capacities'!$C$5:$C$79,'ETR Capacities'!$F$5:$F$79)=0," ",_xlfn.XLOOKUP(C73,'ETR Capacities'!$C$5:$C$79,'ETR Capacities'!$F$5:$F$79))</f>
        <v xml:space="preserve"> </v>
      </c>
      <c r="G73" s="561">
        <v>7.9030704517913364</v>
      </c>
      <c r="H73" s="566">
        <v>0.31612281807165343</v>
      </c>
      <c r="I73" s="561">
        <v>7.2686843917913357</v>
      </c>
      <c r="J73" s="566">
        <v>0.29074737567165343</v>
      </c>
      <c r="K73" s="571"/>
      <c r="L73" s="561">
        <v>8.5480802017913309</v>
      </c>
      <c r="M73" s="566">
        <v>0.34192320807165322</v>
      </c>
      <c r="N73" s="561">
        <v>7.9136941417913311</v>
      </c>
      <c r="O73" s="566">
        <v>0.31654776567165327</v>
      </c>
      <c r="Q73" s="561">
        <v>10.596934701791334</v>
      </c>
      <c r="R73" s="566">
        <v>0.42387738807165332</v>
      </c>
      <c r="S73" s="561">
        <v>9.9625486417913329</v>
      </c>
      <c r="T73" s="566">
        <v>0.39850194567165331</v>
      </c>
    </row>
    <row r="74" spans="2:20" ht="25.5" x14ac:dyDescent="0.25">
      <c r="B74" s="538" t="str">
        <f>'ETR Total Sust. Benef. Grouped'!B74</f>
        <v>ES</v>
      </c>
      <c r="C74" s="539" t="str">
        <f>'ETR Total Sust. Benef. Grouped'!C74</f>
        <v>ETR-N-537</v>
      </c>
      <c r="D74" s="539" t="str">
        <f>'ETR Total Sust. Benef. Grouped'!D74</f>
        <v>Green Crane - Spain</v>
      </c>
      <c r="E74" s="539" t="str">
        <f>'ETR Total Sust. Benef. Grouped'!E74</f>
        <v xml:space="preserve">Hydrogen and synthetic methane </v>
      </c>
      <c r="F74" s="540" t="str">
        <f>IF(_xlfn.XLOOKUP(C74,'ETR Capacities'!$C$5:$C$79,'ETR Capacities'!$F$5:$F$79)=0," ",_xlfn.XLOOKUP(C74,'ETR Capacities'!$C$5:$C$79,'ETR Capacities'!$F$5:$F$79))</f>
        <v xml:space="preserve"> </v>
      </c>
      <c r="G74" s="585">
        <v>74.240964850161006</v>
      </c>
      <c r="H74" s="584">
        <v>2.9696385940064403</v>
      </c>
      <c r="I74" s="585">
        <v>68.281580650161004</v>
      </c>
      <c r="J74" s="584">
        <v>2.73126322600644</v>
      </c>
      <c r="K74" s="571"/>
      <c r="L74" s="585">
        <v>80.300147350160969</v>
      </c>
      <c r="M74" s="584">
        <v>3.2120058940064387</v>
      </c>
      <c r="N74" s="585">
        <v>74.340763150160981</v>
      </c>
      <c r="O74" s="584">
        <v>2.9736305260064393</v>
      </c>
      <c r="Q74" s="585">
        <v>99.546962350161039</v>
      </c>
      <c r="R74" s="584">
        <v>3.9818784940064416</v>
      </c>
      <c r="S74" s="585">
        <v>93.587578150161036</v>
      </c>
      <c r="T74" s="584">
        <v>3.7435031260064413</v>
      </c>
    </row>
    <row r="75" spans="2:20" ht="38.25" x14ac:dyDescent="0.25">
      <c r="B75" s="538" t="str">
        <f>'ETR Total Sust. Benef. Grouped'!B75</f>
        <v>ES</v>
      </c>
      <c r="C75" s="539" t="str">
        <f>'ETR Total Sust. Benef. Grouped'!C75</f>
        <v>ETR-F-541</v>
      </c>
      <c r="D75" s="539" t="str">
        <f>'ETR Total Sust. Benef. Grouped'!D75</f>
        <v xml:space="preserve">CORE LNGas hive and LNGHIVE2 Infrastructure and logistic solutions </v>
      </c>
      <c r="E75" s="539" t="str">
        <f>'ETR Total Sust. Benef. Grouped'!E75</f>
        <v>CNG/LNG for transport</v>
      </c>
      <c r="F75" s="540" t="str">
        <f>IF(_xlfn.XLOOKUP(C75,'ETR Capacities'!$C$5:$C$79,'ETR Capacities'!$F$5:$F$79)=0," ",_xlfn.XLOOKUP(C75,'ETR Capacities'!$C$5:$C$79,'ETR Capacities'!$F$5:$F$79))</f>
        <v xml:space="preserve"> </v>
      </c>
      <c r="G75" s="564"/>
      <c r="H75" s="569"/>
      <c r="I75" s="564"/>
      <c r="J75" s="569"/>
      <c r="K75" s="572"/>
      <c r="L75" s="564"/>
      <c r="M75" s="569"/>
      <c r="N75" s="564"/>
      <c r="O75" s="569"/>
      <c r="Q75" s="564">
        <v>0</v>
      </c>
      <c r="R75" s="569">
        <v>0</v>
      </c>
      <c r="S75" s="564">
        <v>0</v>
      </c>
      <c r="T75" s="569">
        <v>0</v>
      </c>
    </row>
    <row r="76" spans="2:20" ht="25.5" x14ac:dyDescent="0.25">
      <c r="B76" s="538" t="str">
        <f>'ETR Total Sust. Benef. Grouped'!B76</f>
        <v>ES</v>
      </c>
      <c r="C76" s="539" t="str">
        <f>'ETR Total Sust. Benef. Grouped'!C76</f>
        <v>ETR-F-632</v>
      </c>
      <c r="D76" s="539" t="str">
        <f>'ETR Total Sust. Benef. Grouped'!D76</f>
        <v>Railway project roadmap. Transformation to LNG</v>
      </c>
      <c r="E76" s="539" t="str">
        <f>'ETR Total Sust. Benef. Grouped'!E76</f>
        <v>CNG/LNG for transport</v>
      </c>
      <c r="F76" s="540" t="str">
        <f>IF(_xlfn.XLOOKUP(C76,'ETR Capacities'!$C$5:$C$79,'ETR Capacities'!$F$5:$F$79)=0," ",_xlfn.XLOOKUP(C76,'ETR Capacities'!$C$5:$C$79,'ETR Capacities'!$F$5:$F$79))</f>
        <v xml:space="preserve"> </v>
      </c>
      <c r="G76" s="562"/>
      <c r="H76" s="567"/>
      <c r="I76" s="562"/>
      <c r="J76" s="567"/>
      <c r="K76" s="572"/>
      <c r="L76" s="562"/>
      <c r="M76" s="567"/>
      <c r="N76" s="562"/>
      <c r="O76" s="567"/>
      <c r="Q76" s="562">
        <v>0</v>
      </c>
      <c r="R76" s="567">
        <v>0</v>
      </c>
      <c r="S76" s="562">
        <v>0</v>
      </c>
      <c r="T76" s="567">
        <v>0</v>
      </c>
    </row>
    <row r="77" spans="2:20" ht="25.5" x14ac:dyDescent="0.25">
      <c r="B77" s="538" t="str">
        <f>'ETR Total Sust. Benef. Grouped'!B77</f>
        <v>ES</v>
      </c>
      <c r="C77" s="539" t="str">
        <f>'ETR Total Sust. Benef. Grouped'!C77</f>
        <v>ETR-N-427</v>
      </c>
      <c r="D77" s="539" t="str">
        <f>'ETR Total Sust. Benef. Grouped'!D77</f>
        <v>P2G integrated in Reganosa NG Transmission Grid</v>
      </c>
      <c r="E77" s="539" t="str">
        <f>'ETR Total Sust. Benef. Grouped'!E77</f>
        <v xml:space="preserve">Hydrogen and synthetic methane </v>
      </c>
      <c r="F77" s="540" t="str">
        <f>IF(_xlfn.XLOOKUP(C77,'ETR Capacities'!$C$5:$C$79,'ETR Capacities'!$F$5:$F$79)=0," ",_xlfn.XLOOKUP(C77,'ETR Capacities'!$C$5:$C$79,'ETR Capacities'!$F$5:$F$79))</f>
        <v xml:space="preserve"> </v>
      </c>
      <c r="G77" s="585">
        <v>227.51263421823526</v>
      </c>
      <c r="H77" s="584">
        <v>9.1005053687294097</v>
      </c>
      <c r="I77" s="585">
        <v>209.25000521823526</v>
      </c>
      <c r="J77" s="584">
        <v>8.3700002087294099</v>
      </c>
      <c r="K77" s="571"/>
      <c r="L77" s="585">
        <v>246.08109671823544</v>
      </c>
      <c r="M77" s="584">
        <v>9.8432438687294184</v>
      </c>
      <c r="N77" s="585">
        <v>227.81846771823544</v>
      </c>
      <c r="O77" s="584">
        <v>9.1127387087294167</v>
      </c>
      <c r="Q77" s="585">
        <v>305.0632717182354</v>
      </c>
      <c r="R77" s="584">
        <v>12.202530868729417</v>
      </c>
      <c r="S77" s="585">
        <v>286.80064271823545</v>
      </c>
      <c r="T77" s="584">
        <v>11.472025708729419</v>
      </c>
    </row>
    <row r="78" spans="2:20" ht="25.5" x14ac:dyDescent="0.25">
      <c r="B78" s="538" t="str">
        <f>'ETR Total Sust. Benef. Grouped'!B78</f>
        <v>ES</v>
      </c>
      <c r="C78" s="542" t="str">
        <f>'ETR Total Sust. Benef. Grouped'!C78</f>
        <v>ETR-N-483</v>
      </c>
      <c r="D78" s="542" t="str">
        <f>'ETR Total Sust. Benef. Grouped'!D78</f>
        <v>L2DG (LNG to Decarbonised Gas)</v>
      </c>
      <c r="E78" s="542" t="str">
        <f>'ETR Total Sust. Benef. Grouped'!E78</f>
        <v xml:space="preserve">Hydrogen and synthetic methane </v>
      </c>
      <c r="F78" s="537" t="str">
        <f>IF(_xlfn.XLOOKUP(C78,'ETR Capacities'!$C$5:$C$79,'ETR Capacities'!$F$5:$F$79)=0," ",_xlfn.XLOOKUP(C78,'ETR Capacities'!$C$5:$C$79,'ETR Capacities'!$F$5:$F$79))</f>
        <v xml:space="preserve"> </v>
      </c>
      <c r="G78" s="585">
        <v>455.02526843647053</v>
      </c>
      <c r="H78" s="584">
        <v>18.201010737458819</v>
      </c>
      <c r="I78" s="585">
        <v>418.50001043647052</v>
      </c>
      <c r="J78" s="584">
        <v>16.74000041745882</v>
      </c>
      <c r="K78" s="571"/>
      <c r="L78" s="585">
        <v>492.16219343647089</v>
      </c>
      <c r="M78" s="584">
        <v>19.686487737458837</v>
      </c>
      <c r="N78" s="585">
        <v>455.63693543647088</v>
      </c>
      <c r="O78" s="584">
        <v>18.225477417458833</v>
      </c>
      <c r="Q78" s="585">
        <v>610.1265434364708</v>
      </c>
      <c r="R78" s="584">
        <v>24.405061737458833</v>
      </c>
      <c r="S78" s="585">
        <v>573.6012854364709</v>
      </c>
      <c r="T78" s="584">
        <v>22.944051417458837</v>
      </c>
    </row>
    <row r="79" spans="2:20" ht="26.25" thickBot="1" x14ac:dyDescent="0.3">
      <c r="B79" s="556" t="str">
        <f>'ETR Total Sust. Benef. Grouped'!B79</f>
        <v>ES</v>
      </c>
      <c r="C79" s="551" t="str">
        <f>'ETR Total Sust. Benef. Grouped'!C79</f>
        <v>ETR-N-921</v>
      </c>
      <c r="D79" s="551" t="str">
        <f>'ETR Total Sust. Benef. Grouped'!D79</f>
        <v xml:space="preserve">Circular economy: waste to biomethane </v>
      </c>
      <c r="E79" s="551" t="str">
        <f>'ETR Total Sust. Benef. Grouped'!E79</f>
        <v>Biomethane developments</v>
      </c>
      <c r="F79" s="552" t="str">
        <f>IF(_xlfn.XLOOKUP(C79,'ETR Capacities'!$C$5:$C$79,'ETR Capacities'!$F$5:$F$79)=0," ",_xlfn.XLOOKUP(C79,'ETR Capacities'!$C$5:$C$79,'ETR Capacities'!$F$5:$F$79))</f>
        <v xml:space="preserve"> </v>
      </c>
      <c r="G79" s="600">
        <v>370.4068080720001</v>
      </c>
      <c r="H79" s="601">
        <v>14.816272322880003</v>
      </c>
      <c r="I79" s="600">
        <v>327.18356647200011</v>
      </c>
      <c r="J79" s="601">
        <v>13.087342658880004</v>
      </c>
      <c r="K79" s="571"/>
      <c r="L79" s="600">
        <v>402.46950307200012</v>
      </c>
      <c r="M79" s="601">
        <v>16.098780122880004</v>
      </c>
      <c r="N79" s="600">
        <v>359.24626147200013</v>
      </c>
      <c r="O79" s="601">
        <v>14.369850458880006</v>
      </c>
      <c r="Q79" s="600">
        <v>502.06851307200003</v>
      </c>
      <c r="R79" s="601">
        <v>20.082740522880002</v>
      </c>
      <c r="S79" s="600">
        <v>458.84527147199998</v>
      </c>
      <c r="T79" s="601">
        <v>18.353810858879999</v>
      </c>
    </row>
  </sheetData>
  <mergeCells count="58">
    <mergeCell ref="H68:H70"/>
    <mergeCell ref="G58:G60"/>
    <mergeCell ref="H58:H60"/>
    <mergeCell ref="F35:F36"/>
    <mergeCell ref="F48:F49"/>
    <mergeCell ref="F58:F60"/>
    <mergeCell ref="F69:F70"/>
    <mergeCell ref="G68:G70"/>
    <mergeCell ref="G3:H3"/>
    <mergeCell ref="I3:J3"/>
    <mergeCell ref="I14:I21"/>
    <mergeCell ref="J14:J21"/>
    <mergeCell ref="I48:I49"/>
    <mergeCell ref="J48:J49"/>
    <mergeCell ref="G14:G21"/>
    <mergeCell ref="H14:H21"/>
    <mergeCell ref="G48:G49"/>
    <mergeCell ref="H48:H49"/>
    <mergeCell ref="N3:O3"/>
    <mergeCell ref="L14:L21"/>
    <mergeCell ref="M14:M21"/>
    <mergeCell ref="L48:L49"/>
    <mergeCell ref="M48:M49"/>
    <mergeCell ref="I58:I60"/>
    <mergeCell ref="J58:J60"/>
    <mergeCell ref="I68:I70"/>
    <mergeCell ref="J68:J70"/>
    <mergeCell ref="L3:M3"/>
    <mergeCell ref="N14:N21"/>
    <mergeCell ref="O14:O21"/>
    <mergeCell ref="N48:N49"/>
    <mergeCell ref="O48:O49"/>
    <mergeCell ref="N58:N60"/>
    <mergeCell ref="O58:O60"/>
    <mergeCell ref="N68:N70"/>
    <mergeCell ref="O68:O70"/>
    <mergeCell ref="L58:L60"/>
    <mergeCell ref="M58:M60"/>
    <mergeCell ref="L68:L70"/>
    <mergeCell ref="M68:M70"/>
    <mergeCell ref="Q3:R3"/>
    <mergeCell ref="S3:T3"/>
    <mergeCell ref="Q14:Q21"/>
    <mergeCell ref="R14:R21"/>
    <mergeCell ref="S14:S21"/>
    <mergeCell ref="T14:T21"/>
    <mergeCell ref="T58:T60"/>
    <mergeCell ref="R68:R70"/>
    <mergeCell ref="S68:S70"/>
    <mergeCell ref="T68:T70"/>
    <mergeCell ref="Q48:Q49"/>
    <mergeCell ref="R48:R49"/>
    <mergeCell ref="S48:S49"/>
    <mergeCell ref="T48:T49"/>
    <mergeCell ref="Q58:Q60"/>
    <mergeCell ref="R58:R60"/>
    <mergeCell ref="S58:S60"/>
    <mergeCell ref="Q68:Q70"/>
  </mergeCells>
  <conditionalFormatting sqref="G5:G6">
    <cfRule type="cellIs" dxfId="621" priority="976" operator="greaterThan">
      <formula>0</formula>
    </cfRule>
  </conditionalFormatting>
  <conditionalFormatting sqref="G9:G10">
    <cfRule type="cellIs" dxfId="620" priority="975" operator="greaterThan">
      <formula>0</formula>
    </cfRule>
  </conditionalFormatting>
  <conditionalFormatting sqref="M48">
    <cfRule type="cellIs" dxfId="619" priority="411" operator="greaterThan">
      <formula>0</formula>
    </cfRule>
  </conditionalFormatting>
  <conditionalFormatting sqref="G13">
    <cfRule type="cellIs" dxfId="618" priority="973" operator="greaterThan">
      <formula>0</formula>
    </cfRule>
  </conditionalFormatting>
  <conditionalFormatting sqref="G14">
    <cfRule type="cellIs" dxfId="617" priority="972" operator="greaterThan">
      <formula>0</formula>
    </cfRule>
  </conditionalFormatting>
  <conditionalFormatting sqref="Q32">
    <cfRule type="cellIs" dxfId="616" priority="188" operator="greaterThan">
      <formula>0</formula>
    </cfRule>
  </conditionalFormatting>
  <conditionalFormatting sqref="G23">
    <cfRule type="cellIs" dxfId="615" priority="970" operator="greaterThan">
      <formula>0</formula>
    </cfRule>
  </conditionalFormatting>
  <conditionalFormatting sqref="G24:G28">
    <cfRule type="cellIs" dxfId="614" priority="969" operator="greaterThan">
      <formula>0</formula>
    </cfRule>
  </conditionalFormatting>
  <conditionalFormatting sqref="G30">
    <cfRule type="cellIs" dxfId="613" priority="968" operator="greaterThan">
      <formula>0</formula>
    </cfRule>
  </conditionalFormatting>
  <conditionalFormatting sqref="G31">
    <cfRule type="cellIs" dxfId="612" priority="967" operator="greaterThan">
      <formula>0</formula>
    </cfRule>
  </conditionalFormatting>
  <conditionalFormatting sqref="G42">
    <cfRule type="cellIs" dxfId="611" priority="960" operator="greaterThan">
      <formula>0</formula>
    </cfRule>
  </conditionalFormatting>
  <conditionalFormatting sqref="G32">
    <cfRule type="cellIs" dxfId="610" priority="966" operator="greaterThan">
      <formula>0</formula>
    </cfRule>
  </conditionalFormatting>
  <conditionalFormatting sqref="G34">
    <cfRule type="cellIs" dxfId="609" priority="965" operator="greaterThan">
      <formula>0</formula>
    </cfRule>
  </conditionalFormatting>
  <conditionalFormatting sqref="G35">
    <cfRule type="cellIs" dxfId="608" priority="964" operator="greaterThan">
      <formula>0</formula>
    </cfRule>
  </conditionalFormatting>
  <conditionalFormatting sqref="G36:G37">
    <cfRule type="cellIs" dxfId="607" priority="963" operator="greaterThan">
      <formula>0</formula>
    </cfRule>
  </conditionalFormatting>
  <conditionalFormatting sqref="G38">
    <cfRule type="cellIs" dxfId="606" priority="962" operator="greaterThan">
      <formula>0</formula>
    </cfRule>
  </conditionalFormatting>
  <conditionalFormatting sqref="G39">
    <cfRule type="cellIs" dxfId="605" priority="961" operator="greaterThan">
      <formula>0</formula>
    </cfRule>
  </conditionalFormatting>
  <conditionalFormatting sqref="G43">
    <cfRule type="cellIs" dxfId="604" priority="959" operator="greaterThan">
      <formula>0</formula>
    </cfRule>
  </conditionalFormatting>
  <conditionalFormatting sqref="G44">
    <cfRule type="cellIs" dxfId="603" priority="958" operator="greaterThan">
      <formula>0</formula>
    </cfRule>
  </conditionalFormatting>
  <conditionalFormatting sqref="G45">
    <cfRule type="cellIs" dxfId="602" priority="957" operator="greaterThan">
      <formula>0</formula>
    </cfRule>
  </conditionalFormatting>
  <conditionalFormatting sqref="G46">
    <cfRule type="cellIs" dxfId="601" priority="956" operator="greaterThan">
      <formula>0</formula>
    </cfRule>
  </conditionalFormatting>
  <conditionalFormatting sqref="G47">
    <cfRule type="cellIs" dxfId="600" priority="955" operator="greaterThan">
      <formula>0</formula>
    </cfRule>
  </conditionalFormatting>
  <conditionalFormatting sqref="G48">
    <cfRule type="cellIs" dxfId="599" priority="954" operator="greaterThan">
      <formula>0</formula>
    </cfRule>
  </conditionalFormatting>
  <conditionalFormatting sqref="G51">
    <cfRule type="cellIs" dxfId="598" priority="953" operator="greaterThan">
      <formula>0</formula>
    </cfRule>
  </conditionalFormatting>
  <conditionalFormatting sqref="G53">
    <cfRule type="cellIs" dxfId="597" priority="952" operator="greaterThan">
      <formula>0</formula>
    </cfRule>
  </conditionalFormatting>
  <conditionalFormatting sqref="G54">
    <cfRule type="cellIs" dxfId="596" priority="951" operator="greaterThan">
      <formula>0</formula>
    </cfRule>
  </conditionalFormatting>
  <conditionalFormatting sqref="G55">
    <cfRule type="cellIs" dxfId="595" priority="950" operator="greaterThan">
      <formula>0</formula>
    </cfRule>
  </conditionalFormatting>
  <conditionalFormatting sqref="G56">
    <cfRule type="cellIs" dxfId="594" priority="949" operator="greaterThan">
      <formula>0</formula>
    </cfRule>
  </conditionalFormatting>
  <conditionalFormatting sqref="G57">
    <cfRule type="cellIs" dxfId="593" priority="948" operator="greaterThan">
      <formula>0</formula>
    </cfRule>
  </conditionalFormatting>
  <conditionalFormatting sqref="G58">
    <cfRule type="cellIs" dxfId="592" priority="947" operator="greaterThan">
      <formula>0</formula>
    </cfRule>
  </conditionalFormatting>
  <conditionalFormatting sqref="Q67">
    <cfRule type="cellIs" dxfId="591" priority="163" operator="greaterThan">
      <formula>0</formula>
    </cfRule>
  </conditionalFormatting>
  <conditionalFormatting sqref="G61">
    <cfRule type="cellIs" dxfId="590" priority="945" operator="greaterThan">
      <formula>0</formula>
    </cfRule>
  </conditionalFormatting>
  <conditionalFormatting sqref="G62">
    <cfRule type="cellIs" dxfId="589" priority="944" operator="greaterThan">
      <formula>0</formula>
    </cfRule>
  </conditionalFormatting>
  <conditionalFormatting sqref="G63">
    <cfRule type="cellIs" dxfId="588" priority="943" operator="greaterThan">
      <formula>0</formula>
    </cfRule>
  </conditionalFormatting>
  <conditionalFormatting sqref="G65">
    <cfRule type="cellIs" dxfId="587" priority="942" operator="greaterThan">
      <formula>0</formula>
    </cfRule>
  </conditionalFormatting>
  <conditionalFormatting sqref="G66">
    <cfRule type="cellIs" dxfId="586" priority="941" operator="greaterThan">
      <formula>0</formula>
    </cfRule>
  </conditionalFormatting>
  <conditionalFormatting sqref="G67">
    <cfRule type="cellIs" dxfId="585" priority="940" operator="greaterThan">
      <formula>0</formula>
    </cfRule>
  </conditionalFormatting>
  <conditionalFormatting sqref="G68">
    <cfRule type="cellIs" dxfId="584" priority="939" operator="greaterThan">
      <formula>0</formula>
    </cfRule>
  </conditionalFormatting>
  <conditionalFormatting sqref="G71">
    <cfRule type="cellIs" dxfId="583" priority="938" operator="greaterThan">
      <formula>0</formula>
    </cfRule>
  </conditionalFormatting>
  <conditionalFormatting sqref="G72">
    <cfRule type="cellIs" dxfId="582" priority="937" operator="greaterThan">
      <formula>0</formula>
    </cfRule>
  </conditionalFormatting>
  <conditionalFormatting sqref="G77">
    <cfRule type="cellIs" dxfId="581" priority="936" operator="greaterThan">
      <formula>0</formula>
    </cfRule>
  </conditionalFormatting>
  <conditionalFormatting sqref="G78">
    <cfRule type="cellIs" dxfId="580" priority="935" operator="greaterThan">
      <formula>0</formula>
    </cfRule>
  </conditionalFormatting>
  <conditionalFormatting sqref="G79">
    <cfRule type="cellIs" dxfId="579" priority="934" operator="greaterThan">
      <formula>0</formula>
    </cfRule>
  </conditionalFormatting>
  <conditionalFormatting sqref="G73">
    <cfRule type="cellIs" dxfId="578" priority="933" operator="greaterThan">
      <formula>0</formula>
    </cfRule>
  </conditionalFormatting>
  <conditionalFormatting sqref="G74">
    <cfRule type="cellIs" dxfId="577" priority="932" operator="greaterThan">
      <formula>0</formula>
    </cfRule>
  </conditionalFormatting>
  <conditionalFormatting sqref="I5:I6">
    <cfRule type="cellIs" dxfId="576" priority="885" operator="greaterThan">
      <formula>0</formula>
    </cfRule>
  </conditionalFormatting>
  <conditionalFormatting sqref="I9:I10">
    <cfRule type="cellIs" dxfId="575" priority="884" operator="greaterThan">
      <formula>0</formula>
    </cfRule>
  </conditionalFormatting>
  <conditionalFormatting sqref="I12">
    <cfRule type="cellIs" dxfId="574" priority="883" operator="greaterThan">
      <formula>0</formula>
    </cfRule>
  </conditionalFormatting>
  <conditionalFormatting sqref="I13">
    <cfRule type="cellIs" dxfId="573" priority="882" operator="greaterThan">
      <formula>0</formula>
    </cfRule>
  </conditionalFormatting>
  <conditionalFormatting sqref="I14:K14">
    <cfRule type="cellIs" dxfId="572" priority="881" operator="greaterThan">
      <formula>0</formula>
    </cfRule>
  </conditionalFormatting>
  <conditionalFormatting sqref="H13">
    <cfRule type="cellIs" dxfId="571" priority="619" operator="greaterThan">
      <formula>0</formula>
    </cfRule>
  </conditionalFormatting>
  <conditionalFormatting sqref="I30">
    <cfRule type="cellIs" dxfId="570" priority="878" operator="greaterThan">
      <formula>0</formula>
    </cfRule>
  </conditionalFormatting>
  <conditionalFormatting sqref="I31">
    <cfRule type="cellIs" dxfId="569" priority="877" operator="greaterThan">
      <formula>0</formula>
    </cfRule>
  </conditionalFormatting>
  <conditionalFormatting sqref="I32">
    <cfRule type="cellIs" dxfId="568" priority="876" operator="greaterThan">
      <formula>0</formula>
    </cfRule>
  </conditionalFormatting>
  <conditionalFormatting sqref="I43">
    <cfRule type="cellIs" dxfId="567" priority="869" operator="greaterThan">
      <formula>0</formula>
    </cfRule>
  </conditionalFormatting>
  <conditionalFormatting sqref="I34">
    <cfRule type="cellIs" dxfId="566" priority="875" operator="greaterThan">
      <formula>0</formula>
    </cfRule>
  </conditionalFormatting>
  <conditionalFormatting sqref="I42">
    <cfRule type="cellIs" dxfId="565" priority="870" operator="greaterThan">
      <formula>0</formula>
    </cfRule>
  </conditionalFormatting>
  <conditionalFormatting sqref="I44">
    <cfRule type="cellIs" dxfId="564" priority="868" operator="greaterThan">
      <formula>0</formula>
    </cfRule>
  </conditionalFormatting>
  <conditionalFormatting sqref="I45">
    <cfRule type="cellIs" dxfId="563" priority="867" operator="greaterThan">
      <formula>0</formula>
    </cfRule>
  </conditionalFormatting>
  <conditionalFormatting sqref="K48">
    <cfRule type="cellIs" dxfId="562" priority="864" operator="greaterThan">
      <formula>0</formula>
    </cfRule>
  </conditionalFormatting>
  <conditionalFormatting sqref="I55">
    <cfRule type="cellIs" dxfId="561" priority="860" operator="greaterThan">
      <formula>0</formula>
    </cfRule>
  </conditionalFormatting>
  <conditionalFormatting sqref="I56">
    <cfRule type="cellIs" dxfId="560" priority="859" operator="greaterThan">
      <formula>0</formula>
    </cfRule>
  </conditionalFormatting>
  <conditionalFormatting sqref="I57">
    <cfRule type="cellIs" dxfId="559" priority="858" operator="greaterThan">
      <formula>0</formula>
    </cfRule>
  </conditionalFormatting>
  <conditionalFormatting sqref="H58">
    <cfRule type="cellIs" dxfId="558" priority="594" operator="greaterThan">
      <formula>0</formula>
    </cfRule>
  </conditionalFormatting>
  <conditionalFormatting sqref="J5:K6">
    <cfRule type="cellIs" dxfId="557" priority="842" operator="greaterThan">
      <formula>0</formula>
    </cfRule>
  </conditionalFormatting>
  <conditionalFormatting sqref="J9:K10">
    <cfRule type="cellIs" dxfId="556" priority="841" operator="greaterThan">
      <formula>0</formula>
    </cfRule>
  </conditionalFormatting>
  <conditionalFormatting sqref="G5:G10 G22:G48 G50:G58 G61:G68 G13:G14 G71:G79">
    <cfRule type="cellIs" dxfId="555" priority="886" operator="greaterThan">
      <formula>0</formula>
    </cfRule>
  </conditionalFormatting>
  <conditionalFormatting sqref="N5:N6">
    <cfRule type="cellIs" dxfId="554" priority="288" operator="greaterThan">
      <formula>0</formula>
    </cfRule>
  </conditionalFormatting>
  <conditionalFormatting sqref="N9:N10">
    <cfRule type="cellIs" dxfId="553" priority="287" operator="greaterThan">
      <formula>0</formula>
    </cfRule>
  </conditionalFormatting>
  <conditionalFormatting sqref="N13">
    <cfRule type="cellIs" dxfId="552" priority="286" operator="greaterThan">
      <formula>0</formula>
    </cfRule>
  </conditionalFormatting>
  <conditionalFormatting sqref="N14">
    <cfRule type="cellIs" dxfId="551" priority="285" operator="greaterThan">
      <formula>0</formula>
    </cfRule>
  </conditionalFormatting>
  <conditionalFormatting sqref="N23">
    <cfRule type="cellIs" dxfId="550" priority="284" operator="greaterThan">
      <formula>0</formula>
    </cfRule>
  </conditionalFormatting>
  <conditionalFormatting sqref="N24:N28">
    <cfRule type="cellIs" dxfId="549" priority="283" operator="greaterThan">
      <formula>0</formula>
    </cfRule>
  </conditionalFormatting>
  <conditionalFormatting sqref="N30">
    <cfRule type="cellIs" dxfId="548" priority="282" operator="greaterThan">
      <formula>0</formula>
    </cfRule>
  </conditionalFormatting>
  <conditionalFormatting sqref="N31">
    <cfRule type="cellIs" dxfId="547" priority="281" operator="greaterThan">
      <formula>0</formula>
    </cfRule>
  </conditionalFormatting>
  <conditionalFormatting sqref="N32">
    <cfRule type="cellIs" dxfId="546" priority="280" operator="greaterThan">
      <formula>0</formula>
    </cfRule>
  </conditionalFormatting>
  <conditionalFormatting sqref="N34">
    <cfRule type="cellIs" dxfId="545" priority="279" operator="greaterThan">
      <formula>0</formula>
    </cfRule>
  </conditionalFormatting>
  <conditionalFormatting sqref="N35">
    <cfRule type="cellIs" dxfId="544" priority="278" operator="greaterThan">
      <formula>0</formula>
    </cfRule>
  </conditionalFormatting>
  <conditionalFormatting sqref="N36:N37">
    <cfRule type="cellIs" dxfId="543" priority="277" operator="greaterThan">
      <formula>0</formula>
    </cfRule>
  </conditionalFormatting>
  <conditionalFormatting sqref="N38">
    <cfRule type="cellIs" dxfId="542" priority="276" operator="greaterThan">
      <formula>0</formula>
    </cfRule>
  </conditionalFormatting>
  <conditionalFormatting sqref="N39">
    <cfRule type="cellIs" dxfId="541" priority="275" operator="greaterThan">
      <formula>0</formula>
    </cfRule>
  </conditionalFormatting>
  <conditionalFormatting sqref="J12:K12">
    <cfRule type="cellIs" dxfId="540" priority="840" operator="greaterThan">
      <formula>0</formula>
    </cfRule>
  </conditionalFormatting>
  <conditionalFormatting sqref="J13:K13">
    <cfRule type="cellIs" dxfId="539" priority="839" operator="greaterThan">
      <formula>0</formula>
    </cfRule>
  </conditionalFormatting>
  <conditionalFormatting sqref="J14:K14">
    <cfRule type="cellIs" dxfId="538" priority="838" operator="greaterThan">
      <formula>0</formula>
    </cfRule>
  </conditionalFormatting>
  <conditionalFormatting sqref="K23">
    <cfRule type="cellIs" dxfId="537" priority="837" operator="greaterThan">
      <formula>0</formula>
    </cfRule>
  </conditionalFormatting>
  <conditionalFormatting sqref="K24:K28">
    <cfRule type="cellIs" dxfId="536" priority="836" operator="greaterThan">
      <formula>0</formula>
    </cfRule>
  </conditionalFormatting>
  <conditionalFormatting sqref="J30:K30">
    <cfRule type="cellIs" dxfId="535" priority="835" operator="greaterThan">
      <formula>0</formula>
    </cfRule>
  </conditionalFormatting>
  <conditionalFormatting sqref="J31:K31">
    <cfRule type="cellIs" dxfId="534" priority="834" operator="greaterThan">
      <formula>0</formula>
    </cfRule>
  </conditionalFormatting>
  <conditionalFormatting sqref="J42:K42">
    <cfRule type="cellIs" dxfId="533" priority="827" operator="greaterThan">
      <formula>0</formula>
    </cfRule>
  </conditionalFormatting>
  <conditionalFormatting sqref="J32:K32">
    <cfRule type="cellIs" dxfId="532" priority="833" operator="greaterThan">
      <formula>0</formula>
    </cfRule>
  </conditionalFormatting>
  <conditionalFormatting sqref="J34:K34">
    <cfRule type="cellIs" dxfId="531" priority="832" operator="greaterThan">
      <formula>0</formula>
    </cfRule>
  </conditionalFormatting>
  <conditionalFormatting sqref="K35">
    <cfRule type="cellIs" dxfId="530" priority="831" operator="greaterThan">
      <formula>0</formula>
    </cfRule>
  </conditionalFormatting>
  <conditionalFormatting sqref="K36:K37">
    <cfRule type="cellIs" dxfId="529" priority="830" operator="greaterThan">
      <formula>0</formula>
    </cfRule>
  </conditionalFormatting>
  <conditionalFormatting sqref="K38">
    <cfRule type="cellIs" dxfId="528" priority="829" operator="greaterThan">
      <formula>0</formula>
    </cfRule>
  </conditionalFormatting>
  <conditionalFormatting sqref="K39">
    <cfRule type="cellIs" dxfId="527" priority="828" operator="greaterThan">
      <formula>0</formula>
    </cfRule>
  </conditionalFormatting>
  <conditionalFormatting sqref="J43:K43">
    <cfRule type="cellIs" dxfId="526" priority="826" operator="greaterThan">
      <formula>0</formula>
    </cfRule>
  </conditionalFormatting>
  <conditionalFormatting sqref="J44:K44">
    <cfRule type="cellIs" dxfId="525" priority="825" operator="greaterThan">
      <formula>0</formula>
    </cfRule>
  </conditionalFormatting>
  <conditionalFormatting sqref="J45:K45">
    <cfRule type="cellIs" dxfId="524" priority="824" operator="greaterThan">
      <formula>0</formula>
    </cfRule>
  </conditionalFormatting>
  <conditionalFormatting sqref="K46">
    <cfRule type="cellIs" dxfId="523" priority="823" operator="greaterThan">
      <formula>0</formula>
    </cfRule>
  </conditionalFormatting>
  <conditionalFormatting sqref="K47">
    <cfRule type="cellIs" dxfId="522" priority="822" operator="greaterThan">
      <formula>0</formula>
    </cfRule>
  </conditionalFormatting>
  <conditionalFormatting sqref="K48">
    <cfRule type="cellIs" dxfId="521" priority="821" operator="greaterThan">
      <formula>0</formula>
    </cfRule>
  </conditionalFormatting>
  <conditionalFormatting sqref="K51">
    <cfRule type="cellIs" dxfId="520" priority="820" operator="greaterThan">
      <formula>0</formula>
    </cfRule>
  </conditionalFormatting>
  <conditionalFormatting sqref="K53">
    <cfRule type="cellIs" dxfId="519" priority="819" operator="greaterThan">
      <formula>0</formula>
    </cfRule>
  </conditionalFormatting>
  <conditionalFormatting sqref="K54">
    <cfRule type="cellIs" dxfId="518" priority="818" operator="greaterThan">
      <formula>0</formula>
    </cfRule>
  </conditionalFormatting>
  <conditionalFormatting sqref="J55:K55">
    <cfRule type="cellIs" dxfId="517" priority="817" operator="greaterThan">
      <formula>0</formula>
    </cfRule>
  </conditionalFormatting>
  <conditionalFormatting sqref="J56:K56">
    <cfRule type="cellIs" dxfId="516" priority="816" operator="greaterThan">
      <formula>0</formula>
    </cfRule>
  </conditionalFormatting>
  <conditionalFormatting sqref="J57:K57">
    <cfRule type="cellIs" dxfId="515" priority="815" operator="greaterThan">
      <formula>0</formula>
    </cfRule>
  </conditionalFormatting>
  <conditionalFormatting sqref="K58">
    <cfRule type="cellIs" dxfId="514" priority="814" operator="greaterThan">
      <formula>0</formula>
    </cfRule>
  </conditionalFormatting>
  <conditionalFormatting sqref="K61">
    <cfRule type="cellIs" dxfId="513" priority="813" operator="greaterThan">
      <formula>0</formula>
    </cfRule>
  </conditionalFormatting>
  <conditionalFormatting sqref="K62">
    <cfRule type="cellIs" dxfId="512" priority="812" operator="greaterThan">
      <formula>0</formula>
    </cfRule>
  </conditionalFormatting>
  <conditionalFormatting sqref="K63">
    <cfRule type="cellIs" dxfId="511" priority="811" operator="greaterThan">
      <formula>0</formula>
    </cfRule>
  </conditionalFormatting>
  <conditionalFormatting sqref="K65">
    <cfRule type="cellIs" dxfId="510" priority="810" operator="greaterThan">
      <formula>0</formula>
    </cfRule>
  </conditionalFormatting>
  <conditionalFormatting sqref="K66">
    <cfRule type="cellIs" dxfId="509" priority="809" operator="greaterThan">
      <formula>0</formula>
    </cfRule>
  </conditionalFormatting>
  <conditionalFormatting sqref="K67">
    <cfRule type="cellIs" dxfId="508" priority="808" operator="greaterThan">
      <formula>0</formula>
    </cfRule>
  </conditionalFormatting>
  <conditionalFormatting sqref="K68">
    <cfRule type="cellIs" dxfId="507" priority="807" operator="greaterThan">
      <formula>0</formula>
    </cfRule>
  </conditionalFormatting>
  <conditionalFormatting sqref="K71">
    <cfRule type="cellIs" dxfId="506" priority="806" operator="greaterThan">
      <formula>0</formula>
    </cfRule>
  </conditionalFormatting>
  <conditionalFormatting sqref="K72">
    <cfRule type="cellIs" dxfId="505" priority="805" operator="greaterThan">
      <formula>0</formula>
    </cfRule>
  </conditionalFormatting>
  <conditionalFormatting sqref="K77">
    <cfRule type="cellIs" dxfId="504" priority="804" operator="greaterThan">
      <formula>0</formula>
    </cfRule>
  </conditionalFormatting>
  <conditionalFormatting sqref="K78">
    <cfRule type="cellIs" dxfId="503" priority="803" operator="greaterThan">
      <formula>0</formula>
    </cfRule>
  </conditionalFormatting>
  <conditionalFormatting sqref="K79">
    <cfRule type="cellIs" dxfId="502" priority="802" operator="greaterThan">
      <formula>0</formula>
    </cfRule>
  </conditionalFormatting>
  <conditionalFormatting sqref="K73">
    <cfRule type="cellIs" dxfId="501" priority="801" operator="greaterThan">
      <formula>0</formula>
    </cfRule>
  </conditionalFormatting>
  <conditionalFormatting sqref="K74">
    <cfRule type="cellIs" dxfId="500" priority="800" operator="greaterThan">
      <formula>0</formula>
    </cfRule>
  </conditionalFormatting>
  <conditionalFormatting sqref="I5:K6 I22:K22 I55:K57 I9:K14 K7:K8 I29:K34 K23:K28 I42:K45 K35:K41 K46:K48 K50:K54 K58 K61:K79">
    <cfRule type="cellIs" dxfId="499" priority="799" operator="greaterThan">
      <formula>0</formula>
    </cfRule>
  </conditionalFormatting>
  <conditionalFormatting sqref="N42">
    <cfRule type="cellIs" dxfId="498" priority="274" operator="greaterThan">
      <formula>0</formula>
    </cfRule>
  </conditionalFormatting>
  <conditionalFormatting sqref="N43">
    <cfRule type="cellIs" dxfId="497" priority="273" operator="greaterThan">
      <formula>0</formula>
    </cfRule>
  </conditionalFormatting>
  <conditionalFormatting sqref="N44">
    <cfRule type="cellIs" dxfId="496" priority="272" operator="greaterThan">
      <formula>0</formula>
    </cfRule>
  </conditionalFormatting>
  <conditionalFormatting sqref="N45">
    <cfRule type="cellIs" dxfId="495" priority="271" operator="greaterThan">
      <formula>0</formula>
    </cfRule>
  </conditionalFormatting>
  <conditionalFormatting sqref="N55">
    <cfRule type="cellIs" dxfId="494" priority="264" operator="greaterThan">
      <formula>0</formula>
    </cfRule>
  </conditionalFormatting>
  <conditionalFormatting sqref="N46">
    <cfRule type="cellIs" dxfId="493" priority="270" operator="greaterThan">
      <formula>0</formula>
    </cfRule>
  </conditionalFormatting>
  <conditionalFormatting sqref="N47">
    <cfRule type="cellIs" dxfId="492" priority="269" operator="greaterThan">
      <formula>0</formula>
    </cfRule>
  </conditionalFormatting>
  <conditionalFormatting sqref="N48">
    <cfRule type="cellIs" dxfId="491" priority="268" operator="greaterThan">
      <formula>0</formula>
    </cfRule>
  </conditionalFormatting>
  <conditionalFormatting sqref="N51">
    <cfRule type="cellIs" dxfId="490" priority="267" operator="greaterThan">
      <formula>0</formula>
    </cfRule>
  </conditionalFormatting>
  <conditionalFormatting sqref="N53">
    <cfRule type="cellIs" dxfId="489" priority="266" operator="greaterThan">
      <formula>0</formula>
    </cfRule>
  </conditionalFormatting>
  <conditionalFormatting sqref="N54">
    <cfRule type="cellIs" dxfId="488" priority="265" operator="greaterThan">
      <formula>0</formula>
    </cfRule>
  </conditionalFormatting>
  <conditionalFormatting sqref="N56">
    <cfRule type="cellIs" dxfId="487" priority="263" operator="greaterThan">
      <formula>0</formula>
    </cfRule>
  </conditionalFormatting>
  <conditionalFormatting sqref="N57">
    <cfRule type="cellIs" dxfId="486" priority="262" operator="greaterThan">
      <formula>0</formula>
    </cfRule>
  </conditionalFormatting>
  <conditionalFormatting sqref="N58">
    <cfRule type="cellIs" dxfId="485" priority="261" operator="greaterThan">
      <formula>0</formula>
    </cfRule>
  </conditionalFormatting>
  <conditionalFormatting sqref="N61">
    <cfRule type="cellIs" dxfId="484" priority="260" operator="greaterThan">
      <formula>0</formula>
    </cfRule>
  </conditionalFormatting>
  <conditionalFormatting sqref="N62">
    <cfRule type="cellIs" dxfId="483" priority="259" operator="greaterThan">
      <formula>0</formula>
    </cfRule>
  </conditionalFormatting>
  <conditionalFormatting sqref="N63">
    <cfRule type="cellIs" dxfId="482" priority="258" operator="greaterThan">
      <formula>0</formula>
    </cfRule>
  </conditionalFormatting>
  <conditionalFormatting sqref="N65">
    <cfRule type="cellIs" dxfId="481" priority="257" operator="greaterThan">
      <formula>0</formula>
    </cfRule>
  </conditionalFormatting>
  <conditionalFormatting sqref="N66">
    <cfRule type="cellIs" dxfId="480" priority="256" operator="greaterThan">
      <formula>0</formula>
    </cfRule>
  </conditionalFormatting>
  <conditionalFormatting sqref="N67">
    <cfRule type="cellIs" dxfId="479" priority="255" operator="greaterThan">
      <formula>0</formula>
    </cfRule>
  </conditionalFormatting>
  <conditionalFormatting sqref="N68">
    <cfRule type="cellIs" dxfId="478" priority="254" operator="greaterThan">
      <formula>0</formula>
    </cfRule>
  </conditionalFormatting>
  <conditionalFormatting sqref="N71">
    <cfRule type="cellIs" dxfId="477" priority="253" operator="greaterThan">
      <formula>0</formula>
    </cfRule>
  </conditionalFormatting>
  <conditionalFormatting sqref="N72">
    <cfRule type="cellIs" dxfId="476" priority="252" operator="greaterThan">
      <formula>0</formula>
    </cfRule>
  </conditionalFormatting>
  <conditionalFormatting sqref="N77">
    <cfRule type="cellIs" dxfId="475" priority="251" operator="greaterThan">
      <formula>0</formula>
    </cfRule>
  </conditionalFormatting>
  <conditionalFormatting sqref="N78">
    <cfRule type="cellIs" dxfId="474" priority="250" operator="greaterThan">
      <formula>0</formula>
    </cfRule>
  </conditionalFormatting>
  <conditionalFormatting sqref="N79">
    <cfRule type="cellIs" dxfId="473" priority="249" operator="greaterThan">
      <formula>0</formula>
    </cfRule>
  </conditionalFormatting>
  <conditionalFormatting sqref="N73">
    <cfRule type="cellIs" dxfId="472" priority="248" operator="greaterThan">
      <formula>0</formula>
    </cfRule>
  </conditionalFormatting>
  <conditionalFormatting sqref="N74">
    <cfRule type="cellIs" dxfId="471" priority="247" operator="greaterThan">
      <formula>0</formula>
    </cfRule>
  </conditionalFormatting>
  <conditionalFormatting sqref="N5:N10 N22:N48 N50:N58 N61:N68 N13:N14 N71:N79">
    <cfRule type="cellIs" dxfId="470" priority="246" operator="greaterThan">
      <formula>0</formula>
    </cfRule>
  </conditionalFormatting>
  <conditionalFormatting sqref="O14">
    <cfRule type="cellIs" dxfId="469" priority="245" operator="greaterThan">
      <formula>0</formula>
    </cfRule>
  </conditionalFormatting>
  <conditionalFormatting sqref="O48">
    <cfRule type="cellIs" dxfId="468" priority="244" operator="greaterThan">
      <formula>0</formula>
    </cfRule>
  </conditionalFormatting>
  <conditionalFormatting sqref="O5:O6">
    <cfRule type="cellIs" dxfId="467" priority="243" operator="greaterThan">
      <formula>0</formula>
    </cfRule>
  </conditionalFormatting>
  <conditionalFormatting sqref="O9:O10">
    <cfRule type="cellIs" dxfId="466" priority="242" operator="greaterThan">
      <formula>0</formula>
    </cfRule>
  </conditionalFormatting>
  <conditionalFormatting sqref="O13">
    <cfRule type="cellIs" dxfId="465" priority="241" operator="greaterThan">
      <formula>0</formula>
    </cfRule>
  </conditionalFormatting>
  <conditionalFormatting sqref="O14">
    <cfRule type="cellIs" dxfId="464" priority="240" operator="greaterThan">
      <formula>0</formula>
    </cfRule>
  </conditionalFormatting>
  <conditionalFormatting sqref="O23">
    <cfRule type="cellIs" dxfId="463" priority="239" operator="greaterThan">
      <formula>0</formula>
    </cfRule>
  </conditionalFormatting>
  <conditionalFormatting sqref="O24:O28">
    <cfRule type="cellIs" dxfId="462" priority="238" operator="greaterThan">
      <formula>0</formula>
    </cfRule>
  </conditionalFormatting>
  <conditionalFormatting sqref="O30">
    <cfRule type="cellIs" dxfId="461" priority="237" operator="greaterThan">
      <formula>0</formula>
    </cfRule>
  </conditionalFormatting>
  <conditionalFormatting sqref="O31">
    <cfRule type="cellIs" dxfId="460" priority="236" operator="greaterThan">
      <formula>0</formula>
    </cfRule>
  </conditionalFormatting>
  <conditionalFormatting sqref="O32">
    <cfRule type="cellIs" dxfId="459" priority="235" operator="greaterThan">
      <formula>0</formula>
    </cfRule>
  </conditionalFormatting>
  <conditionalFormatting sqref="O34">
    <cfRule type="cellIs" dxfId="458" priority="234" operator="greaterThan">
      <formula>0</formula>
    </cfRule>
  </conditionalFormatting>
  <conditionalFormatting sqref="O35">
    <cfRule type="cellIs" dxfId="457" priority="233" operator="greaterThan">
      <formula>0</formula>
    </cfRule>
  </conditionalFormatting>
  <conditionalFormatting sqref="O36:O37">
    <cfRule type="cellIs" dxfId="456" priority="232" operator="greaterThan">
      <formula>0</formula>
    </cfRule>
  </conditionalFormatting>
  <conditionalFormatting sqref="O38">
    <cfRule type="cellIs" dxfId="455" priority="231" operator="greaterThan">
      <formula>0</formula>
    </cfRule>
  </conditionalFormatting>
  <conditionalFormatting sqref="O39">
    <cfRule type="cellIs" dxfId="454" priority="230" operator="greaterThan">
      <formula>0</formula>
    </cfRule>
  </conditionalFormatting>
  <conditionalFormatting sqref="O42">
    <cfRule type="cellIs" dxfId="453" priority="229" operator="greaterThan">
      <formula>0</formula>
    </cfRule>
  </conditionalFormatting>
  <conditionalFormatting sqref="O43">
    <cfRule type="cellIs" dxfId="452" priority="228" operator="greaterThan">
      <formula>0</formula>
    </cfRule>
  </conditionalFormatting>
  <conditionalFormatting sqref="O44">
    <cfRule type="cellIs" dxfId="451" priority="227" operator="greaterThan">
      <formula>0</formula>
    </cfRule>
  </conditionalFormatting>
  <conditionalFormatting sqref="O54">
    <cfRule type="cellIs" dxfId="450" priority="220" operator="greaterThan">
      <formula>0</formula>
    </cfRule>
  </conditionalFormatting>
  <conditionalFormatting sqref="O45">
    <cfRule type="cellIs" dxfId="449" priority="226" operator="greaterThan">
      <formula>0</formula>
    </cfRule>
  </conditionalFormatting>
  <conditionalFormatting sqref="O46">
    <cfRule type="cellIs" dxfId="448" priority="225" operator="greaterThan">
      <formula>0</formula>
    </cfRule>
  </conditionalFormatting>
  <conditionalFormatting sqref="O47">
    <cfRule type="cellIs" dxfId="447" priority="224" operator="greaterThan">
      <formula>0</formula>
    </cfRule>
  </conditionalFormatting>
  <conditionalFormatting sqref="O48">
    <cfRule type="cellIs" dxfId="446" priority="223" operator="greaterThan">
      <formula>0</formula>
    </cfRule>
  </conditionalFormatting>
  <conditionalFormatting sqref="O51">
    <cfRule type="cellIs" dxfId="445" priority="222" operator="greaterThan">
      <formula>0</formula>
    </cfRule>
  </conditionalFormatting>
  <conditionalFormatting sqref="O53">
    <cfRule type="cellIs" dxfId="444" priority="221" operator="greaterThan">
      <formula>0</formula>
    </cfRule>
  </conditionalFormatting>
  <conditionalFormatting sqref="O55">
    <cfRule type="cellIs" dxfId="443" priority="219" operator="greaterThan">
      <formula>0</formula>
    </cfRule>
  </conditionalFormatting>
  <conditionalFormatting sqref="O56">
    <cfRule type="cellIs" dxfId="442" priority="218" operator="greaterThan">
      <formula>0</formula>
    </cfRule>
  </conditionalFormatting>
  <conditionalFormatting sqref="O57">
    <cfRule type="cellIs" dxfId="441" priority="217" operator="greaterThan">
      <formula>0</formula>
    </cfRule>
  </conditionalFormatting>
  <conditionalFormatting sqref="O58">
    <cfRule type="cellIs" dxfId="440" priority="216" operator="greaterThan">
      <formula>0</formula>
    </cfRule>
  </conditionalFormatting>
  <conditionalFormatting sqref="O61">
    <cfRule type="cellIs" dxfId="439" priority="215" operator="greaterThan">
      <formula>0</formula>
    </cfRule>
  </conditionalFormatting>
  <conditionalFormatting sqref="O62">
    <cfRule type="cellIs" dxfId="438" priority="214" operator="greaterThan">
      <formula>0</formula>
    </cfRule>
  </conditionalFormatting>
  <conditionalFormatting sqref="O63">
    <cfRule type="cellIs" dxfId="437" priority="213" operator="greaterThan">
      <formula>0</formula>
    </cfRule>
  </conditionalFormatting>
  <conditionalFormatting sqref="O65">
    <cfRule type="cellIs" dxfId="436" priority="212" operator="greaterThan">
      <formula>0</formula>
    </cfRule>
  </conditionalFormatting>
  <conditionalFormatting sqref="O66">
    <cfRule type="cellIs" dxfId="435" priority="211" operator="greaterThan">
      <formula>0</formula>
    </cfRule>
  </conditionalFormatting>
  <conditionalFormatting sqref="O67">
    <cfRule type="cellIs" dxfId="434" priority="210" operator="greaterThan">
      <formula>0</formula>
    </cfRule>
  </conditionalFormatting>
  <conditionalFormatting sqref="O68">
    <cfRule type="cellIs" dxfId="433" priority="209" operator="greaterThan">
      <formula>0</formula>
    </cfRule>
  </conditionalFormatting>
  <conditionalFormatting sqref="O71">
    <cfRule type="cellIs" dxfId="432" priority="208" operator="greaterThan">
      <formula>0</formula>
    </cfRule>
  </conditionalFormatting>
  <conditionalFormatting sqref="O72">
    <cfRule type="cellIs" dxfId="431" priority="207" operator="greaterThan">
      <formula>0</formula>
    </cfRule>
  </conditionalFormatting>
  <conditionalFormatting sqref="O77">
    <cfRule type="cellIs" dxfId="430" priority="206" operator="greaterThan">
      <formula>0</formula>
    </cfRule>
  </conditionalFormatting>
  <conditionalFormatting sqref="O78">
    <cfRule type="cellIs" dxfId="429" priority="205" operator="greaterThan">
      <formula>0</formula>
    </cfRule>
  </conditionalFormatting>
  <conditionalFormatting sqref="O79">
    <cfRule type="cellIs" dxfId="428" priority="204" operator="greaterThan">
      <formula>0</formula>
    </cfRule>
  </conditionalFormatting>
  <conditionalFormatting sqref="O73">
    <cfRule type="cellIs" dxfId="427" priority="203" operator="greaterThan">
      <formula>0</formula>
    </cfRule>
  </conditionalFormatting>
  <conditionalFormatting sqref="O74">
    <cfRule type="cellIs" dxfId="426" priority="202" operator="greaterThan">
      <formula>0</formula>
    </cfRule>
  </conditionalFormatting>
  <conditionalFormatting sqref="O5:O10 O22:O48 O50:O58 O61:O68 O13:O14 O71:O79">
    <cfRule type="cellIs" dxfId="425" priority="201" operator="greaterThan">
      <formula>0</formula>
    </cfRule>
  </conditionalFormatting>
  <conditionalFormatting sqref="N11:O11">
    <cfRule type="cellIs" dxfId="424" priority="200" operator="greaterThan">
      <formula>0</formula>
    </cfRule>
  </conditionalFormatting>
  <conditionalFormatting sqref="N12">
    <cfRule type="cellIs" dxfId="423" priority="199" operator="greaterThan">
      <formula>0</formula>
    </cfRule>
  </conditionalFormatting>
  <conditionalFormatting sqref="O12">
    <cfRule type="cellIs" dxfId="422" priority="198" operator="greaterThan">
      <formula>0</formula>
    </cfRule>
  </conditionalFormatting>
  <conditionalFormatting sqref="N12:O12">
    <cfRule type="cellIs" dxfId="421" priority="197" operator="greaterThan">
      <formula>0</formula>
    </cfRule>
  </conditionalFormatting>
  <conditionalFormatting sqref="Q5:Q6">
    <cfRule type="cellIs" dxfId="420" priority="196" operator="greaterThan">
      <formula>0</formula>
    </cfRule>
  </conditionalFormatting>
  <conditionalFormatting sqref="Q9:Q10">
    <cfRule type="cellIs" dxfId="419" priority="195" operator="greaterThan">
      <formula>0</formula>
    </cfRule>
  </conditionalFormatting>
  <conditionalFormatting sqref="Q13">
    <cfRule type="cellIs" dxfId="418" priority="194" operator="greaterThan">
      <formula>0</formula>
    </cfRule>
  </conditionalFormatting>
  <conditionalFormatting sqref="Q14">
    <cfRule type="cellIs" dxfId="417" priority="193" operator="greaterThan">
      <formula>0</formula>
    </cfRule>
  </conditionalFormatting>
  <conditionalFormatting sqref="Q23">
    <cfRule type="cellIs" dxfId="416" priority="192" operator="greaterThan">
      <formula>0</formula>
    </cfRule>
  </conditionalFormatting>
  <conditionalFormatting sqref="Q24:Q28">
    <cfRule type="cellIs" dxfId="415" priority="191" operator="greaterThan">
      <formula>0</formula>
    </cfRule>
  </conditionalFormatting>
  <conditionalFormatting sqref="Q30">
    <cfRule type="cellIs" dxfId="414" priority="190" operator="greaterThan">
      <formula>0</formula>
    </cfRule>
  </conditionalFormatting>
  <conditionalFormatting sqref="Q31">
    <cfRule type="cellIs" dxfId="413" priority="189" operator="greaterThan">
      <formula>0</formula>
    </cfRule>
  </conditionalFormatting>
  <conditionalFormatting sqref="S30">
    <cfRule type="cellIs" dxfId="412" priority="98" operator="greaterThan">
      <formula>0</formula>
    </cfRule>
  </conditionalFormatting>
  <conditionalFormatting sqref="Q34">
    <cfRule type="cellIs" dxfId="411" priority="187" operator="greaterThan">
      <formula>0</formula>
    </cfRule>
  </conditionalFormatting>
  <conditionalFormatting sqref="Q35">
    <cfRule type="cellIs" dxfId="410" priority="186" operator="greaterThan">
      <formula>0</formula>
    </cfRule>
  </conditionalFormatting>
  <conditionalFormatting sqref="Q36:Q37">
    <cfRule type="cellIs" dxfId="409" priority="185" operator="greaterThan">
      <formula>0</formula>
    </cfRule>
  </conditionalFormatting>
  <conditionalFormatting sqref="Q38">
    <cfRule type="cellIs" dxfId="408" priority="184" operator="greaterThan">
      <formula>0</formula>
    </cfRule>
  </conditionalFormatting>
  <conditionalFormatting sqref="Q47">
    <cfRule type="cellIs" dxfId="407" priority="177" operator="greaterThan">
      <formula>0</formula>
    </cfRule>
  </conditionalFormatting>
  <conditionalFormatting sqref="Q39">
    <cfRule type="cellIs" dxfId="406" priority="183" operator="greaterThan">
      <formula>0</formula>
    </cfRule>
  </conditionalFormatting>
  <conditionalFormatting sqref="Q42">
    <cfRule type="cellIs" dxfId="405" priority="182" operator="greaterThan">
      <formula>0</formula>
    </cfRule>
  </conditionalFormatting>
  <conditionalFormatting sqref="Q43">
    <cfRule type="cellIs" dxfId="404" priority="181" operator="greaterThan">
      <formula>0</formula>
    </cfRule>
  </conditionalFormatting>
  <conditionalFormatting sqref="Q44">
    <cfRule type="cellIs" dxfId="403" priority="180" operator="greaterThan">
      <formula>0</formula>
    </cfRule>
  </conditionalFormatting>
  <conditionalFormatting sqref="Q45">
    <cfRule type="cellIs" dxfId="402" priority="179" operator="greaterThan">
      <formula>0</formula>
    </cfRule>
  </conditionalFormatting>
  <conditionalFormatting sqref="Q46">
    <cfRule type="cellIs" dxfId="401" priority="178" operator="greaterThan">
      <formula>0</formula>
    </cfRule>
  </conditionalFormatting>
  <conditionalFormatting sqref="Q48">
    <cfRule type="cellIs" dxfId="400" priority="176" operator="greaterThan">
      <formula>0</formula>
    </cfRule>
  </conditionalFormatting>
  <conditionalFormatting sqref="Q51">
    <cfRule type="cellIs" dxfId="399" priority="175" operator="greaterThan">
      <formula>0</formula>
    </cfRule>
  </conditionalFormatting>
  <conditionalFormatting sqref="Q53">
    <cfRule type="cellIs" dxfId="398" priority="174" operator="greaterThan">
      <formula>0</formula>
    </cfRule>
  </conditionalFormatting>
  <conditionalFormatting sqref="Q54">
    <cfRule type="cellIs" dxfId="397" priority="173" operator="greaterThan">
      <formula>0</formula>
    </cfRule>
  </conditionalFormatting>
  <conditionalFormatting sqref="Q55">
    <cfRule type="cellIs" dxfId="396" priority="172" operator="greaterThan">
      <formula>0</formula>
    </cfRule>
  </conditionalFormatting>
  <conditionalFormatting sqref="Q56">
    <cfRule type="cellIs" dxfId="395" priority="171" operator="greaterThan">
      <formula>0</formula>
    </cfRule>
  </conditionalFormatting>
  <conditionalFormatting sqref="Q57">
    <cfRule type="cellIs" dxfId="394" priority="170" operator="greaterThan">
      <formula>0</formula>
    </cfRule>
  </conditionalFormatting>
  <conditionalFormatting sqref="Q58">
    <cfRule type="cellIs" dxfId="393" priority="169" operator="greaterThan">
      <formula>0</formula>
    </cfRule>
  </conditionalFormatting>
  <conditionalFormatting sqref="Q61">
    <cfRule type="cellIs" dxfId="392" priority="168" operator="greaterThan">
      <formula>0</formula>
    </cfRule>
  </conditionalFormatting>
  <conditionalFormatting sqref="Q62">
    <cfRule type="cellIs" dxfId="391" priority="167" operator="greaterThan">
      <formula>0</formula>
    </cfRule>
  </conditionalFormatting>
  <conditionalFormatting sqref="Q63">
    <cfRule type="cellIs" dxfId="390" priority="166" operator="greaterThan">
      <formula>0</formula>
    </cfRule>
  </conditionalFormatting>
  <conditionalFormatting sqref="Q65">
    <cfRule type="cellIs" dxfId="389" priority="165" operator="greaterThan">
      <formula>0</formula>
    </cfRule>
  </conditionalFormatting>
  <conditionalFormatting sqref="Q66">
    <cfRule type="cellIs" dxfId="388" priority="164" operator="greaterThan">
      <formula>0</formula>
    </cfRule>
  </conditionalFormatting>
  <conditionalFormatting sqref="S65">
    <cfRule type="cellIs" dxfId="387" priority="73" operator="greaterThan">
      <formula>0</formula>
    </cfRule>
  </conditionalFormatting>
  <conditionalFormatting sqref="Q71">
    <cfRule type="cellIs" dxfId="385" priority="161" operator="greaterThan">
      <formula>0</formula>
    </cfRule>
  </conditionalFormatting>
  <conditionalFormatting sqref="Q72">
    <cfRule type="cellIs" dxfId="384" priority="160" operator="greaterThan">
      <formula>0</formula>
    </cfRule>
  </conditionalFormatting>
  <conditionalFormatting sqref="Q77">
    <cfRule type="cellIs" dxfId="383" priority="159" operator="greaterThan">
      <formula>0</formula>
    </cfRule>
  </conditionalFormatting>
  <conditionalFormatting sqref="Q78">
    <cfRule type="cellIs" dxfId="382" priority="158" operator="greaterThan">
      <formula>0</formula>
    </cfRule>
  </conditionalFormatting>
  <conditionalFormatting sqref="Q79">
    <cfRule type="cellIs" dxfId="381" priority="157" operator="greaterThan">
      <formula>0</formula>
    </cfRule>
  </conditionalFormatting>
  <conditionalFormatting sqref="Q73">
    <cfRule type="cellIs" dxfId="380" priority="156" operator="greaterThan">
      <formula>0</formula>
    </cfRule>
  </conditionalFormatting>
  <conditionalFormatting sqref="Q74">
    <cfRule type="cellIs" dxfId="379" priority="155" operator="greaterThan">
      <formula>0</formula>
    </cfRule>
  </conditionalFormatting>
  <conditionalFormatting sqref="Q5:Q10 Q22:Q48 Q50:Q58 Q61:Q67 Q13:Q14 Q71:Q79">
    <cfRule type="cellIs" dxfId="378" priority="154" operator="greaterThan">
      <formula>0</formula>
    </cfRule>
  </conditionalFormatting>
  <conditionalFormatting sqref="R14">
    <cfRule type="cellIs" dxfId="377" priority="153" operator="greaterThan">
      <formula>0</formula>
    </cfRule>
  </conditionalFormatting>
  <conditionalFormatting sqref="R48">
    <cfRule type="cellIs" dxfId="376" priority="152" operator="greaterThan">
      <formula>0</formula>
    </cfRule>
  </conditionalFormatting>
  <conditionalFormatting sqref="R5:R6">
    <cfRule type="cellIs" dxfId="375" priority="151" operator="greaterThan">
      <formula>0</formula>
    </cfRule>
  </conditionalFormatting>
  <conditionalFormatting sqref="R9:R10">
    <cfRule type="cellIs" dxfId="374" priority="150" operator="greaterThan">
      <formula>0</formula>
    </cfRule>
  </conditionalFormatting>
  <conditionalFormatting sqref="R13">
    <cfRule type="cellIs" dxfId="373" priority="149" operator="greaterThan">
      <formula>0</formula>
    </cfRule>
  </conditionalFormatting>
  <conditionalFormatting sqref="H14">
    <cfRule type="cellIs" dxfId="372" priority="624" operator="greaterThan">
      <formula>0</formula>
    </cfRule>
  </conditionalFormatting>
  <conditionalFormatting sqref="H48">
    <cfRule type="cellIs" dxfId="371" priority="623" operator="greaterThan">
      <formula>0</formula>
    </cfRule>
  </conditionalFormatting>
  <conditionalFormatting sqref="H5:H6">
    <cfRule type="cellIs" dxfId="370" priority="622" operator="greaterThan">
      <formula>0</formula>
    </cfRule>
  </conditionalFormatting>
  <conditionalFormatting sqref="H9:H10">
    <cfRule type="cellIs" dxfId="369" priority="621" operator="greaterThan">
      <formula>0</formula>
    </cfRule>
  </conditionalFormatting>
  <conditionalFormatting sqref="T13">
    <cfRule type="cellIs" dxfId="368" priority="57" operator="greaterThan">
      <formula>0</formula>
    </cfRule>
  </conditionalFormatting>
  <conditionalFormatting sqref="T30">
    <cfRule type="cellIs" dxfId="367" priority="53" operator="greaterThan">
      <formula>0</formula>
    </cfRule>
  </conditionalFormatting>
  <conditionalFormatting sqref="H14">
    <cfRule type="cellIs" dxfId="366" priority="618" operator="greaterThan">
      <formula>0</formula>
    </cfRule>
  </conditionalFormatting>
  <conditionalFormatting sqref="H23">
    <cfRule type="cellIs" dxfId="365" priority="617" operator="greaterThan">
      <formula>0</formula>
    </cfRule>
  </conditionalFormatting>
  <conditionalFormatting sqref="H24:H28">
    <cfRule type="cellIs" dxfId="364" priority="616" operator="greaterThan">
      <formula>0</formula>
    </cfRule>
  </conditionalFormatting>
  <conditionalFormatting sqref="H30">
    <cfRule type="cellIs" dxfId="363" priority="615" operator="greaterThan">
      <formula>0</formula>
    </cfRule>
  </conditionalFormatting>
  <conditionalFormatting sqref="H31">
    <cfRule type="cellIs" dxfId="362" priority="614" operator="greaterThan">
      <formula>0</formula>
    </cfRule>
  </conditionalFormatting>
  <conditionalFormatting sqref="H42">
    <cfRule type="cellIs" dxfId="361" priority="607" operator="greaterThan">
      <formula>0</formula>
    </cfRule>
  </conditionalFormatting>
  <conditionalFormatting sqref="H32">
    <cfRule type="cellIs" dxfId="360" priority="613" operator="greaterThan">
      <formula>0</formula>
    </cfRule>
  </conditionalFormatting>
  <conditionalFormatting sqref="H34">
    <cfRule type="cellIs" dxfId="359" priority="612" operator="greaterThan">
      <formula>0</formula>
    </cfRule>
  </conditionalFormatting>
  <conditionalFormatting sqref="H35">
    <cfRule type="cellIs" dxfId="358" priority="611" operator="greaterThan">
      <formula>0</formula>
    </cfRule>
  </conditionalFormatting>
  <conditionalFormatting sqref="H36:H37">
    <cfRule type="cellIs" dxfId="357" priority="610" operator="greaterThan">
      <formula>0</formula>
    </cfRule>
  </conditionalFormatting>
  <conditionalFormatting sqref="H38">
    <cfRule type="cellIs" dxfId="356" priority="609" operator="greaterThan">
      <formula>0</formula>
    </cfRule>
  </conditionalFormatting>
  <conditionalFormatting sqref="H39">
    <cfRule type="cellIs" dxfId="355" priority="608" operator="greaterThan">
      <formula>0</formula>
    </cfRule>
  </conditionalFormatting>
  <conditionalFormatting sqref="H43">
    <cfRule type="cellIs" dxfId="354" priority="606" operator="greaterThan">
      <formula>0</formula>
    </cfRule>
  </conditionalFormatting>
  <conditionalFormatting sqref="H44">
    <cfRule type="cellIs" dxfId="353" priority="605" operator="greaterThan">
      <formula>0</formula>
    </cfRule>
  </conditionalFormatting>
  <conditionalFormatting sqref="H45">
    <cfRule type="cellIs" dxfId="352" priority="604" operator="greaterThan">
      <formula>0</formula>
    </cfRule>
  </conditionalFormatting>
  <conditionalFormatting sqref="H46">
    <cfRule type="cellIs" dxfId="351" priority="603" operator="greaterThan">
      <formula>0</formula>
    </cfRule>
  </conditionalFormatting>
  <conditionalFormatting sqref="H47">
    <cfRule type="cellIs" dxfId="350" priority="602" operator="greaterThan">
      <formula>0</formula>
    </cfRule>
  </conditionalFormatting>
  <conditionalFormatting sqref="H48">
    <cfRule type="cellIs" dxfId="349" priority="601" operator="greaterThan">
      <formula>0</formula>
    </cfRule>
  </conditionalFormatting>
  <conditionalFormatting sqref="H51">
    <cfRule type="cellIs" dxfId="348" priority="600" operator="greaterThan">
      <formula>0</formula>
    </cfRule>
  </conditionalFormatting>
  <conditionalFormatting sqref="H53">
    <cfRule type="cellIs" dxfId="347" priority="599" operator="greaterThan">
      <formula>0</formula>
    </cfRule>
  </conditionalFormatting>
  <conditionalFormatting sqref="H54">
    <cfRule type="cellIs" dxfId="346" priority="598" operator="greaterThan">
      <formula>0</formula>
    </cfRule>
  </conditionalFormatting>
  <conditionalFormatting sqref="H55">
    <cfRule type="cellIs" dxfId="345" priority="597" operator="greaterThan">
      <formula>0</formula>
    </cfRule>
  </conditionalFormatting>
  <conditionalFormatting sqref="H56">
    <cfRule type="cellIs" dxfId="344" priority="596" operator="greaterThan">
      <formula>0</formula>
    </cfRule>
  </conditionalFormatting>
  <conditionalFormatting sqref="H57">
    <cfRule type="cellIs" dxfId="343" priority="595" operator="greaterThan">
      <formula>0</formula>
    </cfRule>
  </conditionalFormatting>
  <conditionalFormatting sqref="T65">
    <cfRule type="cellIs" dxfId="342" priority="28" operator="greaterThan">
      <formula>0</formula>
    </cfRule>
  </conditionalFormatting>
  <conditionalFormatting sqref="H61">
    <cfRule type="cellIs" dxfId="341" priority="593" operator="greaterThan">
      <formula>0</formula>
    </cfRule>
  </conditionalFormatting>
  <conditionalFormatting sqref="H62">
    <cfRule type="cellIs" dxfId="340" priority="592" operator="greaterThan">
      <formula>0</formula>
    </cfRule>
  </conditionalFormatting>
  <conditionalFormatting sqref="H63">
    <cfRule type="cellIs" dxfId="339" priority="591" operator="greaterThan">
      <formula>0</formula>
    </cfRule>
  </conditionalFormatting>
  <conditionalFormatting sqref="H65">
    <cfRule type="cellIs" dxfId="338" priority="590" operator="greaterThan">
      <formula>0</formula>
    </cfRule>
  </conditionalFormatting>
  <conditionalFormatting sqref="H66">
    <cfRule type="cellIs" dxfId="337" priority="589" operator="greaterThan">
      <formula>0</formula>
    </cfRule>
  </conditionalFormatting>
  <conditionalFormatting sqref="H67">
    <cfRule type="cellIs" dxfId="336" priority="588" operator="greaterThan">
      <formula>0</formula>
    </cfRule>
  </conditionalFormatting>
  <conditionalFormatting sqref="H68">
    <cfRule type="cellIs" dxfId="335" priority="587" operator="greaterThan">
      <formula>0</formula>
    </cfRule>
  </conditionalFormatting>
  <conditionalFormatting sqref="H71">
    <cfRule type="cellIs" dxfId="334" priority="586" operator="greaterThan">
      <formula>0</formula>
    </cfRule>
  </conditionalFormatting>
  <conditionalFormatting sqref="H72">
    <cfRule type="cellIs" dxfId="333" priority="585" operator="greaterThan">
      <formula>0</formula>
    </cfRule>
  </conditionalFormatting>
  <conditionalFormatting sqref="H77">
    <cfRule type="cellIs" dxfId="332" priority="584" operator="greaterThan">
      <formula>0</formula>
    </cfRule>
  </conditionalFormatting>
  <conditionalFormatting sqref="H78">
    <cfRule type="cellIs" dxfId="331" priority="583" operator="greaterThan">
      <formula>0</formula>
    </cfRule>
  </conditionalFormatting>
  <conditionalFormatting sqref="H79">
    <cfRule type="cellIs" dxfId="330" priority="582" operator="greaterThan">
      <formula>0</formula>
    </cfRule>
  </conditionalFormatting>
  <conditionalFormatting sqref="H73">
    <cfRule type="cellIs" dxfId="329" priority="581" operator="greaterThan">
      <formula>0</formula>
    </cfRule>
  </conditionalFormatting>
  <conditionalFormatting sqref="H74">
    <cfRule type="cellIs" dxfId="328" priority="580" operator="greaterThan">
      <formula>0</formula>
    </cfRule>
  </conditionalFormatting>
  <conditionalFormatting sqref="H5:H10 H22:H48 H50:H58 H61:H68 H13:H14 H71:H79">
    <cfRule type="cellIs" dxfId="327" priority="579" operator="greaterThan">
      <formula>0</formula>
    </cfRule>
  </conditionalFormatting>
  <conditionalFormatting sqref="I7:I8">
    <cfRule type="cellIs" dxfId="326" priority="578" operator="greaterThan">
      <formula>0</formula>
    </cfRule>
  </conditionalFormatting>
  <conditionalFormatting sqref="J7:J8">
    <cfRule type="cellIs" dxfId="325" priority="577" operator="greaterThan">
      <formula>0</formula>
    </cfRule>
  </conditionalFormatting>
  <conditionalFormatting sqref="G11:H11">
    <cfRule type="cellIs" dxfId="324" priority="576" operator="greaterThan">
      <formula>0</formula>
    </cfRule>
  </conditionalFormatting>
  <conditionalFormatting sqref="G12">
    <cfRule type="cellIs" dxfId="323" priority="575" operator="greaterThan">
      <formula>0</formula>
    </cfRule>
  </conditionalFormatting>
  <conditionalFormatting sqref="H12">
    <cfRule type="cellIs" dxfId="322" priority="574" operator="greaterThan">
      <formula>0</formula>
    </cfRule>
  </conditionalFormatting>
  <conditionalFormatting sqref="G12:H12">
    <cfRule type="cellIs" dxfId="321" priority="573" operator="greaterThan">
      <formula>0</formula>
    </cfRule>
  </conditionalFormatting>
  <conditionalFormatting sqref="I23">
    <cfRule type="cellIs" dxfId="320" priority="572" operator="greaterThan">
      <formula>0</formula>
    </cfRule>
  </conditionalFormatting>
  <conditionalFormatting sqref="I24:I28">
    <cfRule type="cellIs" dxfId="319" priority="571" operator="greaterThan">
      <formula>0</formula>
    </cfRule>
  </conditionalFormatting>
  <conditionalFormatting sqref="I23:I28">
    <cfRule type="cellIs" dxfId="318" priority="570" operator="greaterThan">
      <formula>0</formula>
    </cfRule>
  </conditionalFormatting>
  <conditionalFormatting sqref="J23">
    <cfRule type="cellIs" dxfId="317" priority="569" operator="greaterThan">
      <formula>0</formula>
    </cfRule>
  </conditionalFormatting>
  <conditionalFormatting sqref="J24:J28">
    <cfRule type="cellIs" dxfId="316" priority="568" operator="greaterThan">
      <formula>0</formula>
    </cfRule>
  </conditionalFormatting>
  <conditionalFormatting sqref="J23:J28">
    <cfRule type="cellIs" dxfId="315" priority="567" operator="greaterThan">
      <formula>0</formula>
    </cfRule>
  </conditionalFormatting>
  <conditionalFormatting sqref="I35">
    <cfRule type="cellIs" dxfId="314" priority="566" operator="greaterThan">
      <formula>0</formula>
    </cfRule>
  </conditionalFormatting>
  <conditionalFormatting sqref="I36:I37">
    <cfRule type="cellIs" dxfId="313" priority="565" operator="greaterThan">
      <formula>0</formula>
    </cfRule>
  </conditionalFormatting>
  <conditionalFormatting sqref="I38">
    <cfRule type="cellIs" dxfId="312" priority="564" operator="greaterThan">
      <formula>0</formula>
    </cfRule>
  </conditionalFormatting>
  <conditionalFormatting sqref="I39">
    <cfRule type="cellIs" dxfId="311" priority="563" operator="greaterThan">
      <formula>0</formula>
    </cfRule>
  </conditionalFormatting>
  <conditionalFormatting sqref="I35:I39">
    <cfRule type="cellIs" dxfId="310" priority="562" operator="greaterThan">
      <formula>0</formula>
    </cfRule>
  </conditionalFormatting>
  <conditionalFormatting sqref="J35">
    <cfRule type="cellIs" dxfId="309" priority="561" operator="greaterThan">
      <formula>0</formula>
    </cfRule>
  </conditionalFormatting>
  <conditionalFormatting sqref="J36:J37">
    <cfRule type="cellIs" dxfId="308" priority="560" operator="greaterThan">
      <formula>0</formula>
    </cfRule>
  </conditionalFormatting>
  <conditionalFormatting sqref="J38">
    <cfRule type="cellIs" dxfId="307" priority="559" operator="greaterThan">
      <formula>0</formula>
    </cfRule>
  </conditionalFormatting>
  <conditionalFormatting sqref="J39">
    <cfRule type="cellIs" dxfId="306" priority="558" operator="greaterThan">
      <formula>0</formula>
    </cfRule>
  </conditionalFormatting>
  <conditionalFormatting sqref="J35:J39">
    <cfRule type="cellIs" dxfId="305" priority="557" operator="greaterThan">
      <formula>0</formula>
    </cfRule>
  </conditionalFormatting>
  <conditionalFormatting sqref="I40:I41">
    <cfRule type="cellIs" dxfId="304" priority="556" operator="greaterThan">
      <formula>0</formula>
    </cfRule>
  </conditionalFormatting>
  <conditionalFormatting sqref="J40:J41">
    <cfRule type="cellIs" dxfId="303" priority="555" operator="greaterThan">
      <formula>0</formula>
    </cfRule>
  </conditionalFormatting>
  <conditionalFormatting sqref="S11:T11">
    <cfRule type="cellIs" dxfId="302" priority="16" operator="greaterThan">
      <formula>0</formula>
    </cfRule>
  </conditionalFormatting>
  <conditionalFormatting sqref="S12">
    <cfRule type="cellIs" dxfId="301" priority="15" operator="greaterThan">
      <formula>0</formula>
    </cfRule>
  </conditionalFormatting>
  <conditionalFormatting sqref="T12">
    <cfRule type="cellIs" dxfId="300" priority="14" operator="greaterThan">
      <formula>0</formula>
    </cfRule>
  </conditionalFormatting>
  <conditionalFormatting sqref="S12:T12">
    <cfRule type="cellIs" dxfId="299" priority="13" operator="greaterThan">
      <formula>0</formula>
    </cfRule>
  </conditionalFormatting>
  <conditionalFormatting sqref="I46">
    <cfRule type="cellIs" dxfId="298" priority="550" operator="greaterThan">
      <formula>0</formula>
    </cfRule>
  </conditionalFormatting>
  <conditionalFormatting sqref="I47">
    <cfRule type="cellIs" dxfId="297" priority="549" operator="greaterThan">
      <formula>0</formula>
    </cfRule>
  </conditionalFormatting>
  <conditionalFormatting sqref="T73">
    <cfRule type="cellIs" dxfId="296" priority="19" operator="greaterThan">
      <formula>0</formula>
    </cfRule>
  </conditionalFormatting>
  <conditionalFormatting sqref="I46:I47">
    <cfRule type="cellIs" dxfId="295" priority="547" operator="greaterThan">
      <formula>0</formula>
    </cfRule>
  </conditionalFormatting>
  <conditionalFormatting sqref="T78">
    <cfRule type="cellIs" dxfId="294" priority="21" operator="greaterThan">
      <formula>0</formula>
    </cfRule>
  </conditionalFormatting>
  <conditionalFormatting sqref="J46">
    <cfRule type="cellIs" dxfId="293" priority="545" operator="greaterThan">
      <formula>0</formula>
    </cfRule>
  </conditionalFormatting>
  <conditionalFormatting sqref="J47">
    <cfRule type="cellIs" dxfId="292" priority="544" operator="greaterThan">
      <formula>0</formula>
    </cfRule>
  </conditionalFormatting>
  <conditionalFormatting sqref="T74">
    <cfRule type="cellIs" dxfId="291" priority="18" operator="greaterThan">
      <formula>0</formula>
    </cfRule>
  </conditionalFormatting>
  <conditionalFormatting sqref="J46:J47">
    <cfRule type="cellIs" dxfId="290" priority="542" operator="greaterThan">
      <formula>0</formula>
    </cfRule>
  </conditionalFormatting>
  <conditionalFormatting sqref="I48">
    <cfRule type="cellIs" dxfId="289" priority="537" operator="greaterThan">
      <formula>0</formula>
    </cfRule>
  </conditionalFormatting>
  <conditionalFormatting sqref="I51">
    <cfRule type="cellIs" dxfId="288" priority="536" operator="greaterThan">
      <formula>0</formula>
    </cfRule>
  </conditionalFormatting>
  <conditionalFormatting sqref="I53">
    <cfRule type="cellIs" dxfId="287" priority="535" operator="greaterThan">
      <formula>0</formula>
    </cfRule>
  </conditionalFormatting>
  <conditionalFormatting sqref="I54">
    <cfRule type="cellIs" dxfId="286" priority="534" operator="greaterThan">
      <formula>0</formula>
    </cfRule>
  </conditionalFormatting>
  <conditionalFormatting sqref="I48 I50:I54">
    <cfRule type="cellIs" dxfId="285" priority="533" operator="greaterThan">
      <formula>0</formula>
    </cfRule>
  </conditionalFormatting>
  <conditionalFormatting sqref="J48">
    <cfRule type="cellIs" dxfId="284" priority="532" operator="greaterThan">
      <formula>0</formula>
    </cfRule>
  </conditionalFormatting>
  <conditionalFormatting sqref="J48">
    <cfRule type="cellIs" dxfId="283" priority="531" operator="greaterThan">
      <formula>0</formula>
    </cfRule>
  </conditionalFormatting>
  <conditionalFormatting sqref="J51">
    <cfRule type="cellIs" dxfId="282" priority="530" operator="greaterThan">
      <formula>0</formula>
    </cfRule>
  </conditionalFormatting>
  <conditionalFormatting sqref="J53">
    <cfRule type="cellIs" dxfId="281" priority="529" operator="greaterThan">
      <formula>0</formula>
    </cfRule>
  </conditionalFormatting>
  <conditionalFormatting sqref="J54">
    <cfRule type="cellIs" dxfId="280" priority="528" operator="greaterThan">
      <formula>0</formula>
    </cfRule>
  </conditionalFormatting>
  <conditionalFormatting sqref="J48 J50:J54">
    <cfRule type="cellIs" dxfId="279" priority="527" operator="greaterThan">
      <formula>0</formula>
    </cfRule>
  </conditionalFormatting>
  <conditionalFormatting sqref="I61">
    <cfRule type="cellIs" dxfId="277" priority="525" operator="greaterThan">
      <formula>0</formula>
    </cfRule>
  </conditionalFormatting>
  <conditionalFormatting sqref="I62">
    <cfRule type="cellIs" dxfId="276" priority="524" operator="greaterThan">
      <formula>0</formula>
    </cfRule>
  </conditionalFormatting>
  <conditionalFormatting sqref="I63">
    <cfRule type="cellIs" dxfId="275" priority="523" operator="greaterThan">
      <formula>0</formula>
    </cfRule>
  </conditionalFormatting>
  <conditionalFormatting sqref="I61:I64">
    <cfRule type="cellIs" dxfId="273" priority="522" operator="greaterThan">
      <formula>0</formula>
    </cfRule>
  </conditionalFormatting>
  <conditionalFormatting sqref="J61">
    <cfRule type="cellIs" dxfId="272" priority="520" operator="greaterThan">
      <formula>0</formula>
    </cfRule>
  </conditionalFormatting>
  <conditionalFormatting sqref="J62">
    <cfRule type="cellIs" dxfId="271" priority="519" operator="greaterThan">
      <formula>0</formula>
    </cfRule>
  </conditionalFormatting>
  <conditionalFormatting sqref="J63">
    <cfRule type="cellIs" dxfId="270" priority="518" operator="greaterThan">
      <formula>0</formula>
    </cfRule>
  </conditionalFormatting>
  <conditionalFormatting sqref="J61:J64">
    <cfRule type="cellIs" dxfId="269" priority="517" operator="greaterThan">
      <formula>0</formula>
    </cfRule>
  </conditionalFormatting>
  <conditionalFormatting sqref="I65">
    <cfRule type="cellIs" dxfId="268" priority="516" operator="greaterThan">
      <formula>0</formula>
    </cfRule>
  </conditionalFormatting>
  <conditionalFormatting sqref="I66">
    <cfRule type="cellIs" dxfId="267" priority="515" operator="greaterThan">
      <formula>0</formula>
    </cfRule>
  </conditionalFormatting>
  <conditionalFormatting sqref="I67">
    <cfRule type="cellIs" dxfId="266" priority="514" operator="greaterThan">
      <formula>0</formula>
    </cfRule>
  </conditionalFormatting>
  <conditionalFormatting sqref="I65:I67">
    <cfRule type="cellIs" dxfId="265" priority="513" operator="greaterThan">
      <formula>0</formula>
    </cfRule>
  </conditionalFormatting>
  <conditionalFormatting sqref="J65">
    <cfRule type="cellIs" dxfId="264" priority="512" operator="greaterThan">
      <formula>0</formula>
    </cfRule>
  </conditionalFormatting>
  <conditionalFormatting sqref="J66">
    <cfRule type="cellIs" dxfId="263" priority="511" operator="greaterThan">
      <formula>0</formula>
    </cfRule>
  </conditionalFormatting>
  <conditionalFormatting sqref="J67">
    <cfRule type="cellIs" dxfId="262" priority="510" operator="greaterThan">
      <formula>0</formula>
    </cfRule>
  </conditionalFormatting>
  <conditionalFormatting sqref="J65:J67">
    <cfRule type="cellIs" dxfId="261" priority="509" operator="greaterThan">
      <formula>0</formula>
    </cfRule>
  </conditionalFormatting>
  <conditionalFormatting sqref="I68">
    <cfRule type="cellIs" dxfId="260" priority="508" operator="greaterThan">
      <formula>0</formula>
    </cfRule>
  </conditionalFormatting>
  <conditionalFormatting sqref="I71">
    <cfRule type="cellIs" dxfId="259" priority="507" operator="greaterThan">
      <formula>0</formula>
    </cfRule>
  </conditionalFormatting>
  <conditionalFormatting sqref="I72">
    <cfRule type="cellIs" dxfId="258" priority="506" operator="greaterThan">
      <formula>0</formula>
    </cfRule>
  </conditionalFormatting>
  <conditionalFormatting sqref="I68 I71:I72">
    <cfRule type="cellIs" dxfId="257" priority="505" operator="greaterThan">
      <formula>0</formula>
    </cfRule>
  </conditionalFormatting>
  <conditionalFormatting sqref="J68">
    <cfRule type="cellIs" dxfId="256" priority="504" operator="greaterThan">
      <formula>0</formula>
    </cfRule>
  </conditionalFormatting>
  <conditionalFormatting sqref="J71">
    <cfRule type="cellIs" dxfId="255" priority="503" operator="greaterThan">
      <formula>0</formula>
    </cfRule>
  </conditionalFormatting>
  <conditionalFormatting sqref="J72">
    <cfRule type="cellIs" dxfId="254" priority="502" operator="greaterThan">
      <formula>0</formula>
    </cfRule>
  </conditionalFormatting>
  <conditionalFormatting sqref="J68 J71:J72">
    <cfRule type="cellIs" dxfId="253" priority="501" operator="greaterThan">
      <formula>0</formula>
    </cfRule>
  </conditionalFormatting>
  <conditionalFormatting sqref="I77">
    <cfRule type="cellIs" dxfId="252" priority="500" operator="greaterThan">
      <formula>0</formula>
    </cfRule>
  </conditionalFormatting>
  <conditionalFormatting sqref="I78">
    <cfRule type="cellIs" dxfId="251" priority="499" operator="greaterThan">
      <formula>0</formula>
    </cfRule>
  </conditionalFormatting>
  <conditionalFormatting sqref="I79">
    <cfRule type="cellIs" dxfId="250" priority="498" operator="greaterThan">
      <formula>0</formula>
    </cfRule>
  </conditionalFormatting>
  <conditionalFormatting sqref="I73">
    <cfRule type="cellIs" dxfId="249" priority="497" operator="greaterThan">
      <formula>0</formula>
    </cfRule>
  </conditionalFormatting>
  <conditionalFormatting sqref="I74">
    <cfRule type="cellIs" dxfId="248" priority="496" operator="greaterThan">
      <formula>0</formula>
    </cfRule>
  </conditionalFormatting>
  <conditionalFormatting sqref="I73:I79">
    <cfRule type="cellIs" dxfId="247" priority="495" operator="greaterThan">
      <formula>0</formula>
    </cfRule>
  </conditionalFormatting>
  <conditionalFormatting sqref="J77">
    <cfRule type="cellIs" dxfId="246" priority="494" operator="greaterThan">
      <formula>0</formula>
    </cfRule>
  </conditionalFormatting>
  <conditionalFormatting sqref="J78">
    <cfRule type="cellIs" dxfId="245" priority="493" operator="greaterThan">
      <formula>0</formula>
    </cfRule>
  </conditionalFormatting>
  <conditionalFormatting sqref="J79">
    <cfRule type="cellIs" dxfId="244" priority="492" operator="greaterThan">
      <formula>0</formula>
    </cfRule>
  </conditionalFormatting>
  <conditionalFormatting sqref="J73">
    <cfRule type="cellIs" dxfId="243" priority="491" operator="greaterThan">
      <formula>0</formula>
    </cfRule>
  </conditionalFormatting>
  <conditionalFormatting sqref="J74">
    <cfRule type="cellIs" dxfId="242" priority="490" operator="greaterThan">
      <formula>0</formula>
    </cfRule>
  </conditionalFormatting>
  <conditionalFormatting sqref="J73:J79">
    <cfRule type="cellIs" dxfId="241" priority="489" operator="greaterThan">
      <formula>0</formula>
    </cfRule>
  </conditionalFormatting>
  <conditionalFormatting sqref="L5:L6">
    <cfRule type="cellIs" dxfId="240" priority="488" operator="greaterThan">
      <formula>0</formula>
    </cfRule>
  </conditionalFormatting>
  <conditionalFormatting sqref="L9:L10">
    <cfRule type="cellIs" dxfId="239" priority="487" operator="greaterThan">
      <formula>0</formula>
    </cfRule>
  </conditionalFormatting>
  <conditionalFormatting sqref="L13">
    <cfRule type="cellIs" dxfId="238" priority="486" operator="greaterThan">
      <formula>0</formula>
    </cfRule>
  </conditionalFormatting>
  <conditionalFormatting sqref="L14">
    <cfRule type="cellIs" dxfId="237" priority="485" operator="greaterThan">
      <formula>0</formula>
    </cfRule>
  </conditionalFormatting>
  <conditionalFormatting sqref="L23">
    <cfRule type="cellIs" dxfId="236" priority="484" operator="greaterThan">
      <formula>0</formula>
    </cfRule>
  </conditionalFormatting>
  <conditionalFormatting sqref="L24:L28">
    <cfRule type="cellIs" dxfId="235" priority="483" operator="greaterThan">
      <formula>0</formula>
    </cfRule>
  </conditionalFormatting>
  <conditionalFormatting sqref="L30">
    <cfRule type="cellIs" dxfId="234" priority="482" operator="greaterThan">
      <formula>0</formula>
    </cfRule>
  </conditionalFormatting>
  <conditionalFormatting sqref="L31">
    <cfRule type="cellIs" dxfId="233" priority="481" operator="greaterThan">
      <formula>0</formula>
    </cfRule>
  </conditionalFormatting>
  <conditionalFormatting sqref="L42">
    <cfRule type="cellIs" dxfId="232" priority="474" operator="greaterThan">
      <formula>0</formula>
    </cfRule>
  </conditionalFormatting>
  <conditionalFormatting sqref="L32">
    <cfRule type="cellIs" dxfId="231" priority="480" operator="greaterThan">
      <formula>0</formula>
    </cfRule>
  </conditionalFormatting>
  <conditionalFormatting sqref="L34">
    <cfRule type="cellIs" dxfId="230" priority="479" operator="greaterThan">
      <formula>0</formula>
    </cfRule>
  </conditionalFormatting>
  <conditionalFormatting sqref="L35">
    <cfRule type="cellIs" dxfId="229" priority="478" operator="greaterThan">
      <formula>0</formula>
    </cfRule>
  </conditionalFormatting>
  <conditionalFormatting sqref="L36:L37">
    <cfRule type="cellIs" dxfId="228" priority="477" operator="greaterThan">
      <formula>0</formula>
    </cfRule>
  </conditionalFormatting>
  <conditionalFormatting sqref="L38">
    <cfRule type="cellIs" dxfId="227" priority="476" operator="greaterThan">
      <formula>0</formula>
    </cfRule>
  </conditionalFormatting>
  <conditionalFormatting sqref="L39">
    <cfRule type="cellIs" dxfId="226" priority="475" operator="greaterThan">
      <formula>0</formula>
    </cfRule>
  </conditionalFormatting>
  <conditionalFormatting sqref="L43">
    <cfRule type="cellIs" dxfId="225" priority="473" operator="greaterThan">
      <formula>0</formula>
    </cfRule>
  </conditionalFormatting>
  <conditionalFormatting sqref="L44">
    <cfRule type="cellIs" dxfId="224" priority="472" operator="greaterThan">
      <formula>0</formula>
    </cfRule>
  </conditionalFormatting>
  <conditionalFormatting sqref="L45">
    <cfRule type="cellIs" dxfId="223" priority="471" operator="greaterThan">
      <formula>0</formula>
    </cfRule>
  </conditionalFormatting>
  <conditionalFormatting sqref="L46">
    <cfRule type="cellIs" dxfId="222" priority="470" operator="greaterThan">
      <formula>0</formula>
    </cfRule>
  </conditionalFormatting>
  <conditionalFormatting sqref="L47">
    <cfRule type="cellIs" dxfId="221" priority="469" operator="greaterThan">
      <formula>0</formula>
    </cfRule>
  </conditionalFormatting>
  <conditionalFormatting sqref="L48">
    <cfRule type="cellIs" dxfId="220" priority="468" operator="greaterThan">
      <formula>0</formula>
    </cfRule>
  </conditionalFormatting>
  <conditionalFormatting sqref="L51">
    <cfRule type="cellIs" dxfId="219" priority="467" operator="greaterThan">
      <formula>0</formula>
    </cfRule>
  </conditionalFormatting>
  <conditionalFormatting sqref="L53">
    <cfRule type="cellIs" dxfId="218" priority="466" operator="greaterThan">
      <formula>0</formula>
    </cfRule>
  </conditionalFormatting>
  <conditionalFormatting sqref="L54">
    <cfRule type="cellIs" dxfId="217" priority="465" operator="greaterThan">
      <formula>0</formula>
    </cfRule>
  </conditionalFormatting>
  <conditionalFormatting sqref="L55">
    <cfRule type="cellIs" dxfId="216" priority="464" operator="greaterThan">
      <formula>0</formula>
    </cfRule>
  </conditionalFormatting>
  <conditionalFormatting sqref="L56">
    <cfRule type="cellIs" dxfId="215" priority="463" operator="greaterThan">
      <formula>0</formula>
    </cfRule>
  </conditionalFormatting>
  <conditionalFormatting sqref="L57">
    <cfRule type="cellIs" dxfId="214" priority="462" operator="greaterThan">
      <formula>0</formula>
    </cfRule>
  </conditionalFormatting>
  <conditionalFormatting sqref="L58">
    <cfRule type="cellIs" dxfId="213" priority="461" operator="greaterThan">
      <formula>0</formula>
    </cfRule>
  </conditionalFormatting>
  <conditionalFormatting sqref="L61">
    <cfRule type="cellIs" dxfId="212" priority="460" operator="greaterThan">
      <formula>0</formula>
    </cfRule>
  </conditionalFormatting>
  <conditionalFormatting sqref="L62">
    <cfRule type="cellIs" dxfId="211" priority="459" operator="greaterThan">
      <formula>0</formula>
    </cfRule>
  </conditionalFormatting>
  <conditionalFormatting sqref="L63">
    <cfRule type="cellIs" dxfId="210" priority="458" operator="greaterThan">
      <formula>0</formula>
    </cfRule>
  </conditionalFormatting>
  <conditionalFormatting sqref="L65">
    <cfRule type="cellIs" dxfId="209" priority="457" operator="greaterThan">
      <formula>0</formula>
    </cfRule>
  </conditionalFormatting>
  <conditionalFormatting sqref="L66">
    <cfRule type="cellIs" dxfId="208" priority="456" operator="greaterThan">
      <formula>0</formula>
    </cfRule>
  </conditionalFormatting>
  <conditionalFormatting sqref="L67">
    <cfRule type="cellIs" dxfId="207" priority="455" operator="greaterThan">
      <formula>0</formula>
    </cfRule>
  </conditionalFormatting>
  <conditionalFormatting sqref="L68">
    <cfRule type="cellIs" dxfId="206" priority="454" operator="greaterThan">
      <formula>0</formula>
    </cfRule>
  </conditionalFormatting>
  <conditionalFormatting sqref="L71">
    <cfRule type="cellIs" dxfId="205" priority="453" operator="greaterThan">
      <formula>0</formula>
    </cfRule>
  </conditionalFormatting>
  <conditionalFormatting sqref="L72">
    <cfRule type="cellIs" dxfId="204" priority="452" operator="greaterThan">
      <formula>0</formula>
    </cfRule>
  </conditionalFormatting>
  <conditionalFormatting sqref="L77">
    <cfRule type="cellIs" dxfId="203" priority="451" operator="greaterThan">
      <formula>0</formula>
    </cfRule>
  </conditionalFormatting>
  <conditionalFormatting sqref="L78">
    <cfRule type="cellIs" dxfId="202" priority="450" operator="greaterThan">
      <formula>0</formula>
    </cfRule>
  </conditionalFormatting>
  <conditionalFormatting sqref="L79">
    <cfRule type="cellIs" dxfId="201" priority="449" operator="greaterThan">
      <formula>0</formula>
    </cfRule>
  </conditionalFormatting>
  <conditionalFormatting sqref="L73">
    <cfRule type="cellIs" dxfId="200" priority="448" operator="greaterThan">
      <formula>0</formula>
    </cfRule>
  </conditionalFormatting>
  <conditionalFormatting sqref="L74">
    <cfRule type="cellIs" dxfId="199" priority="447" operator="greaterThan">
      <formula>0</formula>
    </cfRule>
  </conditionalFormatting>
  <conditionalFormatting sqref="M13">
    <cfRule type="cellIs" dxfId="198" priority="408" operator="greaterThan">
      <formula>0</formula>
    </cfRule>
  </conditionalFormatting>
  <conditionalFormatting sqref="M58">
    <cfRule type="cellIs" dxfId="197" priority="383" operator="greaterThan">
      <formula>0</formula>
    </cfRule>
  </conditionalFormatting>
  <conditionalFormatting sqref="L5:L10 L22:L48 L50:L58 L61:L68 L13:L14 L71:L79">
    <cfRule type="cellIs" dxfId="196" priority="446" operator="greaterThan">
      <formula>0</formula>
    </cfRule>
  </conditionalFormatting>
  <conditionalFormatting sqref="R14">
    <cfRule type="cellIs" dxfId="195" priority="148" operator="greaterThan">
      <formula>0</formula>
    </cfRule>
  </conditionalFormatting>
  <conditionalFormatting sqref="R23">
    <cfRule type="cellIs" dxfId="194" priority="147" operator="greaterThan">
      <formula>0</formula>
    </cfRule>
  </conditionalFormatting>
  <conditionalFormatting sqref="R31">
    <cfRule type="cellIs" dxfId="193" priority="144" operator="greaterThan">
      <formula>0</formula>
    </cfRule>
  </conditionalFormatting>
  <conditionalFormatting sqref="R24:R28">
    <cfRule type="cellIs" dxfId="192" priority="146" operator="greaterThan">
      <formula>0</formula>
    </cfRule>
  </conditionalFormatting>
  <conditionalFormatting sqref="R30">
    <cfRule type="cellIs" dxfId="191" priority="145" operator="greaterThan">
      <formula>0</formula>
    </cfRule>
  </conditionalFormatting>
  <conditionalFormatting sqref="R32">
    <cfRule type="cellIs" dxfId="190" priority="143" operator="greaterThan">
      <formula>0</formula>
    </cfRule>
  </conditionalFormatting>
  <conditionalFormatting sqref="R34">
    <cfRule type="cellIs" dxfId="189" priority="142" operator="greaterThan">
      <formula>0</formula>
    </cfRule>
  </conditionalFormatting>
  <conditionalFormatting sqref="R35">
    <cfRule type="cellIs" dxfId="188" priority="141" operator="greaterThan">
      <formula>0</formula>
    </cfRule>
  </conditionalFormatting>
  <conditionalFormatting sqref="R36:R37">
    <cfRule type="cellIs" dxfId="187" priority="140" operator="greaterThan">
      <formula>0</formula>
    </cfRule>
  </conditionalFormatting>
  <conditionalFormatting sqref="R38">
    <cfRule type="cellIs" dxfId="186" priority="139" operator="greaterThan">
      <formula>0</formula>
    </cfRule>
  </conditionalFormatting>
  <conditionalFormatting sqref="R39">
    <cfRule type="cellIs" dxfId="185" priority="138" operator="greaterThan">
      <formula>0</formula>
    </cfRule>
  </conditionalFormatting>
  <conditionalFormatting sqref="R42">
    <cfRule type="cellIs" dxfId="184" priority="137" operator="greaterThan">
      <formula>0</formula>
    </cfRule>
  </conditionalFormatting>
  <conditionalFormatting sqref="M14">
    <cfRule type="cellIs" dxfId="183" priority="412" operator="greaterThan">
      <formula>0</formula>
    </cfRule>
  </conditionalFormatting>
  <conditionalFormatting sqref="M5:M6">
    <cfRule type="cellIs" dxfId="182" priority="410" operator="greaterThan">
      <formula>0</formula>
    </cfRule>
  </conditionalFormatting>
  <conditionalFormatting sqref="M9:M10">
    <cfRule type="cellIs" dxfId="181" priority="409" operator="greaterThan">
      <formula>0</formula>
    </cfRule>
  </conditionalFormatting>
  <conditionalFormatting sqref="M14">
    <cfRule type="cellIs" dxfId="180" priority="407" operator="greaterThan">
      <formula>0</formula>
    </cfRule>
  </conditionalFormatting>
  <conditionalFormatting sqref="M23">
    <cfRule type="cellIs" dxfId="179" priority="406" operator="greaterThan">
      <formula>0</formula>
    </cfRule>
  </conditionalFormatting>
  <conditionalFormatting sqref="M24:M28">
    <cfRule type="cellIs" dxfId="178" priority="405" operator="greaterThan">
      <formula>0</formula>
    </cfRule>
  </conditionalFormatting>
  <conditionalFormatting sqref="M30">
    <cfRule type="cellIs" dxfId="177" priority="404" operator="greaterThan">
      <formula>0</formula>
    </cfRule>
  </conditionalFormatting>
  <conditionalFormatting sqref="M31">
    <cfRule type="cellIs" dxfId="176" priority="403" operator="greaterThan">
      <formula>0</formula>
    </cfRule>
  </conditionalFormatting>
  <conditionalFormatting sqref="M42">
    <cfRule type="cellIs" dxfId="175" priority="396" operator="greaterThan">
      <formula>0</formula>
    </cfRule>
  </conditionalFormatting>
  <conditionalFormatting sqref="M32">
    <cfRule type="cellIs" dxfId="174" priority="402" operator="greaterThan">
      <formula>0</formula>
    </cfRule>
  </conditionalFormatting>
  <conditionalFormatting sqref="M34">
    <cfRule type="cellIs" dxfId="173" priority="401" operator="greaterThan">
      <formula>0</formula>
    </cfRule>
  </conditionalFormatting>
  <conditionalFormatting sqref="M35">
    <cfRule type="cellIs" dxfId="172" priority="400" operator="greaterThan">
      <formula>0</formula>
    </cfRule>
  </conditionalFormatting>
  <conditionalFormatting sqref="M36:M37">
    <cfRule type="cellIs" dxfId="171" priority="399" operator="greaterThan">
      <formula>0</formula>
    </cfRule>
  </conditionalFormatting>
  <conditionalFormatting sqref="M38">
    <cfRule type="cellIs" dxfId="170" priority="398" operator="greaterThan">
      <formula>0</formula>
    </cfRule>
  </conditionalFormatting>
  <conditionalFormatting sqref="M39">
    <cfRule type="cellIs" dxfId="169" priority="397" operator="greaterThan">
      <formula>0</formula>
    </cfRule>
  </conditionalFormatting>
  <conditionalFormatting sqref="M43">
    <cfRule type="cellIs" dxfId="168" priority="395" operator="greaterThan">
      <formula>0</formula>
    </cfRule>
  </conditionalFormatting>
  <conditionalFormatting sqref="M44">
    <cfRule type="cellIs" dxfId="167" priority="394" operator="greaterThan">
      <formula>0</formula>
    </cfRule>
  </conditionalFormatting>
  <conditionalFormatting sqref="M45">
    <cfRule type="cellIs" dxfId="166" priority="393" operator="greaterThan">
      <formula>0</formula>
    </cfRule>
  </conditionalFormatting>
  <conditionalFormatting sqref="M46">
    <cfRule type="cellIs" dxfId="165" priority="392" operator="greaterThan">
      <formula>0</formula>
    </cfRule>
  </conditionalFormatting>
  <conditionalFormatting sqref="M47">
    <cfRule type="cellIs" dxfId="164" priority="391" operator="greaterThan">
      <formula>0</formula>
    </cfRule>
  </conditionalFormatting>
  <conditionalFormatting sqref="M48">
    <cfRule type="cellIs" dxfId="163" priority="390" operator="greaterThan">
      <formula>0</formula>
    </cfRule>
  </conditionalFormatting>
  <conditionalFormatting sqref="M51">
    <cfRule type="cellIs" dxfId="162" priority="389" operator="greaterThan">
      <formula>0</formula>
    </cfRule>
  </conditionalFormatting>
  <conditionalFormatting sqref="M53">
    <cfRule type="cellIs" dxfId="161" priority="388" operator="greaterThan">
      <formula>0</formula>
    </cfRule>
  </conditionalFormatting>
  <conditionalFormatting sqref="M54">
    <cfRule type="cellIs" dxfId="160" priority="387" operator="greaterThan">
      <formula>0</formula>
    </cfRule>
  </conditionalFormatting>
  <conditionalFormatting sqref="M55">
    <cfRule type="cellIs" dxfId="159" priority="386" operator="greaterThan">
      <formula>0</formula>
    </cfRule>
  </conditionalFormatting>
  <conditionalFormatting sqref="M56">
    <cfRule type="cellIs" dxfId="158" priority="385" operator="greaterThan">
      <formula>0</formula>
    </cfRule>
  </conditionalFormatting>
  <conditionalFormatting sqref="M57">
    <cfRule type="cellIs" dxfId="157" priority="384" operator="greaterThan">
      <formula>0</formula>
    </cfRule>
  </conditionalFormatting>
  <conditionalFormatting sqref="M61">
    <cfRule type="cellIs" dxfId="156" priority="382" operator="greaterThan">
      <formula>0</formula>
    </cfRule>
  </conditionalFormatting>
  <conditionalFormatting sqref="M62">
    <cfRule type="cellIs" dxfId="155" priority="381" operator="greaterThan">
      <formula>0</formula>
    </cfRule>
  </conditionalFormatting>
  <conditionalFormatting sqref="M63">
    <cfRule type="cellIs" dxfId="154" priority="380" operator="greaterThan">
      <formula>0</formula>
    </cfRule>
  </conditionalFormatting>
  <conditionalFormatting sqref="M65">
    <cfRule type="cellIs" dxfId="153" priority="379" operator="greaterThan">
      <formula>0</formula>
    </cfRule>
  </conditionalFormatting>
  <conditionalFormatting sqref="M66">
    <cfRule type="cellIs" dxfId="152" priority="378" operator="greaterThan">
      <formula>0</formula>
    </cfRule>
  </conditionalFormatting>
  <conditionalFormatting sqref="M67">
    <cfRule type="cellIs" dxfId="151" priority="377" operator="greaterThan">
      <formula>0</formula>
    </cfRule>
  </conditionalFormatting>
  <conditionalFormatting sqref="M68">
    <cfRule type="cellIs" dxfId="150" priority="376" operator="greaterThan">
      <formula>0</formula>
    </cfRule>
  </conditionalFormatting>
  <conditionalFormatting sqref="M71">
    <cfRule type="cellIs" dxfId="149" priority="375" operator="greaterThan">
      <formula>0</formula>
    </cfRule>
  </conditionalFormatting>
  <conditionalFormatting sqref="M72">
    <cfRule type="cellIs" dxfId="148" priority="374" operator="greaterThan">
      <formula>0</formula>
    </cfRule>
  </conditionalFormatting>
  <conditionalFormatting sqref="M77">
    <cfRule type="cellIs" dxfId="147" priority="373" operator="greaterThan">
      <formula>0</formula>
    </cfRule>
  </conditionalFormatting>
  <conditionalFormatting sqref="M78">
    <cfRule type="cellIs" dxfId="146" priority="372" operator="greaterThan">
      <formula>0</formula>
    </cfRule>
  </conditionalFormatting>
  <conditionalFormatting sqref="M79">
    <cfRule type="cellIs" dxfId="145" priority="371" operator="greaterThan">
      <formula>0</formula>
    </cfRule>
  </conditionalFormatting>
  <conditionalFormatting sqref="M73">
    <cfRule type="cellIs" dxfId="144" priority="370" operator="greaterThan">
      <formula>0</formula>
    </cfRule>
  </conditionalFormatting>
  <conditionalFormatting sqref="M74">
    <cfRule type="cellIs" dxfId="143" priority="369" operator="greaterThan">
      <formula>0</formula>
    </cfRule>
  </conditionalFormatting>
  <conditionalFormatting sqref="M5:M10 M22:M48 M50:M58 M61:M68 M13:M14 M71:M79">
    <cfRule type="cellIs" dxfId="142" priority="368" operator="greaterThan">
      <formula>0</formula>
    </cfRule>
  </conditionalFormatting>
  <conditionalFormatting sqref="S39">
    <cfRule type="cellIs" dxfId="141" priority="91" operator="greaterThan">
      <formula>0</formula>
    </cfRule>
  </conditionalFormatting>
  <conditionalFormatting sqref="S42">
    <cfRule type="cellIs" dxfId="140" priority="90" operator="greaterThan">
      <formula>0</formula>
    </cfRule>
  </conditionalFormatting>
  <conditionalFormatting sqref="L11:M11">
    <cfRule type="cellIs" dxfId="139" priority="365" operator="greaterThan">
      <formula>0</formula>
    </cfRule>
  </conditionalFormatting>
  <conditionalFormatting sqref="L12">
    <cfRule type="cellIs" dxfId="138" priority="364" operator="greaterThan">
      <formula>0</formula>
    </cfRule>
  </conditionalFormatting>
  <conditionalFormatting sqref="M12">
    <cfRule type="cellIs" dxfId="137" priority="363" operator="greaterThan">
      <formula>0</formula>
    </cfRule>
  </conditionalFormatting>
  <conditionalFormatting sqref="L12:M12">
    <cfRule type="cellIs" dxfId="136" priority="362" operator="greaterThan">
      <formula>0</formula>
    </cfRule>
  </conditionalFormatting>
  <conditionalFormatting sqref="S47">
    <cfRule type="cellIs" dxfId="135" priority="85" operator="greaterThan">
      <formula>0</formula>
    </cfRule>
  </conditionalFormatting>
  <conditionalFormatting sqref="S48">
    <cfRule type="cellIs" dxfId="134" priority="84" operator="greaterThan">
      <formula>0</formula>
    </cfRule>
  </conditionalFormatting>
  <conditionalFormatting sqref="S51">
    <cfRule type="cellIs" dxfId="133" priority="83" operator="greaterThan">
      <formula>0</formula>
    </cfRule>
  </conditionalFormatting>
  <conditionalFormatting sqref="S53">
    <cfRule type="cellIs" dxfId="132" priority="82" operator="greaterThan">
      <formula>0</formula>
    </cfRule>
  </conditionalFormatting>
  <conditionalFormatting sqref="S54">
    <cfRule type="cellIs" dxfId="131" priority="81" operator="greaterThan">
      <formula>0</formula>
    </cfRule>
  </conditionalFormatting>
  <conditionalFormatting sqref="S55">
    <cfRule type="cellIs" dxfId="130" priority="80" operator="greaterThan">
      <formula>0</formula>
    </cfRule>
  </conditionalFormatting>
  <conditionalFormatting sqref="S56">
    <cfRule type="cellIs" dxfId="129" priority="79" operator="greaterThan">
      <formula>0</formula>
    </cfRule>
  </conditionalFormatting>
  <conditionalFormatting sqref="S57">
    <cfRule type="cellIs" dxfId="128" priority="78" operator="greaterThan">
      <formula>0</formula>
    </cfRule>
  </conditionalFormatting>
  <conditionalFormatting sqref="S58">
    <cfRule type="cellIs" dxfId="127" priority="77" operator="greaterThan">
      <formula>0</formula>
    </cfRule>
  </conditionalFormatting>
  <conditionalFormatting sqref="S61">
    <cfRule type="cellIs" dxfId="126" priority="76" operator="greaterThan">
      <formula>0</formula>
    </cfRule>
  </conditionalFormatting>
  <conditionalFormatting sqref="S62">
    <cfRule type="cellIs" dxfId="125" priority="75" operator="greaterThan">
      <formula>0</formula>
    </cfRule>
  </conditionalFormatting>
  <conditionalFormatting sqref="S63">
    <cfRule type="cellIs" dxfId="124" priority="74" operator="greaterThan">
      <formula>0</formula>
    </cfRule>
  </conditionalFormatting>
  <conditionalFormatting sqref="S66">
    <cfRule type="cellIs" dxfId="123" priority="72" operator="greaterThan">
      <formula>0</formula>
    </cfRule>
  </conditionalFormatting>
  <conditionalFormatting sqref="S67">
    <cfRule type="cellIs" dxfId="122" priority="71" operator="greaterThan">
      <formula>0</formula>
    </cfRule>
  </conditionalFormatting>
  <conditionalFormatting sqref="S71">
    <cfRule type="cellIs" dxfId="120" priority="69" operator="greaterThan">
      <formula>0</formula>
    </cfRule>
  </conditionalFormatting>
  <conditionalFormatting sqref="S72">
    <cfRule type="cellIs" dxfId="119" priority="68" operator="greaterThan">
      <formula>0</formula>
    </cfRule>
  </conditionalFormatting>
  <conditionalFormatting sqref="S77">
    <cfRule type="cellIs" dxfId="118" priority="67" operator="greaterThan">
      <formula>0</formula>
    </cfRule>
  </conditionalFormatting>
  <conditionalFormatting sqref="S78">
    <cfRule type="cellIs" dxfId="117" priority="66" operator="greaterThan">
      <formula>0</formula>
    </cfRule>
  </conditionalFormatting>
  <conditionalFormatting sqref="S79">
    <cfRule type="cellIs" dxfId="116" priority="65" operator="greaterThan">
      <formula>0</formula>
    </cfRule>
  </conditionalFormatting>
  <conditionalFormatting sqref="S73">
    <cfRule type="cellIs" dxfId="115" priority="64" operator="greaterThan">
      <formula>0</formula>
    </cfRule>
  </conditionalFormatting>
  <conditionalFormatting sqref="S74">
    <cfRule type="cellIs" dxfId="114" priority="63" operator="greaterThan">
      <formula>0</formula>
    </cfRule>
  </conditionalFormatting>
  <conditionalFormatting sqref="S5:S10 S22:S48 S50:S58 S61:S67 S13:S14 S71:S79">
    <cfRule type="cellIs" dxfId="113" priority="62" operator="greaterThan">
      <formula>0</formula>
    </cfRule>
  </conditionalFormatting>
  <conditionalFormatting sqref="T14">
    <cfRule type="cellIs" dxfId="112" priority="61" operator="greaterThan">
      <formula>0</formula>
    </cfRule>
  </conditionalFormatting>
  <conditionalFormatting sqref="T48">
    <cfRule type="cellIs" dxfId="111" priority="60" operator="greaterThan">
      <formula>0</formula>
    </cfRule>
  </conditionalFormatting>
  <conditionalFormatting sqref="T5:T6">
    <cfRule type="cellIs" dxfId="110" priority="59" operator="greaterThan">
      <formula>0</formula>
    </cfRule>
  </conditionalFormatting>
  <conditionalFormatting sqref="T9:T10">
    <cfRule type="cellIs" dxfId="109" priority="58" operator="greaterThan">
      <formula>0</formula>
    </cfRule>
  </conditionalFormatting>
  <conditionalFormatting sqref="T14">
    <cfRule type="cellIs" dxfId="108" priority="56" operator="greaterThan">
      <formula>0</formula>
    </cfRule>
  </conditionalFormatting>
  <conditionalFormatting sqref="T23">
    <cfRule type="cellIs" dxfId="107" priority="55" operator="greaterThan">
      <formula>0</formula>
    </cfRule>
  </conditionalFormatting>
  <conditionalFormatting sqref="T24:T28">
    <cfRule type="cellIs" dxfId="106" priority="54" operator="greaterThan">
      <formula>0</formula>
    </cfRule>
  </conditionalFormatting>
  <conditionalFormatting sqref="T31">
    <cfRule type="cellIs" dxfId="105" priority="52" operator="greaterThan">
      <formula>0</formula>
    </cfRule>
  </conditionalFormatting>
  <conditionalFormatting sqref="T32">
    <cfRule type="cellIs" dxfId="104" priority="51" operator="greaterThan">
      <formula>0</formula>
    </cfRule>
  </conditionalFormatting>
  <conditionalFormatting sqref="T34">
    <cfRule type="cellIs" dxfId="103" priority="50" operator="greaterThan">
      <formula>0</formula>
    </cfRule>
  </conditionalFormatting>
  <conditionalFormatting sqref="T35">
    <cfRule type="cellIs" dxfId="102" priority="49" operator="greaterThan">
      <formula>0</formula>
    </cfRule>
  </conditionalFormatting>
  <conditionalFormatting sqref="T36:T37">
    <cfRule type="cellIs" dxfId="101" priority="48" operator="greaterThan">
      <formula>0</formula>
    </cfRule>
  </conditionalFormatting>
  <conditionalFormatting sqref="T38">
    <cfRule type="cellIs" dxfId="100" priority="47" operator="greaterThan">
      <formula>0</formula>
    </cfRule>
  </conditionalFormatting>
  <conditionalFormatting sqref="T42">
    <cfRule type="cellIs" dxfId="99" priority="45" operator="greaterThan">
      <formula>0</formula>
    </cfRule>
  </conditionalFormatting>
  <conditionalFormatting sqref="T39">
    <cfRule type="cellIs" dxfId="98" priority="46" operator="greaterThan">
      <formula>0</formula>
    </cfRule>
  </conditionalFormatting>
  <conditionalFormatting sqref="T43">
    <cfRule type="cellIs" dxfId="97" priority="44" operator="greaterThan">
      <formula>0</formula>
    </cfRule>
  </conditionalFormatting>
  <conditionalFormatting sqref="T44">
    <cfRule type="cellIs" dxfId="96" priority="43" operator="greaterThan">
      <formula>0</formula>
    </cfRule>
  </conditionalFormatting>
  <conditionalFormatting sqref="T45">
    <cfRule type="cellIs" dxfId="95" priority="42" operator="greaterThan">
      <formula>0</formula>
    </cfRule>
  </conditionalFormatting>
  <conditionalFormatting sqref="T46">
    <cfRule type="cellIs" dxfId="94" priority="41" operator="greaterThan">
      <formula>0</formula>
    </cfRule>
  </conditionalFormatting>
  <conditionalFormatting sqref="T47">
    <cfRule type="cellIs" dxfId="93" priority="40" operator="greaterThan">
      <formula>0</formula>
    </cfRule>
  </conditionalFormatting>
  <conditionalFormatting sqref="T48">
    <cfRule type="cellIs" dxfId="92" priority="39" operator="greaterThan">
      <formula>0</formula>
    </cfRule>
  </conditionalFormatting>
  <conditionalFormatting sqref="T51">
    <cfRule type="cellIs" dxfId="91" priority="38" operator="greaterThan">
      <formula>0</formula>
    </cfRule>
  </conditionalFormatting>
  <conditionalFormatting sqref="T53">
    <cfRule type="cellIs" dxfId="90" priority="37" operator="greaterThan">
      <formula>0</formula>
    </cfRule>
  </conditionalFormatting>
  <conditionalFormatting sqref="T54">
    <cfRule type="cellIs" dxfId="89" priority="36" operator="greaterThan">
      <formula>0</formula>
    </cfRule>
  </conditionalFormatting>
  <conditionalFormatting sqref="T55">
    <cfRule type="cellIs" dxfId="88" priority="35" operator="greaterThan">
      <formula>0</formula>
    </cfRule>
  </conditionalFormatting>
  <conditionalFormatting sqref="T56">
    <cfRule type="cellIs" dxfId="87" priority="34" operator="greaterThan">
      <formula>0</formula>
    </cfRule>
  </conditionalFormatting>
  <conditionalFormatting sqref="T57">
    <cfRule type="cellIs" dxfId="86" priority="33" operator="greaterThan">
      <formula>0</formula>
    </cfRule>
  </conditionalFormatting>
  <conditionalFormatting sqref="T58">
    <cfRule type="cellIs" dxfId="85" priority="32" operator="greaterThan">
      <formula>0</formula>
    </cfRule>
  </conditionalFormatting>
  <conditionalFormatting sqref="T61">
    <cfRule type="cellIs" dxfId="84" priority="31" operator="greaterThan">
      <formula>0</formula>
    </cfRule>
  </conditionalFormatting>
  <conditionalFormatting sqref="T62">
    <cfRule type="cellIs" dxfId="83" priority="30" operator="greaterThan">
      <formula>0</formula>
    </cfRule>
  </conditionalFormatting>
  <conditionalFormatting sqref="T63">
    <cfRule type="cellIs" dxfId="82" priority="29" operator="greaterThan">
      <formula>0</formula>
    </cfRule>
  </conditionalFormatting>
  <conditionalFormatting sqref="T66">
    <cfRule type="cellIs" dxfId="81" priority="27" operator="greaterThan">
      <formula>0</formula>
    </cfRule>
  </conditionalFormatting>
  <conditionalFormatting sqref="T67">
    <cfRule type="cellIs" dxfId="80" priority="26" operator="greaterThan">
      <formula>0</formula>
    </cfRule>
  </conditionalFormatting>
  <conditionalFormatting sqref="T71">
    <cfRule type="cellIs" dxfId="78" priority="24" operator="greaterThan">
      <formula>0</formula>
    </cfRule>
  </conditionalFormatting>
  <conditionalFormatting sqref="T72">
    <cfRule type="cellIs" dxfId="77" priority="23" operator="greaterThan">
      <formula>0</formula>
    </cfRule>
  </conditionalFormatting>
  <conditionalFormatting sqref="T77">
    <cfRule type="cellIs" dxfId="76" priority="22" operator="greaterThan">
      <formula>0</formula>
    </cfRule>
  </conditionalFormatting>
  <conditionalFormatting sqref="T79">
    <cfRule type="cellIs" dxfId="75" priority="20" operator="greaterThan">
      <formula>0</formula>
    </cfRule>
  </conditionalFormatting>
  <conditionalFormatting sqref="T5:T10 T22:T48 T50:T58 T61:T67 T13:T14 T71:T79">
    <cfRule type="cellIs" dxfId="74" priority="17" operator="greaterThan">
      <formula>0</formula>
    </cfRule>
  </conditionalFormatting>
  <conditionalFormatting sqref="R58">
    <cfRule type="cellIs" dxfId="73" priority="124" operator="greaterThan">
      <formula>0</formula>
    </cfRule>
  </conditionalFormatting>
  <conditionalFormatting sqref="R43">
    <cfRule type="cellIs" dxfId="72" priority="136" operator="greaterThan">
      <formula>0</formula>
    </cfRule>
  </conditionalFormatting>
  <conditionalFormatting sqref="R44">
    <cfRule type="cellIs" dxfId="71" priority="135" operator="greaterThan">
      <formula>0</formula>
    </cfRule>
  </conditionalFormatting>
  <conditionalFormatting sqref="R45">
    <cfRule type="cellIs" dxfId="70" priority="134" operator="greaterThan">
      <formula>0</formula>
    </cfRule>
  </conditionalFormatting>
  <conditionalFormatting sqref="R46">
    <cfRule type="cellIs" dxfId="69" priority="133" operator="greaterThan">
      <formula>0</formula>
    </cfRule>
  </conditionalFormatting>
  <conditionalFormatting sqref="R47">
    <cfRule type="cellIs" dxfId="68" priority="132" operator="greaterThan">
      <formula>0</formula>
    </cfRule>
  </conditionalFormatting>
  <conditionalFormatting sqref="R48">
    <cfRule type="cellIs" dxfId="67" priority="131" operator="greaterThan">
      <formula>0</formula>
    </cfRule>
  </conditionalFormatting>
  <conditionalFormatting sqref="R51">
    <cfRule type="cellIs" dxfId="66" priority="130" operator="greaterThan">
      <formula>0</formula>
    </cfRule>
  </conditionalFormatting>
  <conditionalFormatting sqref="R53">
    <cfRule type="cellIs" dxfId="65" priority="129" operator="greaterThan">
      <formula>0</formula>
    </cfRule>
  </conditionalFormatting>
  <conditionalFormatting sqref="R54">
    <cfRule type="cellIs" dxfId="64" priority="128" operator="greaterThan">
      <formula>0</formula>
    </cfRule>
  </conditionalFormatting>
  <conditionalFormatting sqref="R55">
    <cfRule type="cellIs" dxfId="63" priority="127" operator="greaterThan">
      <formula>0</formula>
    </cfRule>
  </conditionalFormatting>
  <conditionalFormatting sqref="R56">
    <cfRule type="cellIs" dxfId="62" priority="126" operator="greaterThan">
      <formula>0</formula>
    </cfRule>
  </conditionalFormatting>
  <conditionalFormatting sqref="R57">
    <cfRule type="cellIs" dxfId="61" priority="125" operator="greaterThan">
      <formula>0</formula>
    </cfRule>
  </conditionalFormatting>
  <conditionalFormatting sqref="R61">
    <cfRule type="cellIs" dxfId="60" priority="123" operator="greaterThan">
      <formula>0</formula>
    </cfRule>
  </conditionalFormatting>
  <conditionalFormatting sqref="R62">
    <cfRule type="cellIs" dxfId="59" priority="122" operator="greaterThan">
      <formula>0</formula>
    </cfRule>
  </conditionalFormatting>
  <conditionalFormatting sqref="R63">
    <cfRule type="cellIs" dxfId="58" priority="121" operator="greaterThan">
      <formula>0</formula>
    </cfRule>
  </conditionalFormatting>
  <conditionalFormatting sqref="R65">
    <cfRule type="cellIs" dxfId="57" priority="120" operator="greaterThan">
      <formula>0</formula>
    </cfRule>
  </conditionalFormatting>
  <conditionalFormatting sqref="R66">
    <cfRule type="cellIs" dxfId="56" priority="119" operator="greaterThan">
      <formula>0</formula>
    </cfRule>
  </conditionalFormatting>
  <conditionalFormatting sqref="R67">
    <cfRule type="cellIs" dxfId="55" priority="118" operator="greaterThan">
      <formula>0</formula>
    </cfRule>
  </conditionalFormatting>
  <conditionalFormatting sqref="R71">
    <cfRule type="cellIs" dxfId="53" priority="116" operator="greaterThan">
      <formula>0</formula>
    </cfRule>
  </conditionalFormatting>
  <conditionalFormatting sqref="R72">
    <cfRule type="cellIs" dxfId="52" priority="115" operator="greaterThan">
      <formula>0</formula>
    </cfRule>
  </conditionalFormatting>
  <conditionalFormatting sqref="R77">
    <cfRule type="cellIs" dxfId="51" priority="114" operator="greaterThan">
      <formula>0</formula>
    </cfRule>
  </conditionalFormatting>
  <conditionalFormatting sqref="R78">
    <cfRule type="cellIs" dxfId="50" priority="113" operator="greaterThan">
      <formula>0</formula>
    </cfRule>
  </conditionalFormatting>
  <conditionalFormatting sqref="R79">
    <cfRule type="cellIs" dxfId="49" priority="112" operator="greaterThan">
      <formula>0</formula>
    </cfRule>
  </conditionalFormatting>
  <conditionalFormatting sqref="R73">
    <cfRule type="cellIs" dxfId="48" priority="111" operator="greaterThan">
      <formula>0</formula>
    </cfRule>
  </conditionalFormatting>
  <conditionalFormatting sqref="R74">
    <cfRule type="cellIs" dxfId="47" priority="110" operator="greaterThan">
      <formula>0</formula>
    </cfRule>
  </conditionalFormatting>
  <conditionalFormatting sqref="R5:R10 R22:R48 R50:R58 R61:R67 R13:R14 R71:R79">
    <cfRule type="cellIs" dxfId="46" priority="109" operator="greaterThan">
      <formula>0</formula>
    </cfRule>
  </conditionalFormatting>
  <conditionalFormatting sqref="Q11:R11">
    <cfRule type="cellIs" dxfId="45" priority="108" operator="greaterThan">
      <formula>0</formula>
    </cfRule>
  </conditionalFormatting>
  <conditionalFormatting sqref="Q12">
    <cfRule type="cellIs" dxfId="44" priority="107" operator="greaterThan">
      <formula>0</formula>
    </cfRule>
  </conditionalFormatting>
  <conditionalFormatting sqref="R12">
    <cfRule type="cellIs" dxfId="43" priority="106" operator="greaterThan">
      <formula>0</formula>
    </cfRule>
  </conditionalFormatting>
  <conditionalFormatting sqref="Q12:R12">
    <cfRule type="cellIs" dxfId="42" priority="105" operator="greaterThan">
      <formula>0</formula>
    </cfRule>
  </conditionalFormatting>
  <conditionalFormatting sqref="S5:S6">
    <cfRule type="cellIs" dxfId="41" priority="104" operator="greaterThan">
      <formula>0</formula>
    </cfRule>
  </conditionalFormatting>
  <conditionalFormatting sqref="S9:S10">
    <cfRule type="cellIs" dxfId="40" priority="103" operator="greaterThan">
      <formula>0</formula>
    </cfRule>
  </conditionalFormatting>
  <conditionalFormatting sqref="S13">
    <cfRule type="cellIs" dxfId="39" priority="102" operator="greaterThan">
      <formula>0</formula>
    </cfRule>
  </conditionalFormatting>
  <conditionalFormatting sqref="S14">
    <cfRule type="cellIs" dxfId="38" priority="101" operator="greaterThan">
      <formula>0</formula>
    </cfRule>
  </conditionalFormatting>
  <conditionalFormatting sqref="S23">
    <cfRule type="cellIs" dxfId="37" priority="100" operator="greaterThan">
      <formula>0</formula>
    </cfRule>
  </conditionalFormatting>
  <conditionalFormatting sqref="S24:S28">
    <cfRule type="cellIs" dxfId="36" priority="99" operator="greaterThan">
      <formula>0</formula>
    </cfRule>
  </conditionalFormatting>
  <conditionalFormatting sqref="S31">
    <cfRule type="cellIs" dxfId="35" priority="97" operator="greaterThan">
      <formula>0</formula>
    </cfRule>
  </conditionalFormatting>
  <conditionalFormatting sqref="S32">
    <cfRule type="cellIs" dxfId="34" priority="96" operator="greaterThan">
      <formula>0</formula>
    </cfRule>
  </conditionalFormatting>
  <conditionalFormatting sqref="S34">
    <cfRule type="cellIs" dxfId="33" priority="95" operator="greaterThan">
      <formula>0</formula>
    </cfRule>
  </conditionalFormatting>
  <conditionalFormatting sqref="S35">
    <cfRule type="cellIs" dxfId="32" priority="94" operator="greaterThan">
      <formula>0</formula>
    </cfRule>
  </conditionalFormatting>
  <conditionalFormatting sqref="S36:S37">
    <cfRule type="cellIs" dxfId="31" priority="93" operator="greaterThan">
      <formula>0</formula>
    </cfRule>
  </conditionalFormatting>
  <conditionalFormatting sqref="S38">
    <cfRule type="cellIs" dxfId="30" priority="92" operator="greaterThan">
      <formula>0</formula>
    </cfRule>
  </conditionalFormatting>
  <conditionalFormatting sqref="S43">
    <cfRule type="cellIs" dxfId="29" priority="89" operator="greaterThan">
      <formula>0</formula>
    </cfRule>
  </conditionalFormatting>
  <conditionalFormatting sqref="S44">
    <cfRule type="cellIs" dxfId="28" priority="88" operator="greaterThan">
      <formula>0</formula>
    </cfRule>
  </conditionalFormatting>
  <conditionalFormatting sqref="S45">
    <cfRule type="cellIs" dxfId="27" priority="87" operator="greaterThan">
      <formula>0</formula>
    </cfRule>
  </conditionalFormatting>
  <conditionalFormatting sqref="S46">
    <cfRule type="cellIs" dxfId="26" priority="86" operator="greaterThan">
      <formula>0</formula>
    </cfRule>
  </conditionalFormatting>
  <conditionalFormatting sqref="I58">
    <cfRule type="cellIs" dxfId="19" priority="12" operator="greaterThan">
      <formula>0</formula>
    </cfRule>
  </conditionalFormatting>
  <conditionalFormatting sqref="J58">
    <cfRule type="cellIs" dxfId="18" priority="10" operator="greaterThan">
      <formula>0</formula>
    </cfRule>
  </conditionalFormatting>
  <conditionalFormatting sqref="I58">
    <cfRule type="cellIs" dxfId="17" priority="11" operator="greaterThan">
      <formula>0</formula>
    </cfRule>
  </conditionalFormatting>
  <conditionalFormatting sqref="J58">
    <cfRule type="cellIs" dxfId="16" priority="9" operator="greaterThan">
      <formula>0</formula>
    </cfRule>
  </conditionalFormatting>
  <conditionalFormatting sqref="S68">
    <cfRule type="cellIs" dxfId="7" priority="4" operator="greaterThan">
      <formula>0</formula>
    </cfRule>
  </conditionalFormatting>
  <conditionalFormatting sqref="S68">
    <cfRule type="cellIs" dxfId="6" priority="3" operator="greaterThan">
      <formula>0</formula>
    </cfRule>
  </conditionalFormatting>
  <conditionalFormatting sqref="T68">
    <cfRule type="cellIs" dxfId="5" priority="2" operator="greaterThan">
      <formula>0</formula>
    </cfRule>
  </conditionalFormatting>
  <conditionalFormatting sqref="T68">
    <cfRule type="cellIs" dxfId="4" priority="1" operator="greaterThan">
      <formula>0</formula>
    </cfRule>
  </conditionalFormatting>
  <conditionalFormatting sqref="Q68">
    <cfRule type="cellIs" dxfId="3" priority="8" operator="greaterThan">
      <formula>0</formula>
    </cfRule>
  </conditionalFormatting>
  <conditionalFormatting sqref="Q68">
    <cfRule type="cellIs" dxfId="2" priority="7" operator="greaterThan">
      <formula>0</formula>
    </cfRule>
  </conditionalFormatting>
  <conditionalFormatting sqref="R68">
    <cfRule type="cellIs" dxfId="1" priority="6" operator="greaterThan">
      <formula>0</formula>
    </cfRule>
  </conditionalFormatting>
  <conditionalFormatting sqref="R68">
    <cfRule type="cellIs" dxfId="0" priority="5" operator="greaterThan">
      <formula>0</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A0F59-3FD0-438E-9463-9F2F99ABDF21}">
  <sheetPr>
    <tabColor rgb="FF00B050"/>
  </sheetPr>
  <dimension ref="B2:I28"/>
  <sheetViews>
    <sheetView workbookViewId="0">
      <selection activeCell="F8" sqref="F8"/>
    </sheetView>
  </sheetViews>
  <sheetFormatPr defaultRowHeight="15" x14ac:dyDescent="0.25"/>
  <cols>
    <col min="3" max="3" width="17.140625" customWidth="1"/>
    <col min="4" max="4" width="16.140625" customWidth="1"/>
    <col min="5" max="5" width="15.28515625" customWidth="1"/>
    <col min="6" max="6" width="15.7109375" customWidth="1"/>
    <col min="7" max="7" width="15.140625" customWidth="1"/>
    <col min="8" max="8" width="16.140625" hidden="1" customWidth="1"/>
  </cols>
  <sheetData>
    <row r="2" spans="2:9" ht="49.5" customHeight="1" x14ac:dyDescent="0.25">
      <c r="B2" s="372" t="s">
        <v>60</v>
      </c>
      <c r="C2" s="372" t="s">
        <v>64</v>
      </c>
      <c r="D2" s="372" t="s">
        <v>65</v>
      </c>
      <c r="E2" s="372" t="s">
        <v>67</v>
      </c>
      <c r="F2" s="372" t="s">
        <v>66</v>
      </c>
      <c r="G2" s="372" t="s">
        <v>68</v>
      </c>
      <c r="H2" s="372" t="s">
        <v>69</v>
      </c>
      <c r="I2" s="350"/>
    </row>
    <row r="3" spans="2:9" x14ac:dyDescent="0.25">
      <c r="B3" s="4" t="s">
        <v>1</v>
      </c>
      <c r="C3">
        <v>34.701473684210526</v>
      </c>
      <c r="D3">
        <v>58.446739551083596</v>
      </c>
      <c r="E3">
        <v>11.197831497871764</v>
      </c>
      <c r="F3">
        <v>3.5201238390092882</v>
      </c>
      <c r="G3">
        <v>3.5201238390092882</v>
      </c>
      <c r="H3">
        <v>3.5201238390092882</v>
      </c>
    </row>
    <row r="4" spans="2:9" x14ac:dyDescent="0.25">
      <c r="B4" s="4" t="s">
        <v>2</v>
      </c>
      <c r="C4">
        <v>33.532294736842111</v>
      </c>
      <c r="D4">
        <v>65.047116873065022</v>
      </c>
      <c r="E4">
        <v>9.129247807580569</v>
      </c>
      <c r="F4">
        <v>2.0619195046439627</v>
      </c>
      <c r="G4">
        <v>2.0619195046439653</v>
      </c>
      <c r="H4">
        <v>2.0619195046439627</v>
      </c>
    </row>
    <row r="5" spans="2:9" x14ac:dyDescent="0.25">
      <c r="B5" s="4" t="s">
        <v>3</v>
      </c>
      <c r="C5">
        <v>30.530324210526317</v>
      </c>
      <c r="D5">
        <v>53.17206849845202</v>
      </c>
      <c r="E5">
        <v>9.8116177015066519</v>
      </c>
      <c r="F5">
        <v>2.9442724458204337</v>
      </c>
      <c r="G5">
        <v>2.9442724458204337</v>
      </c>
      <c r="H5">
        <v>2.9442724458204337</v>
      </c>
    </row>
    <row r="6" spans="2:9" x14ac:dyDescent="0.25">
      <c r="B6" s="4" t="s">
        <v>24</v>
      </c>
      <c r="C6">
        <v>41.56840421052631</v>
      </c>
      <c r="D6">
        <v>73.0718846749226</v>
      </c>
      <c r="E6">
        <v>13.079399067630563</v>
      </c>
      <c r="F6">
        <v>3.8452012383900938</v>
      </c>
      <c r="G6">
        <v>3.8452012383900938</v>
      </c>
      <c r="H6">
        <v>3.8452012383900938</v>
      </c>
    </row>
    <row r="7" spans="2:9" x14ac:dyDescent="0.25">
      <c r="B7" s="4" t="s">
        <v>4</v>
      </c>
      <c r="C7">
        <v>18.624606315789475</v>
      </c>
      <c r="D7">
        <v>33.259191176470594</v>
      </c>
      <c r="E7">
        <v>6.0682714951692445</v>
      </c>
      <c r="F7">
        <v>1.7647058823529413</v>
      </c>
      <c r="G7">
        <v>1.7647058823529413</v>
      </c>
      <c r="H7">
        <v>1.7647058823529413</v>
      </c>
    </row>
    <row r="8" spans="2:9" x14ac:dyDescent="0.25">
      <c r="B8" s="4" t="s">
        <v>5</v>
      </c>
      <c r="C8">
        <v>4.9178172631578949</v>
      </c>
      <c r="D8">
        <v>9.9424196981424142</v>
      </c>
      <c r="E8">
        <v>1.5387753800418889</v>
      </c>
      <c r="F8">
        <v>0.35015479876160993</v>
      </c>
      <c r="G8">
        <v>0.35015479876160993</v>
      </c>
      <c r="H8">
        <v>0.35015479876160993</v>
      </c>
    </row>
    <row r="9" spans="2:9" x14ac:dyDescent="0.25">
      <c r="B9" s="4" t="s">
        <v>6</v>
      </c>
      <c r="C9">
        <v>13.952336842105266</v>
      </c>
      <c r="D9">
        <v>25.983262383900929</v>
      </c>
      <c r="E9">
        <v>4.185999540571582</v>
      </c>
      <c r="F9">
        <v>1.0959752321981426</v>
      </c>
      <c r="G9">
        <v>1.0959752321981426</v>
      </c>
      <c r="H9">
        <v>1.0959752321981426</v>
      </c>
    </row>
    <row r="10" spans="2:9" x14ac:dyDescent="0.25">
      <c r="B10" s="4" t="s">
        <v>59</v>
      </c>
      <c r="C10">
        <v>21.050047998348649</v>
      </c>
      <c r="D10">
        <v>37.676320832516311</v>
      </c>
      <c r="E10">
        <v>6.4766876582101238</v>
      </c>
      <c r="F10">
        <v>1.8365055862161799</v>
      </c>
      <c r="G10">
        <v>1.8365055862161799</v>
      </c>
      <c r="H10">
        <v>1.8365055862161799</v>
      </c>
    </row>
    <row r="11" spans="2:9" x14ac:dyDescent="0.25">
      <c r="B11" s="4" t="s">
        <v>63</v>
      </c>
      <c r="C11">
        <v>17.162881263157896</v>
      </c>
      <c r="D11">
        <v>29.832267680921053</v>
      </c>
      <c r="E11">
        <v>5.4790780460779667</v>
      </c>
      <c r="F11">
        <v>1.6452399380804954</v>
      </c>
      <c r="G11">
        <v>1.6452399380804954</v>
      </c>
      <c r="H11">
        <v>1.6452399380804954</v>
      </c>
    </row>
    <row r="12" spans="2:9" x14ac:dyDescent="0.25">
      <c r="B12" s="4" t="s">
        <v>7</v>
      </c>
      <c r="C12">
        <v>4.8372783157894732</v>
      </c>
      <c r="D12">
        <v>9.8311677631578949</v>
      </c>
      <c r="E12">
        <v>1.4491441605296937</v>
      </c>
      <c r="F12">
        <v>0.31486068111455112</v>
      </c>
      <c r="G12">
        <v>0.31486068111455112</v>
      </c>
      <c r="H12">
        <v>0.31486068111455112</v>
      </c>
    </row>
    <row r="13" spans="2:9" x14ac:dyDescent="0.25">
      <c r="B13" s="4" t="s">
        <v>23</v>
      </c>
      <c r="C13">
        <v>32.940429473684212</v>
      </c>
      <c r="D13">
        <v>56.105601780185772</v>
      </c>
      <c r="E13">
        <v>10.172371704614553</v>
      </c>
      <c r="F13">
        <v>3.1114551083591331</v>
      </c>
      <c r="G13">
        <v>3.1114551083591331</v>
      </c>
      <c r="H13">
        <v>3.1114551083591331</v>
      </c>
    </row>
    <row r="14" spans="2:9" x14ac:dyDescent="0.25">
      <c r="B14" s="4" t="s">
        <v>8</v>
      </c>
      <c r="C14">
        <v>4.8177481725452163</v>
      </c>
      <c r="D14">
        <v>8.9042858816211368</v>
      </c>
      <c r="E14">
        <v>1.3489715202260257</v>
      </c>
      <c r="F14">
        <v>0.34551083591331272</v>
      </c>
      <c r="G14">
        <v>0.34551083591331272</v>
      </c>
      <c r="H14">
        <v>0.34551083591331272</v>
      </c>
    </row>
    <row r="15" spans="2:9" x14ac:dyDescent="0.25">
      <c r="B15" s="4" t="s">
        <v>10</v>
      </c>
      <c r="C15">
        <v>21.356665263157897</v>
      </c>
      <c r="D15">
        <v>35.202689628482972</v>
      </c>
      <c r="E15">
        <v>6.8516330518208228</v>
      </c>
      <c r="F15">
        <v>2.2105263157894739</v>
      </c>
      <c r="G15">
        <v>2.2105263157894739</v>
      </c>
      <c r="H15">
        <v>2.2105263157894739</v>
      </c>
    </row>
    <row r="16" spans="2:9" x14ac:dyDescent="0.25">
      <c r="B16" s="4" t="s">
        <v>11</v>
      </c>
      <c r="C16">
        <v>17.047781052631578</v>
      </c>
      <c r="D16">
        <v>30.530863003095977</v>
      </c>
      <c r="E16">
        <v>5.5737777717721766</v>
      </c>
      <c r="F16">
        <v>1.6160990712074303</v>
      </c>
      <c r="G16">
        <v>1.6160990712074303</v>
      </c>
      <c r="H16">
        <v>1.6160990712074303</v>
      </c>
    </row>
    <row r="17" spans="2:8" x14ac:dyDescent="0.25">
      <c r="B17" s="4" t="s">
        <v>12</v>
      </c>
      <c r="C17">
        <v>25.057313684210531</v>
      </c>
      <c r="D17">
        <v>42.899622678018588</v>
      </c>
      <c r="E17">
        <v>7.7386325788798036</v>
      </c>
      <c r="F17">
        <v>2.3498452012383906</v>
      </c>
      <c r="G17">
        <v>2.3498452012383906</v>
      </c>
      <c r="H17">
        <v>2.3498452012383906</v>
      </c>
    </row>
    <row r="18" spans="2:8" x14ac:dyDescent="0.25">
      <c r="B18" s="4" t="s">
        <v>13</v>
      </c>
      <c r="C18">
        <v>8.4131570526315791</v>
      </c>
      <c r="D18">
        <v>15.095665634674925</v>
      </c>
      <c r="E18">
        <v>2.6937341855280046</v>
      </c>
      <c r="F18">
        <v>0.77275541795665648</v>
      </c>
      <c r="G18">
        <v>0.77275541795665648</v>
      </c>
      <c r="H18">
        <v>0.77275541795665648</v>
      </c>
    </row>
    <row r="19" spans="2:8" x14ac:dyDescent="0.25">
      <c r="B19" s="4" t="s">
        <v>14</v>
      </c>
      <c r="C19">
        <v>37.28003368421053</v>
      </c>
      <c r="D19">
        <v>65.161909829721367</v>
      </c>
      <c r="E19">
        <v>11.837545246942774</v>
      </c>
      <c r="F19">
        <v>3.5201238390092882</v>
      </c>
      <c r="G19">
        <v>3.5201238390092882</v>
      </c>
      <c r="H19">
        <v>3.5201238390092882</v>
      </c>
    </row>
    <row r="20" spans="2:8" x14ac:dyDescent="0.25">
      <c r="B20" s="4" t="s">
        <v>15</v>
      </c>
      <c r="C20">
        <v>6.9455494736842107</v>
      </c>
      <c r="D20">
        <v>12.6312306501548</v>
      </c>
      <c r="E20">
        <v>2.1285264509154787</v>
      </c>
      <c r="F20">
        <v>0.58699690402476778</v>
      </c>
      <c r="G20">
        <v>0.58699690402476778</v>
      </c>
      <c r="H20">
        <v>0.58699690402476778</v>
      </c>
    </row>
    <row r="21" spans="2:8" x14ac:dyDescent="0.25">
      <c r="B21" s="4" t="s">
        <v>16</v>
      </c>
      <c r="C21">
        <v>40.473600000000005</v>
      </c>
      <c r="D21">
        <v>79.154605263157904</v>
      </c>
      <c r="E21">
        <v>11.52176679954057</v>
      </c>
      <c r="F21">
        <v>2.6377708978328172</v>
      </c>
      <c r="G21">
        <v>2.6377708978328172</v>
      </c>
      <c r="H21">
        <v>2.6377708978328172</v>
      </c>
    </row>
    <row r="22" spans="2:8" x14ac:dyDescent="0.25">
      <c r="B22" s="4" t="s">
        <v>17</v>
      </c>
      <c r="C22">
        <v>19.295494736842105</v>
      </c>
      <c r="D22">
        <v>35.448674535603722</v>
      </c>
      <c r="E22">
        <v>5.6890127964326735</v>
      </c>
      <c r="F22">
        <v>1.5139318885448916</v>
      </c>
      <c r="G22">
        <v>1.5139318885448916</v>
      </c>
      <c r="H22">
        <v>1.5139318885448916</v>
      </c>
    </row>
    <row r="23" spans="2:8" x14ac:dyDescent="0.25">
      <c r="B23" s="4" t="s">
        <v>18</v>
      </c>
      <c r="C23">
        <v>10.243503157894738</v>
      </c>
      <c r="D23">
        <v>20.52213622291022</v>
      </c>
      <c r="E23">
        <v>2.6027447875143563</v>
      </c>
      <c r="F23">
        <v>0.50526315789473686</v>
      </c>
      <c r="G23">
        <v>0.50526315789473686</v>
      </c>
      <c r="H23">
        <v>0.50526315789473686</v>
      </c>
    </row>
    <row r="24" spans="2:8" x14ac:dyDescent="0.25">
      <c r="B24" s="4" t="s">
        <v>19</v>
      </c>
      <c r="C24">
        <v>10.064741052631581</v>
      </c>
      <c r="D24">
        <v>18.023306888544891</v>
      </c>
      <c r="E24">
        <v>3.1373650969529079</v>
      </c>
      <c r="F24">
        <v>0.89349845201238409</v>
      </c>
      <c r="G24">
        <v>0.89349845201238409</v>
      </c>
      <c r="H24">
        <v>0.89349845201238409</v>
      </c>
    </row>
    <row r="25" spans="2:8" x14ac:dyDescent="0.25">
      <c r="B25" s="4" t="s">
        <v>20</v>
      </c>
      <c r="C25">
        <v>25.532665263157899</v>
      </c>
      <c r="D25">
        <v>43.026751160990713</v>
      </c>
      <c r="E25">
        <v>8.4813888791297884</v>
      </c>
      <c r="F25">
        <v>2.6842105263157894</v>
      </c>
      <c r="G25">
        <v>2.6842105263157894</v>
      </c>
      <c r="H25">
        <v>2.6842105263157894</v>
      </c>
    </row>
    <row r="26" spans="2:8" x14ac:dyDescent="0.25">
      <c r="B26" s="4" t="s">
        <v>21</v>
      </c>
      <c r="C26">
        <v>20.311376842105268</v>
      </c>
      <c r="D26">
        <v>34.138641640866879</v>
      </c>
      <c r="E26">
        <v>6.6379359232484285</v>
      </c>
      <c r="F26">
        <v>2.0990712074303408</v>
      </c>
      <c r="G26">
        <v>2.0990712074303408</v>
      </c>
      <c r="H26">
        <v>2.0990712074303408</v>
      </c>
    </row>
    <row r="27" spans="2:8" x14ac:dyDescent="0.25">
      <c r="B27" s="4" t="s">
        <v>22</v>
      </c>
      <c r="C27">
        <v>21.706004210526316</v>
      </c>
      <c r="D27">
        <v>40.955543730650163</v>
      </c>
      <c r="E27">
        <v>6.0881226944125393</v>
      </c>
      <c r="F27">
        <v>1.495356037151703</v>
      </c>
      <c r="G27">
        <v>1.495356037151703</v>
      </c>
      <c r="H27">
        <v>1.495356037151703</v>
      </c>
    </row>
    <row r="28" spans="2:8" x14ac:dyDescent="0.25">
      <c r="B28" s="4" t="s">
        <v>61</v>
      </c>
      <c r="C28">
        <v>522.36352796036761</v>
      </c>
      <c r="D28">
        <v>934.06396766131252</v>
      </c>
      <c r="E28">
        <v>160.91958184312091</v>
      </c>
      <c r="F28">
        <v>45.721374007268807</v>
      </c>
      <c r="G28">
        <v>45.721374007268807</v>
      </c>
      <c r="H28">
        <v>45.721374007268807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BF8C2-6D09-405D-BE44-1D8C8E1AA5F1}">
  <sheetPr>
    <tabColor theme="0" tint="-0.34998626667073579"/>
  </sheetPr>
  <dimension ref="B3:M43"/>
  <sheetViews>
    <sheetView showGridLines="0" workbookViewId="0">
      <selection activeCell="G13" sqref="G13"/>
    </sheetView>
  </sheetViews>
  <sheetFormatPr defaultRowHeight="15" x14ac:dyDescent="0.25"/>
  <cols>
    <col min="2" max="2" width="15.5703125" customWidth="1"/>
    <col min="3" max="5" width="14.7109375" customWidth="1"/>
    <col min="7" max="7" width="12.42578125" customWidth="1"/>
    <col min="8" max="8" width="11.140625" customWidth="1"/>
  </cols>
  <sheetData>
    <row r="3" spans="2:13" x14ac:dyDescent="0.25">
      <c r="B3" s="394" t="s">
        <v>1167</v>
      </c>
      <c r="H3" s="394" t="s">
        <v>1168</v>
      </c>
    </row>
    <row r="4" spans="2:13" ht="8.25" customHeight="1" thickBot="1" x14ac:dyDescent="0.3">
      <c r="H4" s="394"/>
    </row>
    <row r="5" spans="2:13" ht="34.5" thickBot="1" x14ac:dyDescent="0.3">
      <c r="B5" s="395" t="s">
        <v>25</v>
      </c>
      <c r="C5" s="416" t="s">
        <v>985</v>
      </c>
      <c r="D5" s="417" t="s">
        <v>986</v>
      </c>
      <c r="E5" s="418" t="s">
        <v>32</v>
      </c>
      <c r="H5" s="416" t="s">
        <v>941</v>
      </c>
      <c r="I5" s="416">
        <v>2020</v>
      </c>
      <c r="J5" s="417" t="s">
        <v>987</v>
      </c>
      <c r="K5" s="417" t="s">
        <v>988</v>
      </c>
      <c r="L5" s="417">
        <v>2030</v>
      </c>
      <c r="M5" s="418">
        <v>2040</v>
      </c>
    </row>
    <row r="6" spans="2:13" x14ac:dyDescent="0.25">
      <c r="B6" s="414" t="s">
        <v>26</v>
      </c>
      <c r="C6" s="419">
        <f t="shared" ref="C6:C11" si="0">D6/278</f>
        <v>0.28000000000000003</v>
      </c>
      <c r="D6" s="420">
        <v>77.84</v>
      </c>
      <c r="E6" s="421">
        <f t="shared" ref="E6:E11" si="1">C6*1000</f>
        <v>280</v>
      </c>
      <c r="H6" s="427" t="s">
        <v>34</v>
      </c>
      <c r="I6" s="430">
        <v>19.690000000000001</v>
      </c>
      <c r="J6" s="431">
        <v>56</v>
      </c>
      <c r="K6" s="431">
        <v>23</v>
      </c>
      <c r="L6" s="431">
        <v>27</v>
      </c>
      <c r="M6" s="432">
        <v>75</v>
      </c>
    </row>
    <row r="7" spans="2:13" x14ac:dyDescent="0.25">
      <c r="B7" s="415" t="s">
        <v>29</v>
      </c>
      <c r="C7" s="422">
        <f t="shared" si="0"/>
        <v>0.33812949640287771</v>
      </c>
      <c r="D7" s="89">
        <v>94</v>
      </c>
      <c r="E7" s="423">
        <f t="shared" si="1"/>
        <v>338.12949640287769</v>
      </c>
      <c r="H7" s="428" t="s">
        <v>24</v>
      </c>
      <c r="I7" s="433">
        <v>19.690000000000001</v>
      </c>
      <c r="J7" s="90">
        <v>56</v>
      </c>
      <c r="K7" s="90">
        <v>23</v>
      </c>
      <c r="L7" s="90">
        <v>53</v>
      </c>
      <c r="M7" s="434">
        <v>100</v>
      </c>
    </row>
    <row r="8" spans="2:13" ht="15.75" thickBot="1" x14ac:dyDescent="0.3">
      <c r="B8" s="415" t="s">
        <v>31</v>
      </c>
      <c r="C8" s="422">
        <f t="shared" si="0"/>
        <v>0.36402877697841729</v>
      </c>
      <c r="D8" s="89">
        <v>101.2</v>
      </c>
      <c r="E8" s="423">
        <f t="shared" si="1"/>
        <v>364.02877697841728</v>
      </c>
      <c r="H8" s="429" t="s">
        <v>33</v>
      </c>
      <c r="I8" s="435">
        <v>19.690000000000001</v>
      </c>
      <c r="J8" s="436">
        <v>56</v>
      </c>
      <c r="K8" s="436">
        <v>23</v>
      </c>
      <c r="L8" s="436">
        <v>35</v>
      </c>
      <c r="M8" s="437">
        <v>80</v>
      </c>
    </row>
    <row r="9" spans="2:13" x14ac:dyDescent="0.25">
      <c r="B9" s="415" t="s">
        <v>28</v>
      </c>
      <c r="C9" s="422">
        <f>D9/278</f>
        <v>0.21000000000000002</v>
      </c>
      <c r="D9" s="89">
        <v>58.38</v>
      </c>
      <c r="E9" s="423">
        <f t="shared" si="1"/>
        <v>210.00000000000003</v>
      </c>
      <c r="H9" s="410" t="s">
        <v>1169</v>
      </c>
    </row>
    <row r="10" spans="2:13" x14ac:dyDescent="0.25">
      <c r="B10" s="415" t="s">
        <v>27</v>
      </c>
      <c r="C10" s="422">
        <f t="shared" si="0"/>
        <v>0</v>
      </c>
      <c r="D10" s="89">
        <v>0</v>
      </c>
      <c r="E10" s="423">
        <f t="shared" si="1"/>
        <v>0</v>
      </c>
    </row>
    <row r="11" spans="2:13" ht="15.75" thickBot="1" x14ac:dyDescent="0.3">
      <c r="B11" s="413" t="s">
        <v>30</v>
      </c>
      <c r="C11" s="424">
        <f t="shared" si="0"/>
        <v>0.35107913669064744</v>
      </c>
      <c r="D11" s="425">
        <v>97.6</v>
      </c>
      <c r="E11" s="426">
        <f t="shared" si="1"/>
        <v>351.07913669064743</v>
      </c>
    </row>
    <row r="12" spans="2:13" x14ac:dyDescent="0.25">
      <c r="B12" s="410" t="s">
        <v>1166</v>
      </c>
    </row>
    <row r="15" spans="2:13" x14ac:dyDescent="0.25">
      <c r="B15" s="394" t="s">
        <v>1165</v>
      </c>
    </row>
    <row r="16" spans="2:13" ht="8.25" customHeight="1" thickBot="1" x14ac:dyDescent="0.3"/>
    <row r="17" spans="2:7" ht="15.75" thickBot="1" x14ac:dyDescent="0.3">
      <c r="B17" s="395" t="s">
        <v>0</v>
      </c>
      <c r="C17" s="395" t="s">
        <v>1161</v>
      </c>
      <c r="D17" s="396" t="s">
        <v>31</v>
      </c>
      <c r="E17" s="396" t="s">
        <v>1162</v>
      </c>
      <c r="F17" s="396" t="s">
        <v>1170</v>
      </c>
      <c r="G17" s="397" t="s">
        <v>1163</v>
      </c>
    </row>
    <row r="18" spans="2:7" x14ac:dyDescent="0.25">
      <c r="B18" s="411" t="s">
        <v>1</v>
      </c>
      <c r="C18" s="398">
        <v>34.701978947368417</v>
      </c>
      <c r="D18" s="399">
        <v>58.446739551083596</v>
      </c>
      <c r="E18" s="399">
        <v>3.5201238390092882</v>
      </c>
      <c r="F18" s="399">
        <v>11.197831497871764</v>
      </c>
      <c r="G18" s="400">
        <v>3.5201238390092882</v>
      </c>
    </row>
    <row r="19" spans="2:7" x14ac:dyDescent="0.25">
      <c r="B19" s="412" t="s">
        <v>2</v>
      </c>
      <c r="C19" s="401">
        <v>33.532294736842111</v>
      </c>
      <c r="D19" s="402">
        <v>65.047116873065022</v>
      </c>
      <c r="E19" s="402">
        <v>2.0619195046439627</v>
      </c>
      <c r="F19" s="402">
        <v>9.129247807580569</v>
      </c>
      <c r="G19" s="403">
        <v>2.0619195046439627</v>
      </c>
    </row>
    <row r="20" spans="2:7" x14ac:dyDescent="0.25">
      <c r="B20" s="412" t="s">
        <v>3</v>
      </c>
      <c r="C20" s="401">
        <v>30.530324210526317</v>
      </c>
      <c r="D20" s="402">
        <v>53.17206849845202</v>
      </c>
      <c r="E20" s="402">
        <v>2.9442724458204337</v>
      </c>
      <c r="F20" s="402">
        <v>9.8116177015066519</v>
      </c>
      <c r="G20" s="403">
        <v>2.9442724458204337</v>
      </c>
    </row>
    <row r="21" spans="2:7" x14ac:dyDescent="0.25">
      <c r="B21" s="412" t="s">
        <v>24</v>
      </c>
      <c r="C21" s="404">
        <v>41.56840421052631</v>
      </c>
      <c r="D21" s="405">
        <v>73.0718846749226</v>
      </c>
      <c r="E21" s="405">
        <v>3.8452012383900938</v>
      </c>
      <c r="F21" s="405">
        <v>13.079399067630563</v>
      </c>
      <c r="G21" s="406">
        <v>3.8452012383900938</v>
      </c>
    </row>
    <row r="22" spans="2:7" x14ac:dyDescent="0.25">
      <c r="B22" s="412" t="s">
        <v>4</v>
      </c>
      <c r="C22" s="401">
        <v>18.624606315789475</v>
      </c>
      <c r="D22" s="402">
        <v>33.259191176470594</v>
      </c>
      <c r="E22" s="402">
        <v>1.7647058823529413</v>
      </c>
      <c r="F22" s="402">
        <v>6.0682714951692445</v>
      </c>
      <c r="G22" s="403">
        <v>1.7647058823529413</v>
      </c>
    </row>
    <row r="23" spans="2:7" x14ac:dyDescent="0.25">
      <c r="B23" s="412" t="s">
        <v>5</v>
      </c>
      <c r="C23" s="404">
        <v>4.9178172631578949</v>
      </c>
      <c r="D23" s="405">
        <v>9.9424196981424142</v>
      </c>
      <c r="E23" s="405">
        <v>0.35015479876160993</v>
      </c>
      <c r="F23" s="405">
        <v>1.5387753800418889</v>
      </c>
      <c r="G23" s="406">
        <v>0.35015479876160993</v>
      </c>
    </row>
    <row r="24" spans="2:7" x14ac:dyDescent="0.25">
      <c r="B24" s="412" t="s">
        <v>6</v>
      </c>
      <c r="C24" s="401">
        <v>13.952336842105266</v>
      </c>
      <c r="D24" s="402">
        <v>25.983262383900929</v>
      </c>
      <c r="E24" s="402">
        <v>1.0959752321981426</v>
      </c>
      <c r="F24" s="402">
        <v>4.185999540571582</v>
      </c>
      <c r="G24" s="403">
        <v>1.0959752321981426</v>
      </c>
    </row>
    <row r="25" spans="2:7" x14ac:dyDescent="0.25">
      <c r="B25" s="412" t="s">
        <v>59</v>
      </c>
      <c r="C25" s="404">
        <v>21.050047998348649</v>
      </c>
      <c r="D25" s="405">
        <v>37.676320832516311</v>
      </c>
      <c r="E25" s="405">
        <v>1.8365055862161799</v>
      </c>
      <c r="F25" s="405">
        <v>6.4766876582101238</v>
      </c>
      <c r="G25" s="406">
        <v>1.8365055862161799</v>
      </c>
    </row>
    <row r="26" spans="2:7" x14ac:dyDescent="0.25">
      <c r="B26" s="412" t="s">
        <v>63</v>
      </c>
      <c r="C26" s="401">
        <v>17.162881263157896</v>
      </c>
      <c r="D26" s="402">
        <v>29.832267680921053</v>
      </c>
      <c r="E26" s="402">
        <v>1.6452399380804954</v>
      </c>
      <c r="F26" s="402">
        <v>5.4790780460779667</v>
      </c>
      <c r="G26" s="403">
        <v>1.6452399380804954</v>
      </c>
    </row>
    <row r="27" spans="2:7" x14ac:dyDescent="0.25">
      <c r="B27" s="412" t="s">
        <v>7</v>
      </c>
      <c r="C27" s="404">
        <v>4.8372783157894732</v>
      </c>
      <c r="D27" s="405">
        <v>9.8311677631578949</v>
      </c>
      <c r="E27" s="405">
        <v>0.31486068111455112</v>
      </c>
      <c r="F27" s="405">
        <v>1.4491441605296937</v>
      </c>
      <c r="G27" s="406">
        <v>0.31486068111455112</v>
      </c>
    </row>
    <row r="28" spans="2:7" x14ac:dyDescent="0.25">
      <c r="B28" s="412" t="s">
        <v>23</v>
      </c>
      <c r="C28" s="401">
        <v>32.940429473684212</v>
      </c>
      <c r="D28" s="402">
        <v>56.105601780185772</v>
      </c>
      <c r="E28" s="402">
        <v>3.1114551083591331</v>
      </c>
      <c r="F28" s="402">
        <v>10.172371704614553</v>
      </c>
      <c r="G28" s="403">
        <v>3.1114551083591331</v>
      </c>
    </row>
    <row r="29" spans="2:7" x14ac:dyDescent="0.25">
      <c r="B29" s="412" t="s">
        <v>8</v>
      </c>
      <c r="C29" s="404">
        <v>4.8177481725452163</v>
      </c>
      <c r="D29" s="405">
        <v>8.9042858816211368</v>
      </c>
      <c r="E29" s="405">
        <v>0.34551083591331272</v>
      </c>
      <c r="F29" s="405">
        <v>1.3489715202260257</v>
      </c>
      <c r="G29" s="406">
        <v>0.34551083591331272</v>
      </c>
    </row>
    <row r="30" spans="2:7" x14ac:dyDescent="0.25">
      <c r="B30" s="412" t="s">
        <v>10</v>
      </c>
      <c r="C30" s="401">
        <v>21.356665263157897</v>
      </c>
      <c r="D30" s="402">
        <v>35.202689628482972</v>
      </c>
      <c r="E30" s="402">
        <v>2.2105263157894739</v>
      </c>
      <c r="F30" s="402">
        <v>6.8516330518208228</v>
      </c>
      <c r="G30" s="403">
        <v>2.2105263157894739</v>
      </c>
    </row>
    <row r="31" spans="2:7" x14ac:dyDescent="0.25">
      <c r="B31" s="412" t="s">
        <v>11</v>
      </c>
      <c r="C31" s="404">
        <v>17.047781052631578</v>
      </c>
      <c r="D31" s="405">
        <v>30.530863003095977</v>
      </c>
      <c r="E31" s="405">
        <v>1.6160990712074303</v>
      </c>
      <c r="F31" s="405">
        <v>5.5737777717721766</v>
      </c>
      <c r="G31" s="406">
        <v>1.6160990712074303</v>
      </c>
    </row>
    <row r="32" spans="2:7" x14ac:dyDescent="0.25">
      <c r="B32" s="412" t="s">
        <v>12</v>
      </c>
      <c r="C32" s="401">
        <v>25.057313684210531</v>
      </c>
      <c r="D32" s="402">
        <v>42.899622678018588</v>
      </c>
      <c r="E32" s="402">
        <v>2.3498452012383906</v>
      </c>
      <c r="F32" s="402">
        <v>7.7386325788798036</v>
      </c>
      <c r="G32" s="403">
        <v>2.3498452012383906</v>
      </c>
    </row>
    <row r="33" spans="2:7" x14ac:dyDescent="0.25">
      <c r="B33" s="412" t="s">
        <v>13</v>
      </c>
      <c r="C33" s="404">
        <v>8.4131570526315791</v>
      </c>
      <c r="D33" s="405">
        <v>15.095665634674925</v>
      </c>
      <c r="E33" s="405">
        <v>0.77275541795665648</v>
      </c>
      <c r="F33" s="405">
        <v>2.6937341855280046</v>
      </c>
      <c r="G33" s="406">
        <v>0.77275541795665648</v>
      </c>
    </row>
    <row r="34" spans="2:7" x14ac:dyDescent="0.25">
      <c r="B34" s="412" t="s">
        <v>14</v>
      </c>
      <c r="C34" s="401">
        <v>37.28003368421053</v>
      </c>
      <c r="D34" s="402">
        <v>65.161909829721367</v>
      </c>
      <c r="E34" s="402">
        <v>3.5201238390092882</v>
      </c>
      <c r="F34" s="402">
        <v>11.837545246942774</v>
      </c>
      <c r="G34" s="403">
        <v>3.5201238390092882</v>
      </c>
    </row>
    <row r="35" spans="2:7" x14ac:dyDescent="0.25">
      <c r="B35" s="412" t="s">
        <v>15</v>
      </c>
      <c r="C35" s="404">
        <v>6.9455494736842107</v>
      </c>
      <c r="D35" s="405">
        <v>12.6312306501548</v>
      </c>
      <c r="E35" s="405">
        <v>0.58699690402476778</v>
      </c>
      <c r="F35" s="405">
        <v>2.1285264509154787</v>
      </c>
      <c r="G35" s="406">
        <v>0.58699690402476778</v>
      </c>
    </row>
    <row r="36" spans="2:7" x14ac:dyDescent="0.25">
      <c r="B36" s="412" t="s">
        <v>16</v>
      </c>
      <c r="C36" s="401">
        <v>40.473600000000005</v>
      </c>
      <c r="D36" s="402">
        <v>79.154605263157904</v>
      </c>
      <c r="E36" s="402">
        <v>2.6377708978328172</v>
      </c>
      <c r="F36" s="402">
        <v>11.52176679954057</v>
      </c>
      <c r="G36" s="403">
        <v>2.6377708978328172</v>
      </c>
    </row>
    <row r="37" spans="2:7" x14ac:dyDescent="0.25">
      <c r="B37" s="412" t="s">
        <v>17</v>
      </c>
      <c r="C37" s="404">
        <v>19.295494736842105</v>
      </c>
      <c r="D37" s="405">
        <v>35.448674535603722</v>
      </c>
      <c r="E37" s="405">
        <v>1.5139318885448916</v>
      </c>
      <c r="F37" s="405">
        <v>5.6890127964326735</v>
      </c>
      <c r="G37" s="406">
        <v>1.5139318885448916</v>
      </c>
    </row>
    <row r="38" spans="2:7" x14ac:dyDescent="0.25">
      <c r="B38" s="412" t="s">
        <v>18</v>
      </c>
      <c r="C38" s="401">
        <v>10.243503157894738</v>
      </c>
      <c r="D38" s="402">
        <v>20.52213622291022</v>
      </c>
      <c r="E38" s="402">
        <v>0.50526315789473686</v>
      </c>
      <c r="F38" s="402">
        <v>2.6027447875143563</v>
      </c>
      <c r="G38" s="403">
        <v>0.50526315789473686</v>
      </c>
    </row>
    <row r="39" spans="2:7" x14ac:dyDescent="0.25">
      <c r="B39" s="412" t="s">
        <v>19</v>
      </c>
      <c r="C39" s="404">
        <v>10.064741052631581</v>
      </c>
      <c r="D39" s="405">
        <v>18.023306888544891</v>
      </c>
      <c r="E39" s="405">
        <v>0.89349845201238409</v>
      </c>
      <c r="F39" s="405">
        <v>3.1373650969529079</v>
      </c>
      <c r="G39" s="406">
        <v>0.89349845201238409</v>
      </c>
    </row>
    <row r="40" spans="2:7" x14ac:dyDescent="0.25">
      <c r="B40" s="412" t="s">
        <v>20</v>
      </c>
      <c r="C40" s="401">
        <v>25.532665263157899</v>
      </c>
      <c r="D40" s="402">
        <v>43.026751160990713</v>
      </c>
      <c r="E40" s="402">
        <v>2.6842105263157894</v>
      </c>
      <c r="F40" s="402">
        <v>8.4813888791297884</v>
      </c>
      <c r="G40" s="403">
        <v>2.6842105263157894</v>
      </c>
    </row>
    <row r="41" spans="2:7" x14ac:dyDescent="0.25">
      <c r="B41" s="412" t="s">
        <v>21</v>
      </c>
      <c r="C41" s="404">
        <v>20.311376842105268</v>
      </c>
      <c r="D41" s="405">
        <v>34.138641640866879</v>
      </c>
      <c r="E41" s="405">
        <v>2.0990712074303408</v>
      </c>
      <c r="F41" s="405">
        <v>6.6379359232484285</v>
      </c>
      <c r="G41" s="406">
        <v>2.0990712074303408</v>
      </c>
    </row>
    <row r="42" spans="2:7" ht="15.75" thickBot="1" x14ac:dyDescent="0.3">
      <c r="B42" s="413" t="s">
        <v>22</v>
      </c>
      <c r="C42" s="407">
        <v>21.706004210526316</v>
      </c>
      <c r="D42" s="408">
        <v>40.955543730650163</v>
      </c>
      <c r="E42" s="408">
        <v>1.495356037151703</v>
      </c>
      <c r="F42" s="408">
        <v>6.0881226944125393</v>
      </c>
      <c r="G42" s="409">
        <v>1.495356037151703</v>
      </c>
    </row>
    <row r="43" spans="2:7" x14ac:dyDescent="0.25">
      <c r="B43" s="410" t="s">
        <v>1164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8ADCE-60D5-49F7-ABE9-1C98873EAB01}">
  <sheetPr>
    <tabColor theme="0" tint="-0.34998626667073579"/>
  </sheetPr>
  <dimension ref="B1:AH79"/>
  <sheetViews>
    <sheetView showGridLines="0" zoomScale="70" zoomScaleNormal="70" workbookViewId="0">
      <selection activeCell="L5" sqref="L5"/>
    </sheetView>
  </sheetViews>
  <sheetFormatPr defaultRowHeight="15" x14ac:dyDescent="0.25"/>
  <cols>
    <col min="1" max="1" width="2.140625" customWidth="1"/>
    <col min="2" max="2" width="11.28515625" style="5" customWidth="1"/>
    <col min="3" max="3" width="16.140625" customWidth="1"/>
    <col min="4" max="4" width="35.140625" style="5" customWidth="1"/>
    <col min="5" max="5" width="34.5703125" style="5" customWidth="1"/>
    <col min="6" max="6" width="12.140625" hidden="1" customWidth="1"/>
    <col min="7" max="7" width="38.42578125" customWidth="1"/>
    <col min="8" max="8" width="19.85546875" customWidth="1"/>
    <col min="9" max="9" width="19.140625" customWidth="1"/>
    <col min="10" max="11" width="15" customWidth="1"/>
    <col min="12" max="12" width="16.7109375" customWidth="1"/>
    <col min="13" max="14" width="15" customWidth="1"/>
    <col min="15" max="15" width="17.5703125" customWidth="1"/>
    <col min="16" max="17" width="15" customWidth="1"/>
    <col min="18" max="18" width="16.7109375" customWidth="1"/>
    <col min="19" max="20" width="15" customWidth="1"/>
    <col min="21" max="21" width="16.28515625" customWidth="1"/>
    <col min="22" max="23" width="15" customWidth="1"/>
    <col min="24" max="24" width="16.7109375" customWidth="1"/>
    <col min="25" max="26" width="15" customWidth="1"/>
    <col min="27" max="27" width="16.42578125" customWidth="1"/>
    <col min="28" max="29" width="15" customWidth="1"/>
    <col min="30" max="30" width="16.7109375" customWidth="1"/>
    <col min="31" max="32" width="15" customWidth="1"/>
    <col min="33" max="33" width="17.28515625" customWidth="1"/>
    <col min="34" max="35" width="15" customWidth="1"/>
    <col min="36" max="36" width="15.140625" customWidth="1"/>
  </cols>
  <sheetData>
    <row r="1" spans="2:34" s="632" customFormat="1" ht="25.5" customHeight="1" x14ac:dyDescent="0.25">
      <c r="B1" s="631" t="s">
        <v>1179</v>
      </c>
      <c r="D1" s="633"/>
      <c r="E1" s="633"/>
    </row>
    <row r="2" spans="2:34" ht="15.75" thickBot="1" x14ac:dyDescent="0.3"/>
    <row r="3" spans="2:34" ht="33.75" customHeight="1" thickBot="1" x14ac:dyDescent="0.3">
      <c r="B3" s="125"/>
      <c r="C3" s="3"/>
      <c r="D3" s="125"/>
      <c r="E3" s="125"/>
      <c r="F3" s="3"/>
      <c r="G3" s="3"/>
      <c r="H3" s="3"/>
      <c r="I3" s="3"/>
      <c r="J3" s="661">
        <v>2020</v>
      </c>
      <c r="K3" s="662"/>
      <c r="L3" s="662"/>
      <c r="M3" s="662"/>
      <c r="N3" s="662"/>
      <c r="O3" s="663"/>
      <c r="P3" s="661">
        <v>2025</v>
      </c>
      <c r="Q3" s="662"/>
      <c r="R3" s="662"/>
      <c r="S3" s="662"/>
      <c r="T3" s="662"/>
      <c r="U3" s="663"/>
      <c r="V3" s="661">
        <v>2030</v>
      </c>
      <c r="W3" s="662"/>
      <c r="X3" s="662"/>
      <c r="Y3" s="662"/>
      <c r="Z3" s="662"/>
      <c r="AA3" s="663"/>
      <c r="AB3" s="661">
        <v>2040</v>
      </c>
      <c r="AC3" s="662"/>
      <c r="AD3" s="662"/>
      <c r="AE3" s="662"/>
      <c r="AF3" s="662"/>
      <c r="AG3" s="663"/>
      <c r="AH3" s="123"/>
    </row>
    <row r="4" spans="2:34" ht="57.75" thickBot="1" x14ac:dyDescent="0.3">
      <c r="B4" s="629" t="s">
        <v>890</v>
      </c>
      <c r="C4" s="630" t="s">
        <v>70</v>
      </c>
      <c r="D4" s="128" t="s">
        <v>71</v>
      </c>
      <c r="E4" s="128" t="s">
        <v>72</v>
      </c>
      <c r="F4" s="127" t="s">
        <v>891</v>
      </c>
      <c r="G4" s="127" t="s">
        <v>892</v>
      </c>
      <c r="H4" s="127" t="s">
        <v>893</v>
      </c>
      <c r="I4" s="129" t="s">
        <v>1188</v>
      </c>
      <c r="J4" s="126" t="s">
        <v>73</v>
      </c>
      <c r="K4" s="119" t="s">
        <v>74</v>
      </c>
      <c r="L4" s="120" t="s">
        <v>75</v>
      </c>
      <c r="M4" s="121" t="s">
        <v>894</v>
      </c>
      <c r="N4" s="121" t="s">
        <v>149</v>
      </c>
      <c r="O4" s="122" t="s">
        <v>886</v>
      </c>
      <c r="P4" s="118" t="s">
        <v>73</v>
      </c>
      <c r="Q4" s="119" t="s">
        <v>74</v>
      </c>
      <c r="R4" s="120" t="s">
        <v>75</v>
      </c>
      <c r="S4" s="121" t="s">
        <v>894</v>
      </c>
      <c r="T4" s="121" t="s">
        <v>149</v>
      </c>
      <c r="U4" s="122" t="s">
        <v>886</v>
      </c>
      <c r="V4" s="118" t="s">
        <v>73</v>
      </c>
      <c r="W4" s="119" t="s">
        <v>74</v>
      </c>
      <c r="X4" s="120" t="s">
        <v>75</v>
      </c>
      <c r="Y4" s="121" t="s">
        <v>894</v>
      </c>
      <c r="Z4" s="121" t="s">
        <v>149</v>
      </c>
      <c r="AA4" s="122" t="s">
        <v>886</v>
      </c>
      <c r="AB4" s="118" t="s">
        <v>73</v>
      </c>
      <c r="AC4" s="119" t="s">
        <v>74</v>
      </c>
      <c r="AD4" s="120" t="s">
        <v>75</v>
      </c>
      <c r="AE4" s="121" t="s">
        <v>894</v>
      </c>
      <c r="AF4" s="121" t="s">
        <v>149</v>
      </c>
      <c r="AG4" s="122" t="s">
        <v>886</v>
      </c>
      <c r="AH4" s="124" t="s">
        <v>895</v>
      </c>
    </row>
    <row r="5" spans="2:34" ht="62.25" customHeight="1" thickBot="1" x14ac:dyDescent="0.3">
      <c r="B5" s="623" t="s">
        <v>1</v>
      </c>
      <c r="C5" s="130" t="s">
        <v>957</v>
      </c>
      <c r="D5" s="131" t="str">
        <f>_xlfn.XLOOKUP(C5,'Investment Project Main Info'!$E$4:$E$265,'Investment Project Main Info'!$F$4:$F$265)</f>
        <v>P2G4A</v>
      </c>
      <c r="E5" s="131" t="str">
        <f>_xlfn.XLOOKUP(C5,[4]ETR!$D$4:$D$78,[4]ETR!$H$4:$H$78)</f>
        <v xml:space="preserve">Hydrogen and synthetic methane </v>
      </c>
      <c r="F5" s="132"/>
      <c r="G5" s="133" t="s">
        <v>896</v>
      </c>
      <c r="H5" s="133" t="s">
        <v>897</v>
      </c>
      <c r="I5" s="376" t="s">
        <v>78</v>
      </c>
      <c r="J5" s="260">
        <v>0</v>
      </c>
      <c r="K5" s="261">
        <v>0</v>
      </c>
      <c r="L5" s="262">
        <v>0</v>
      </c>
      <c r="M5" s="263">
        <v>0</v>
      </c>
      <c r="N5" s="263">
        <v>0</v>
      </c>
      <c r="O5" s="264">
        <v>0</v>
      </c>
      <c r="P5" s="260">
        <v>0</v>
      </c>
      <c r="Q5" s="261">
        <v>0</v>
      </c>
      <c r="R5" s="262">
        <v>0</v>
      </c>
      <c r="S5" s="263">
        <v>0</v>
      </c>
      <c r="T5" s="263">
        <v>0</v>
      </c>
      <c r="U5" s="264">
        <v>0</v>
      </c>
      <c r="V5" s="265">
        <f>'[5]For Sustainability (2)'!J3</f>
        <v>0.13835616438356163</v>
      </c>
      <c r="W5" s="261">
        <v>0</v>
      </c>
      <c r="X5" s="262">
        <v>0</v>
      </c>
      <c r="Y5" s="263">
        <v>0</v>
      </c>
      <c r="Z5" s="263">
        <v>0</v>
      </c>
      <c r="AA5" s="264">
        <v>0</v>
      </c>
      <c r="AB5" s="265">
        <f>V5</f>
        <v>0.13835616438356163</v>
      </c>
      <c r="AC5" s="261">
        <v>0</v>
      </c>
      <c r="AD5" s="262">
        <v>0</v>
      </c>
      <c r="AE5" s="263">
        <v>0</v>
      </c>
      <c r="AF5" s="263">
        <v>0</v>
      </c>
      <c r="AG5" s="264">
        <v>0</v>
      </c>
      <c r="AH5" s="438">
        <v>2030</v>
      </c>
    </row>
    <row r="6" spans="2:34" ht="71.25" x14ac:dyDescent="0.25">
      <c r="B6" s="624" t="s">
        <v>2</v>
      </c>
      <c r="C6" s="135" t="s">
        <v>93</v>
      </c>
      <c r="D6" s="136" t="str">
        <f>_xlfn.XLOOKUP(C6,'Investment Project Main Info'!$E$4:$E$265,'Investment Project Main Info'!$F$4:$F$265)</f>
        <v>HyOffWind Zeebrugge</v>
      </c>
      <c r="E6" s="136" t="str">
        <f>_xlfn.XLOOKUP(C6,[4]ETR!$D$4:$D$78,[4]ETR!$H$4:$H$78)</f>
        <v xml:space="preserve">Hydrogen and synthetic methane </v>
      </c>
      <c r="F6" s="137"/>
      <c r="G6" s="138" t="s">
        <v>898</v>
      </c>
      <c r="H6" s="138"/>
      <c r="I6" s="377" t="s">
        <v>78</v>
      </c>
      <c r="J6" s="266">
        <v>0.4</v>
      </c>
      <c r="K6" s="267">
        <v>0</v>
      </c>
      <c r="L6" s="268">
        <v>0</v>
      </c>
      <c r="M6" s="269">
        <v>0</v>
      </c>
      <c r="N6" s="269">
        <v>0</v>
      </c>
      <c r="O6" s="270">
        <v>0</v>
      </c>
      <c r="P6" s="266">
        <v>0.4</v>
      </c>
      <c r="Q6" s="267">
        <v>0</v>
      </c>
      <c r="R6" s="268">
        <v>0</v>
      </c>
      <c r="S6" s="269">
        <v>0</v>
      </c>
      <c r="T6" s="269">
        <v>0</v>
      </c>
      <c r="U6" s="270">
        <v>0</v>
      </c>
      <c r="V6" s="266">
        <v>0.4</v>
      </c>
      <c r="W6" s="267">
        <v>0</v>
      </c>
      <c r="X6" s="268">
        <v>0</v>
      </c>
      <c r="Y6" s="269">
        <v>0</v>
      </c>
      <c r="Z6" s="269">
        <v>0</v>
      </c>
      <c r="AA6" s="270">
        <v>0</v>
      </c>
      <c r="AB6" s="266">
        <v>0.4</v>
      </c>
      <c r="AC6" s="267">
        <v>0</v>
      </c>
      <c r="AD6" s="268">
        <v>0</v>
      </c>
      <c r="AE6" s="269">
        <v>0</v>
      </c>
      <c r="AF6" s="269">
        <v>0</v>
      </c>
      <c r="AG6" s="270">
        <v>0</v>
      </c>
      <c r="AH6" s="439">
        <f>_xlfn.XLOOKUP(C6,'Investment Project Main Info'!$E$4:$E$265,'Investment Project Main Info'!$L$4:$L$265)</f>
        <v>2022</v>
      </c>
    </row>
    <row r="7" spans="2:34" ht="51" customHeight="1" x14ac:dyDescent="0.25">
      <c r="B7" s="625" t="s">
        <v>2</v>
      </c>
      <c r="C7" s="141" t="s">
        <v>95</v>
      </c>
      <c r="D7" s="145" t="str">
        <f>_xlfn.XLOOKUP(C7,'Investment Project Main Info'!$E$4:$E$265,'Investment Project Main Info'!$F$4:$F$265)</f>
        <v>Antwerp@C</v>
      </c>
      <c r="E7" s="145" t="str">
        <f>_xlfn.XLOOKUP(C7,[4]ETR!$D$4:$D$78,[4]ETR!$H$4:$H$78)</f>
        <v>CCS/CCU</v>
      </c>
      <c r="F7" s="142"/>
      <c r="G7" s="142"/>
      <c r="H7" s="142"/>
      <c r="I7" s="298" t="s">
        <v>88</v>
      </c>
      <c r="J7" s="271"/>
      <c r="K7" s="272"/>
      <c r="L7" s="273"/>
      <c r="M7" s="274"/>
      <c r="N7" s="274"/>
      <c r="O7" s="275"/>
      <c r="P7" s="271"/>
      <c r="Q7" s="272"/>
      <c r="R7" s="273"/>
      <c r="S7" s="274"/>
      <c r="T7" s="274"/>
      <c r="U7" s="275"/>
      <c r="V7" s="271"/>
      <c r="W7" s="272"/>
      <c r="X7" s="273"/>
      <c r="Y7" s="274"/>
      <c r="Z7" s="274"/>
      <c r="AA7" s="275"/>
      <c r="AB7" s="271"/>
      <c r="AC7" s="272"/>
      <c r="AD7" s="273"/>
      <c r="AE7" s="274"/>
      <c r="AF7" s="274"/>
      <c r="AG7" s="275"/>
      <c r="AH7" s="440">
        <f>_xlfn.XLOOKUP(C7,'Investment Project Main Info'!$E$4:$E$265,'Investment Project Main Info'!$L$4:$L$265)</f>
        <v>2026</v>
      </c>
    </row>
    <row r="8" spans="2:34" ht="47.25" customHeight="1" x14ac:dyDescent="0.25">
      <c r="B8" s="625" t="s">
        <v>2</v>
      </c>
      <c r="C8" s="141" t="s">
        <v>971</v>
      </c>
      <c r="D8" s="145" t="str">
        <f>_xlfn.XLOOKUP(C8,'Investment Project Main Info'!$E$4:$E$265,'Investment Project Main Info'!$F$4:$F$265)</f>
        <v>Interconnected hydrogen network</v>
      </c>
      <c r="E8" s="145" t="str">
        <f>_xlfn.XLOOKUP(C8,[4]ETR!$D$4:$D$78,[4]ETR!$H$4:$H$78)</f>
        <v xml:space="preserve">Hydrogen and synthetic methane </v>
      </c>
      <c r="F8" s="142"/>
      <c r="G8" s="142"/>
      <c r="H8" s="142"/>
      <c r="I8" s="298" t="s">
        <v>88</v>
      </c>
      <c r="J8" s="271"/>
      <c r="K8" s="272"/>
      <c r="L8" s="273"/>
      <c r="M8" s="274"/>
      <c r="N8" s="274"/>
      <c r="O8" s="275"/>
      <c r="P8" s="271"/>
      <c r="Q8" s="272"/>
      <c r="R8" s="273"/>
      <c r="S8" s="274"/>
      <c r="T8" s="274"/>
      <c r="U8" s="275"/>
      <c r="V8" s="271"/>
      <c r="W8" s="272"/>
      <c r="X8" s="273"/>
      <c r="Y8" s="274"/>
      <c r="Z8" s="274"/>
      <c r="AA8" s="275"/>
      <c r="AB8" s="271"/>
      <c r="AC8" s="272"/>
      <c r="AD8" s="273"/>
      <c r="AE8" s="274"/>
      <c r="AF8" s="274"/>
      <c r="AG8" s="275"/>
      <c r="AH8" s="440">
        <f>_xlfn.XLOOKUP(C8,'Investment Project Main Info'!$E$4:$E$265,'Investment Project Main Info'!$L$4:$L$265)</f>
        <v>2025</v>
      </c>
    </row>
    <row r="9" spans="2:34" ht="27.75" customHeight="1" x14ac:dyDescent="0.25">
      <c r="B9" s="625" t="s">
        <v>2</v>
      </c>
      <c r="C9" s="141" t="s">
        <v>972</v>
      </c>
      <c r="D9" s="145" t="str">
        <f>_xlfn.XLOOKUP(C9,'Investment Project Main Info'!$E$4:$E$265,'Investment Project Main Info'!$F$4:$F$265)</f>
        <v>Power to Methanol Antwerp</v>
      </c>
      <c r="E9" s="145" t="str">
        <f>_xlfn.XLOOKUP(C9,[4]ETR!$D$4:$D$78,[4]ETR!$H$4:$H$78)</f>
        <v>CCS/CCU</v>
      </c>
      <c r="F9" s="142"/>
      <c r="G9" s="142" t="s">
        <v>899</v>
      </c>
      <c r="H9" s="142"/>
      <c r="I9" s="298" t="s">
        <v>78</v>
      </c>
      <c r="J9" s="271">
        <v>0</v>
      </c>
      <c r="K9" s="272">
        <v>0</v>
      </c>
      <c r="L9" s="273">
        <v>0</v>
      </c>
      <c r="M9" s="274">
        <v>0</v>
      </c>
      <c r="N9" s="274">
        <v>0</v>
      </c>
      <c r="O9" s="275">
        <v>0</v>
      </c>
      <c r="P9" s="271">
        <v>0</v>
      </c>
      <c r="Q9" s="272">
        <v>0</v>
      </c>
      <c r="R9" s="273">
        <v>0</v>
      </c>
      <c r="S9" s="274">
        <v>8.0000000000000002E-3</v>
      </c>
      <c r="T9" s="274">
        <v>0</v>
      </c>
      <c r="U9" s="275">
        <v>0</v>
      </c>
      <c r="V9" s="271">
        <v>0</v>
      </c>
      <c r="W9" s="272">
        <v>0</v>
      </c>
      <c r="X9" s="273">
        <v>0</v>
      </c>
      <c r="Y9" s="274">
        <v>8.0000000000000002E-3</v>
      </c>
      <c r="Z9" s="274">
        <v>0</v>
      </c>
      <c r="AA9" s="275">
        <v>0</v>
      </c>
      <c r="AB9" s="271">
        <v>0</v>
      </c>
      <c r="AC9" s="272">
        <v>0</v>
      </c>
      <c r="AD9" s="273">
        <v>0</v>
      </c>
      <c r="AE9" s="274">
        <v>8.0000000000000002E-3</v>
      </c>
      <c r="AF9" s="274">
        <v>0</v>
      </c>
      <c r="AG9" s="275">
        <v>0</v>
      </c>
      <c r="AH9" s="440">
        <f>_xlfn.XLOOKUP(C9,'Investment Project Main Info'!$E$4:$E$265,'Investment Project Main Info'!$L$4:$L$265)</f>
        <v>2022</v>
      </c>
    </row>
    <row r="10" spans="2:34" ht="63" customHeight="1" x14ac:dyDescent="0.25">
      <c r="B10" s="625" t="s">
        <v>2</v>
      </c>
      <c r="C10" s="141" t="s">
        <v>973</v>
      </c>
      <c r="D10" s="145" t="str">
        <f>_xlfn.XLOOKUP(C10,'Investment Project Main Info'!$E$4:$E$265,'Investment Project Main Info'!$F$4:$F$265)</f>
        <v>Carbon Connect Delta</v>
      </c>
      <c r="E10" s="145" t="str">
        <f>_xlfn.XLOOKUP(C10,[4]ETR!$D$4:$D$78,[4]ETR!$H$4:$H$78)</f>
        <v>CCS/CCU</v>
      </c>
      <c r="F10" s="142"/>
      <c r="G10" s="144" t="s">
        <v>900</v>
      </c>
      <c r="H10" s="142"/>
      <c r="I10" s="298" t="s">
        <v>78</v>
      </c>
      <c r="J10" s="271">
        <v>0</v>
      </c>
      <c r="K10" s="272">
        <v>0</v>
      </c>
      <c r="L10" s="273">
        <v>0</v>
      </c>
      <c r="M10" s="274">
        <v>0</v>
      </c>
      <c r="N10" s="274">
        <v>0</v>
      </c>
      <c r="O10" s="275">
        <v>0</v>
      </c>
      <c r="P10" s="271">
        <v>0</v>
      </c>
      <c r="Q10" s="272">
        <v>0</v>
      </c>
      <c r="R10" s="273">
        <v>0</v>
      </c>
      <c r="S10" s="274">
        <v>1</v>
      </c>
      <c r="T10" s="274">
        <v>0</v>
      </c>
      <c r="U10" s="275">
        <v>0</v>
      </c>
      <c r="V10" s="271">
        <v>0</v>
      </c>
      <c r="W10" s="272">
        <v>0</v>
      </c>
      <c r="X10" s="273">
        <v>0</v>
      </c>
      <c r="Y10" s="274">
        <v>6.5</v>
      </c>
      <c r="Z10" s="274">
        <v>0</v>
      </c>
      <c r="AA10" s="275">
        <v>0</v>
      </c>
      <c r="AB10" s="271">
        <v>0</v>
      </c>
      <c r="AC10" s="272">
        <v>0</v>
      </c>
      <c r="AD10" s="273">
        <v>0</v>
      </c>
      <c r="AE10" s="274">
        <v>6.5</v>
      </c>
      <c r="AF10" s="274">
        <v>0</v>
      </c>
      <c r="AG10" s="275">
        <v>0</v>
      </c>
      <c r="AH10" s="440">
        <f>_xlfn.XLOOKUP(C10,'Investment Project Main Info'!$E$4:$E$265,'Investment Project Main Info'!$L$4:$L$265)</f>
        <v>2025</v>
      </c>
    </row>
    <row r="11" spans="2:34" ht="35.25" customHeight="1" thickBot="1" x14ac:dyDescent="0.3">
      <c r="B11" s="626" t="s">
        <v>2</v>
      </c>
      <c r="C11" s="146" t="s">
        <v>974</v>
      </c>
      <c r="D11" s="157" t="str">
        <f>_xlfn.XLOOKUP(C11,'Investment Project Main Info'!$E$4:$E$265,'Investment Project Main Info'!$F$4:$F$265)</f>
        <v>H2-Import Coalition</v>
      </c>
      <c r="E11" s="157" t="str">
        <f>_xlfn.XLOOKUP(C11,[4]ETR!$D$4:$D$78,[4]ETR!$H$4:$H$78)</f>
        <v xml:space="preserve">Hydrogen and synthetic methane </v>
      </c>
      <c r="F11" s="147"/>
      <c r="G11" s="147"/>
      <c r="H11" s="147"/>
      <c r="I11" s="148" t="s">
        <v>88</v>
      </c>
      <c r="J11" s="276"/>
      <c r="K11" s="277"/>
      <c r="L11" s="278"/>
      <c r="M11" s="279"/>
      <c r="N11" s="279"/>
      <c r="O11" s="280"/>
      <c r="P11" s="276"/>
      <c r="Q11" s="277"/>
      <c r="R11" s="278"/>
      <c r="S11" s="279"/>
      <c r="T11" s="279"/>
      <c r="U11" s="280"/>
      <c r="V11" s="276"/>
      <c r="W11" s="277"/>
      <c r="X11" s="278"/>
      <c r="Y11" s="279"/>
      <c r="Z11" s="279"/>
      <c r="AA11" s="280"/>
      <c r="AB11" s="276"/>
      <c r="AC11" s="277"/>
      <c r="AD11" s="278"/>
      <c r="AE11" s="279"/>
      <c r="AF11" s="279"/>
      <c r="AG11" s="280"/>
      <c r="AH11" s="441">
        <f>_xlfn.XLOOKUP(C11,'Investment Project Main Info'!$E$4:$E$265,'Investment Project Main Info'!$L$4:$L$265)</f>
        <v>2020</v>
      </c>
    </row>
    <row r="12" spans="2:34" ht="45" customHeight="1" thickBot="1" x14ac:dyDescent="0.3">
      <c r="B12" s="627" t="s">
        <v>3</v>
      </c>
      <c r="C12" s="358" t="s">
        <v>123</v>
      </c>
      <c r="D12" s="150" t="str">
        <f>_xlfn.XLOOKUP(C12,'Investment Project Main Info'!$E$4:$E$265,'Investment Project Main Info'!$F$4:$F$265)</f>
        <v>Greening of Gas (GoG)</v>
      </c>
      <c r="E12" s="150" t="str">
        <f>_xlfn.XLOOKUP(C12,[4]ETR!$D$4:$D$78,[4]ETR!$H$4:$H$78)</f>
        <v xml:space="preserve">Hydrogen and synthetic methane </v>
      </c>
      <c r="F12" s="151"/>
      <c r="G12" s="152" t="s">
        <v>901</v>
      </c>
      <c r="H12" s="152"/>
      <c r="I12" s="378" t="s">
        <v>78</v>
      </c>
      <c r="J12" s="260">
        <v>0</v>
      </c>
      <c r="K12" s="261">
        <v>0</v>
      </c>
      <c r="L12" s="262">
        <v>0</v>
      </c>
      <c r="M12" s="263">
        <v>0</v>
      </c>
      <c r="N12" s="263">
        <v>0</v>
      </c>
      <c r="O12" s="264">
        <v>0</v>
      </c>
      <c r="P12" s="260">
        <v>0</v>
      </c>
      <c r="Q12" s="261">
        <v>0</v>
      </c>
      <c r="R12" s="262">
        <v>0.01</v>
      </c>
      <c r="S12" s="263">
        <v>0</v>
      </c>
      <c r="T12" s="263">
        <v>0</v>
      </c>
      <c r="U12" s="264">
        <v>0</v>
      </c>
      <c r="V12" s="260">
        <v>0</v>
      </c>
      <c r="W12" s="261">
        <v>0</v>
      </c>
      <c r="X12" s="262">
        <v>0.01</v>
      </c>
      <c r="Y12" s="263">
        <v>0</v>
      </c>
      <c r="Z12" s="263">
        <v>0</v>
      </c>
      <c r="AA12" s="264">
        <v>0</v>
      </c>
      <c r="AB12" s="260">
        <v>0</v>
      </c>
      <c r="AC12" s="261">
        <v>0</v>
      </c>
      <c r="AD12" s="262">
        <v>0.01</v>
      </c>
      <c r="AE12" s="263">
        <v>0</v>
      </c>
      <c r="AF12" s="263">
        <v>0</v>
      </c>
      <c r="AG12" s="264">
        <v>0</v>
      </c>
      <c r="AH12" s="438">
        <f>_xlfn.XLOOKUP(C12,'Investment Project Main Info'!$E$4:$E$265,'Investment Project Main Info'!$L$4:$L$265)</f>
        <v>2023</v>
      </c>
    </row>
    <row r="13" spans="2:34" ht="43.5" customHeight="1" x14ac:dyDescent="0.25">
      <c r="B13" s="624" t="s">
        <v>24</v>
      </c>
      <c r="C13" s="135" t="s">
        <v>125</v>
      </c>
      <c r="D13" s="136" t="str">
        <f>_xlfn.XLOOKUP(C13,'Investment Project Main Info'!$E$4:$E$265,'Investment Project Main Info'!$F$4:$F$265)</f>
        <v>Energy Park Bad Lauchstädt</v>
      </c>
      <c r="E13" s="136" t="str">
        <f>_xlfn.XLOOKUP(C13,[4]ETR!$D$4:$D$78,[4]ETR!$H$4:$H$78)</f>
        <v xml:space="preserve">Hydrogen and synthetic methane </v>
      </c>
      <c r="F13" s="137"/>
      <c r="G13" s="137" t="s">
        <v>902</v>
      </c>
      <c r="H13" s="137"/>
      <c r="I13" s="300" t="s">
        <v>78</v>
      </c>
      <c r="J13" s="266">
        <v>0</v>
      </c>
      <c r="K13" s="267">
        <v>0</v>
      </c>
      <c r="L13" s="268">
        <v>0</v>
      </c>
      <c r="M13" s="269">
        <v>0</v>
      </c>
      <c r="N13" s="269">
        <v>0</v>
      </c>
      <c r="O13" s="270">
        <v>0</v>
      </c>
      <c r="P13" s="266">
        <v>0.6</v>
      </c>
      <c r="Q13" s="267">
        <v>0</v>
      </c>
      <c r="R13" s="268">
        <v>0</v>
      </c>
      <c r="S13" s="269">
        <v>0</v>
      </c>
      <c r="T13" s="269">
        <v>0</v>
      </c>
      <c r="U13" s="270">
        <v>0</v>
      </c>
      <c r="V13" s="266">
        <v>0.6</v>
      </c>
      <c r="W13" s="267">
        <v>0</v>
      </c>
      <c r="X13" s="268">
        <v>0</v>
      </c>
      <c r="Y13" s="269">
        <v>0</v>
      </c>
      <c r="Z13" s="269">
        <v>0</v>
      </c>
      <c r="AA13" s="270">
        <v>0</v>
      </c>
      <c r="AB13" s="266">
        <v>0.6</v>
      </c>
      <c r="AC13" s="267">
        <v>0</v>
      </c>
      <c r="AD13" s="268">
        <v>0</v>
      </c>
      <c r="AE13" s="269">
        <v>0</v>
      </c>
      <c r="AF13" s="269">
        <v>0</v>
      </c>
      <c r="AG13" s="270">
        <v>0</v>
      </c>
      <c r="AH13" s="439">
        <f>_xlfn.XLOOKUP(C13,'Investment Project Main Info'!$E$4:$E$265,'Investment Project Main Info'!$L$4:$L$265)</f>
        <v>2023</v>
      </c>
    </row>
    <row r="14" spans="2:34" ht="43.5" customHeight="1" x14ac:dyDescent="0.25">
      <c r="B14" s="625" t="s">
        <v>24</v>
      </c>
      <c r="C14" s="141" t="s">
        <v>127</v>
      </c>
      <c r="D14" s="145" t="str">
        <f>_xlfn.XLOOKUP(C14,'Investment Project Main Info'!$E$4:$E$265,'Investment Project Main Info'!$F$4:$F$265)</f>
        <v>hybridge - gas grid infrastructure</v>
      </c>
      <c r="E14" s="145" t="str">
        <f>_xlfn.XLOOKUP(C14,[4]ETR!$D$4:$D$78,[4]ETR!$H$4:$H$78)</f>
        <v xml:space="preserve">Hydrogen and synthetic methane </v>
      </c>
      <c r="F14" s="142"/>
      <c r="G14" s="142" t="s">
        <v>903</v>
      </c>
      <c r="H14" s="143"/>
      <c r="I14" s="298" t="s">
        <v>78</v>
      </c>
      <c r="J14" s="271">
        <v>0</v>
      </c>
      <c r="K14" s="272">
        <v>0</v>
      </c>
      <c r="L14" s="273">
        <v>0</v>
      </c>
      <c r="M14" s="274">
        <v>0</v>
      </c>
      <c r="N14" s="274">
        <v>0</v>
      </c>
      <c r="O14" s="275">
        <v>0</v>
      </c>
      <c r="P14" s="271">
        <v>2</v>
      </c>
      <c r="Q14" s="272">
        <v>0</v>
      </c>
      <c r="R14" s="273">
        <v>0</v>
      </c>
      <c r="S14" s="274">
        <v>0</v>
      </c>
      <c r="T14" s="274">
        <v>0</v>
      </c>
      <c r="U14" s="275">
        <v>0</v>
      </c>
      <c r="V14" s="271">
        <v>2</v>
      </c>
      <c r="W14" s="272">
        <v>0</v>
      </c>
      <c r="X14" s="273">
        <v>0</v>
      </c>
      <c r="Y14" s="274">
        <v>0</v>
      </c>
      <c r="Z14" s="274">
        <v>0</v>
      </c>
      <c r="AA14" s="275">
        <v>0</v>
      </c>
      <c r="AB14" s="271">
        <v>2</v>
      </c>
      <c r="AC14" s="272">
        <v>0</v>
      </c>
      <c r="AD14" s="273">
        <v>0</v>
      </c>
      <c r="AE14" s="274">
        <v>0</v>
      </c>
      <c r="AF14" s="274">
        <v>0</v>
      </c>
      <c r="AG14" s="275">
        <v>0</v>
      </c>
      <c r="AH14" s="440">
        <f>_xlfn.XLOOKUP(C14,'Investment Project Main Info'!$E$4:$E$265,'Investment Project Main Info'!$L$4:$L$265)</f>
        <v>2023</v>
      </c>
    </row>
    <row r="15" spans="2:34" ht="43.5" customHeight="1" x14ac:dyDescent="0.25">
      <c r="B15" s="625" t="s">
        <v>24</v>
      </c>
      <c r="C15" s="141" t="s">
        <v>836</v>
      </c>
      <c r="D15" s="145" t="str">
        <f>_xlfn.XLOOKUP(C15,'Investment Project Main Info'!$E$4:$E$265,'Investment Project Main Info'!$F$4:$F$265)</f>
        <v>GETH2-ETR 1</v>
      </c>
      <c r="E15" s="145" t="str">
        <f>_xlfn.XLOOKUP(C15,[4]ETR!$D$4:$D$78,[4]ETR!$H$4:$H$78)</f>
        <v xml:space="preserve">Hydrogen and synthetic methane </v>
      </c>
      <c r="F15" s="153"/>
      <c r="G15" s="154" t="s">
        <v>908</v>
      </c>
      <c r="H15" s="155"/>
      <c r="I15" s="379" t="s">
        <v>78</v>
      </c>
      <c r="J15" s="271">
        <v>0</v>
      </c>
      <c r="K15" s="272">
        <v>0</v>
      </c>
      <c r="L15" s="273">
        <v>0</v>
      </c>
      <c r="M15" s="274">
        <v>0</v>
      </c>
      <c r="N15" s="274">
        <v>0</v>
      </c>
      <c r="O15" s="275">
        <v>0</v>
      </c>
      <c r="P15" s="271">
        <v>2.52</v>
      </c>
      <c r="Q15" s="272">
        <v>0</v>
      </c>
      <c r="R15" s="273">
        <v>0</v>
      </c>
      <c r="S15" s="274">
        <v>0</v>
      </c>
      <c r="T15" s="274">
        <v>0</v>
      </c>
      <c r="U15" s="275">
        <v>0</v>
      </c>
      <c r="V15" s="271">
        <v>2.52</v>
      </c>
      <c r="W15" s="272">
        <v>0</v>
      </c>
      <c r="X15" s="273">
        <v>0</v>
      </c>
      <c r="Y15" s="274">
        <v>0</v>
      </c>
      <c r="Z15" s="274">
        <v>0</v>
      </c>
      <c r="AA15" s="275">
        <v>0</v>
      </c>
      <c r="AB15" s="271">
        <v>2.52</v>
      </c>
      <c r="AC15" s="272">
        <v>0</v>
      </c>
      <c r="AD15" s="273">
        <v>0</v>
      </c>
      <c r="AE15" s="274">
        <v>0</v>
      </c>
      <c r="AF15" s="274">
        <v>0</v>
      </c>
      <c r="AG15" s="275">
        <v>0</v>
      </c>
      <c r="AH15" s="440">
        <f>_xlfn.XLOOKUP(C15,'Investment Project Main Info'!$E$4:$E$265,'Investment Project Main Info'!$L$4:$L$265)</f>
        <v>2022</v>
      </c>
    </row>
    <row r="16" spans="2:34" ht="43.5" customHeight="1" x14ac:dyDescent="0.25">
      <c r="B16" s="625" t="s">
        <v>24</v>
      </c>
      <c r="C16" s="141" t="s">
        <v>964</v>
      </c>
      <c r="D16" s="145" t="str">
        <f>_xlfn.XLOOKUP(C16,'Investment Project Main Info'!$E$4:$E$265,'Investment Project Main Info'!$F$4:$F$265)</f>
        <v xml:space="preserve">Vlieghuis (NL)/ Emlichheim (DE) Capacity for Hydrogen according to the NDP </v>
      </c>
      <c r="E16" s="145" t="str">
        <f>_xlfn.XLOOKUP(C16,[4]ETR!$D$4:$D$78,[4]ETR!$H$4:$H$78)</f>
        <v xml:space="preserve">Hydrogen and synthetic methane </v>
      </c>
      <c r="F16" s="153"/>
      <c r="G16" s="154" t="s">
        <v>909</v>
      </c>
      <c r="H16" s="155"/>
      <c r="I16" s="298" t="s">
        <v>88</v>
      </c>
      <c r="J16" s="271"/>
      <c r="K16" s="272"/>
      <c r="L16" s="273"/>
      <c r="M16" s="274"/>
      <c r="N16" s="274"/>
      <c r="O16" s="275"/>
      <c r="P16" s="271"/>
      <c r="Q16" s="272"/>
      <c r="R16" s="273"/>
      <c r="S16" s="274"/>
      <c r="T16" s="274"/>
      <c r="U16" s="275"/>
      <c r="V16" s="271"/>
      <c r="W16" s="272"/>
      <c r="X16" s="273"/>
      <c r="Y16" s="274"/>
      <c r="Z16" s="274"/>
      <c r="AA16" s="275"/>
      <c r="AB16" s="271"/>
      <c r="AC16" s="272"/>
      <c r="AD16" s="273"/>
      <c r="AE16" s="274"/>
      <c r="AF16" s="274"/>
      <c r="AG16" s="275"/>
      <c r="AH16" s="440">
        <f>_xlfn.XLOOKUP(C16,'Investment Project Main Info'!$E$4:$E$265,'Investment Project Main Info'!$L$4:$L$265)</f>
        <v>2025</v>
      </c>
    </row>
    <row r="17" spans="2:34" ht="43.5" customHeight="1" x14ac:dyDescent="0.25">
      <c r="B17" s="625" t="s">
        <v>24</v>
      </c>
      <c r="C17" s="141" t="s">
        <v>979</v>
      </c>
      <c r="D17" s="145" t="str">
        <f>_xlfn.XLOOKUP(C17,'Investment Project Main Info'!$E$4:$E$265,'Investment Project Main Info'!$F$4:$F$265)</f>
        <v>Hydrogen pipeline system conversion projects of german gas NDP 2020-2030</v>
      </c>
      <c r="E17" s="145" t="str">
        <f>_xlfn.XLOOKUP(C17,[4]ETR!$D$4:$D$78,[4]ETR!$H$4:$H$78)</f>
        <v xml:space="preserve">Hydrogen and synthetic methane </v>
      </c>
      <c r="F17" s="142"/>
      <c r="G17" s="154" t="s">
        <v>912</v>
      </c>
      <c r="H17" s="143"/>
      <c r="I17" s="298" t="s">
        <v>78</v>
      </c>
      <c r="J17" s="271">
        <v>0</v>
      </c>
      <c r="K17" s="272">
        <v>0</v>
      </c>
      <c r="L17" s="273">
        <v>0</v>
      </c>
      <c r="M17" s="274">
        <v>0</v>
      </c>
      <c r="N17" s="274">
        <v>0</v>
      </c>
      <c r="O17" s="275">
        <v>0</v>
      </c>
      <c r="P17" s="271">
        <v>0</v>
      </c>
      <c r="Q17" s="272">
        <v>0</v>
      </c>
      <c r="R17" s="273">
        <v>0</v>
      </c>
      <c r="S17" s="274">
        <v>0</v>
      </c>
      <c r="T17" s="274">
        <v>0</v>
      </c>
      <c r="U17" s="275">
        <v>0</v>
      </c>
      <c r="V17" s="271">
        <v>0</v>
      </c>
      <c r="W17" s="272">
        <v>0</v>
      </c>
      <c r="X17" s="273">
        <v>0</v>
      </c>
      <c r="Y17" s="274">
        <v>0</v>
      </c>
      <c r="Z17" s="274">
        <v>0</v>
      </c>
      <c r="AA17" s="275">
        <v>0</v>
      </c>
      <c r="AB17" s="271">
        <v>0</v>
      </c>
      <c r="AC17" s="272">
        <v>0</v>
      </c>
      <c r="AD17" s="273">
        <v>0</v>
      </c>
      <c r="AE17" s="274">
        <v>0</v>
      </c>
      <c r="AF17" s="274">
        <v>0</v>
      </c>
      <c r="AG17" s="275">
        <v>0</v>
      </c>
      <c r="AH17" s="440">
        <f>_xlfn.XLOOKUP(C17,'Investment Project Main Info'!$E$4:$E$265,'Investment Project Main Info'!$L$4:$L$265)</f>
        <v>2030</v>
      </c>
    </row>
    <row r="18" spans="2:34" ht="42.75" x14ac:dyDescent="0.25">
      <c r="B18" s="625" t="s">
        <v>24</v>
      </c>
      <c r="C18" s="141" t="s">
        <v>147</v>
      </c>
      <c r="D18" s="145" t="str">
        <f>_xlfn.XLOOKUP(C18,'Investment Project Main Info'!$E$4:$E$265,'Investment Project Main Info'!$F$4:$F$265)</f>
        <v>Element Eins</v>
      </c>
      <c r="E18" s="145" t="str">
        <f>_xlfn.XLOOKUP(C18,[4]ETR!$D$4:$D$78,[4]ETR!$H$4:$H$78)</f>
        <v xml:space="preserve">Hydrogen and synthetic methane </v>
      </c>
      <c r="F18" s="153"/>
      <c r="G18" s="154" t="s">
        <v>904</v>
      </c>
      <c r="H18" s="155"/>
      <c r="I18" s="298" t="s">
        <v>78</v>
      </c>
      <c r="J18" s="271">
        <v>0</v>
      </c>
      <c r="K18" s="272">
        <v>0</v>
      </c>
      <c r="L18" s="273">
        <v>0</v>
      </c>
      <c r="M18" s="274">
        <v>0</v>
      </c>
      <c r="N18" s="274">
        <v>0</v>
      </c>
      <c r="O18" s="275">
        <v>0</v>
      </c>
      <c r="P18" s="271">
        <v>1.8</v>
      </c>
      <c r="Q18" s="272">
        <v>0</v>
      </c>
      <c r="R18" s="273">
        <v>0</v>
      </c>
      <c r="S18" s="274">
        <v>0</v>
      </c>
      <c r="T18" s="274">
        <v>0</v>
      </c>
      <c r="U18" s="275">
        <v>0</v>
      </c>
      <c r="V18" s="271">
        <v>3.6</v>
      </c>
      <c r="W18" s="272">
        <v>0</v>
      </c>
      <c r="X18" s="273">
        <v>0</v>
      </c>
      <c r="Y18" s="274">
        <v>0</v>
      </c>
      <c r="Z18" s="274">
        <v>0</v>
      </c>
      <c r="AA18" s="275">
        <v>0</v>
      </c>
      <c r="AB18" s="271">
        <v>3.6</v>
      </c>
      <c r="AC18" s="272">
        <v>0</v>
      </c>
      <c r="AD18" s="273">
        <v>0</v>
      </c>
      <c r="AE18" s="274">
        <v>0</v>
      </c>
      <c r="AF18" s="274">
        <v>0</v>
      </c>
      <c r="AG18" s="275">
        <v>0</v>
      </c>
      <c r="AH18" s="440">
        <f>_xlfn.XLOOKUP(C18,'Investment Project Main Info'!$E$4:$E$265,'Investment Project Main Info'!$L$4:$L$265)</f>
        <v>2022</v>
      </c>
    </row>
    <row r="19" spans="2:34" ht="28.5" customHeight="1" x14ac:dyDescent="0.25">
      <c r="B19" s="625" t="s">
        <v>24</v>
      </c>
      <c r="C19" s="141" t="s">
        <v>965</v>
      </c>
      <c r="D19" s="145" t="str">
        <f>_xlfn.XLOOKUP(C19,'Investment Project Main Info'!$E$4:$E$265,'Investment Project Main Info'!$F$4:$F$265)</f>
        <v>Zevenaar (NL)/ Elten (DE) Capacity of Hydrogen according to the NDP</v>
      </c>
      <c r="E19" s="145" t="str">
        <f>_xlfn.XLOOKUP(C19,[4]ETR!$D$4:$D$78,[4]ETR!$H$4:$H$78)</f>
        <v xml:space="preserve">Hydrogen and synthetic methane </v>
      </c>
      <c r="F19" s="153"/>
      <c r="G19" s="154" t="s">
        <v>910</v>
      </c>
      <c r="H19" s="143"/>
      <c r="I19" s="298" t="s">
        <v>78</v>
      </c>
      <c r="J19" s="271">
        <v>0</v>
      </c>
      <c r="K19" s="272">
        <v>0</v>
      </c>
      <c r="L19" s="273">
        <v>0</v>
      </c>
      <c r="M19" s="274">
        <v>0</v>
      </c>
      <c r="N19" s="274">
        <v>0</v>
      </c>
      <c r="O19" s="275">
        <v>0</v>
      </c>
      <c r="P19" s="271">
        <v>0</v>
      </c>
      <c r="Q19" s="272">
        <v>0</v>
      </c>
      <c r="R19" s="273">
        <v>0</v>
      </c>
      <c r="S19" s="274">
        <v>0</v>
      </c>
      <c r="T19" s="274">
        <v>0</v>
      </c>
      <c r="U19" s="275">
        <v>0</v>
      </c>
      <c r="V19" s="271">
        <v>0</v>
      </c>
      <c r="W19" s="272">
        <v>0</v>
      </c>
      <c r="X19" s="273">
        <v>0</v>
      </c>
      <c r="Y19" s="274">
        <v>0</v>
      </c>
      <c r="Z19" s="274">
        <v>0</v>
      </c>
      <c r="AA19" s="275">
        <v>0</v>
      </c>
      <c r="AB19" s="271">
        <v>0</v>
      </c>
      <c r="AC19" s="272">
        <v>0</v>
      </c>
      <c r="AD19" s="273">
        <v>0</v>
      </c>
      <c r="AE19" s="274">
        <v>0</v>
      </c>
      <c r="AF19" s="274">
        <v>0</v>
      </c>
      <c r="AG19" s="275">
        <v>0</v>
      </c>
      <c r="AH19" s="440">
        <f>_xlfn.XLOOKUP(C19,'Investment Project Main Info'!$E$4:$E$265,'Investment Project Main Info'!$L$4:$L$265)</f>
        <v>2029</v>
      </c>
    </row>
    <row r="20" spans="2:34" ht="33" customHeight="1" x14ac:dyDescent="0.25">
      <c r="B20" s="625" t="s">
        <v>24</v>
      </c>
      <c r="C20" s="141" t="s">
        <v>978</v>
      </c>
      <c r="D20" s="145" t="str">
        <f>_xlfn.XLOOKUP(C20,'Investment Project Main Info'!$E$4:$E$265,'Investment Project Main Info'!$F$4:$F$265)</f>
        <v>New hydrogen pipeline projects of german gas NDP 2020-2030</v>
      </c>
      <c r="E20" s="145" t="str">
        <f>_xlfn.XLOOKUP(C20,[4]ETR!$D$4:$D$78,[4]ETR!$H$4:$H$78)</f>
        <v xml:space="preserve">Hydrogen and synthetic methane </v>
      </c>
      <c r="F20" s="153"/>
      <c r="G20" s="142"/>
      <c r="H20" s="143"/>
      <c r="I20" s="298" t="s">
        <v>78</v>
      </c>
      <c r="J20" s="271">
        <v>0</v>
      </c>
      <c r="K20" s="272">
        <v>0</v>
      </c>
      <c r="L20" s="273">
        <v>0</v>
      </c>
      <c r="M20" s="274">
        <v>0</v>
      </c>
      <c r="N20" s="274">
        <v>0</v>
      </c>
      <c r="O20" s="275">
        <v>0</v>
      </c>
      <c r="P20" s="271">
        <v>0</v>
      </c>
      <c r="Q20" s="272">
        <v>0</v>
      </c>
      <c r="R20" s="273">
        <v>0</v>
      </c>
      <c r="S20" s="274">
        <v>0</v>
      </c>
      <c r="T20" s="274">
        <v>0</v>
      </c>
      <c r="U20" s="275">
        <v>0</v>
      </c>
      <c r="V20" s="271">
        <v>0</v>
      </c>
      <c r="W20" s="272">
        <v>0</v>
      </c>
      <c r="X20" s="273">
        <v>0</v>
      </c>
      <c r="Y20" s="274">
        <v>0</v>
      </c>
      <c r="Z20" s="274">
        <v>0</v>
      </c>
      <c r="AA20" s="275">
        <v>0</v>
      </c>
      <c r="AB20" s="271">
        <v>0</v>
      </c>
      <c r="AC20" s="272">
        <v>0</v>
      </c>
      <c r="AD20" s="273">
        <v>0</v>
      </c>
      <c r="AE20" s="274">
        <v>0</v>
      </c>
      <c r="AF20" s="274">
        <v>0</v>
      </c>
      <c r="AG20" s="275">
        <v>0</v>
      </c>
      <c r="AH20" s="440">
        <f>_xlfn.XLOOKUP(C20,'Investment Project Main Info'!$E$4:$E$265,'Investment Project Main Info'!$L$4:$L$265)</f>
        <v>2030</v>
      </c>
    </row>
    <row r="21" spans="2:34" ht="32.25" customHeight="1" x14ac:dyDescent="0.25">
      <c r="B21" s="625" t="s">
        <v>24</v>
      </c>
      <c r="C21" s="141" t="s">
        <v>977</v>
      </c>
      <c r="D21" s="145" t="str">
        <f>_xlfn.XLOOKUP(C21,'Investment Project Main Info'!$E$4:$E$265,'Investment Project Main Info'!$F$4:$F$265)</f>
        <v>Conversion of Natural-Gas-Pipelines to Hydrogen-Pipelines</v>
      </c>
      <c r="E21" s="145" t="str">
        <f>_xlfn.XLOOKUP(C21,[4]ETR!$D$4:$D$78,[4]ETR!$H$4:$H$78)</f>
        <v xml:space="preserve">Hydrogen and synthetic methane </v>
      </c>
      <c r="F21" s="153"/>
      <c r="G21" s="142"/>
      <c r="H21" s="143"/>
      <c r="I21" s="298" t="s">
        <v>78</v>
      </c>
      <c r="J21" s="271">
        <v>0</v>
      </c>
      <c r="K21" s="272">
        <v>0</v>
      </c>
      <c r="L21" s="273">
        <v>0</v>
      </c>
      <c r="M21" s="274">
        <v>0</v>
      </c>
      <c r="N21" s="274">
        <v>0</v>
      </c>
      <c r="O21" s="275">
        <v>0</v>
      </c>
      <c r="P21" s="271">
        <v>0</v>
      </c>
      <c r="Q21" s="272">
        <v>0</v>
      </c>
      <c r="R21" s="273">
        <v>0</v>
      </c>
      <c r="S21" s="274">
        <v>0</v>
      </c>
      <c r="T21" s="274">
        <v>0</v>
      </c>
      <c r="U21" s="275">
        <v>0</v>
      </c>
      <c r="V21" s="271">
        <v>0</v>
      </c>
      <c r="W21" s="272">
        <v>0</v>
      </c>
      <c r="X21" s="273">
        <v>0</v>
      </c>
      <c r="Y21" s="274">
        <v>0</v>
      </c>
      <c r="Z21" s="274">
        <v>0</v>
      </c>
      <c r="AA21" s="275">
        <v>0</v>
      </c>
      <c r="AB21" s="271">
        <v>0</v>
      </c>
      <c r="AC21" s="272">
        <v>0</v>
      </c>
      <c r="AD21" s="273">
        <v>0</v>
      </c>
      <c r="AE21" s="274">
        <v>0</v>
      </c>
      <c r="AF21" s="274">
        <v>0</v>
      </c>
      <c r="AG21" s="275">
        <v>0</v>
      </c>
      <c r="AH21" s="440">
        <f>_xlfn.XLOOKUP(C21,'Investment Project Main Info'!$E$4:$E$265,'Investment Project Main Info'!$L$4:$L$265)</f>
        <v>2025</v>
      </c>
    </row>
    <row r="22" spans="2:34" ht="51" customHeight="1" x14ac:dyDescent="0.25">
      <c r="B22" s="625" t="s">
        <v>24</v>
      </c>
      <c r="C22" s="141" t="s">
        <v>963</v>
      </c>
      <c r="D22" s="145" t="str">
        <f>_xlfn.XLOOKUP(C22,'Investment Project Main Info'!$E$4:$E$265,'Investment Project Main Info'!$F$4:$F$265)</f>
        <v>Hydrogen import via Oude</v>
      </c>
      <c r="E22" s="145" t="str">
        <f>_xlfn.XLOOKUP(C22,[4]ETR!$D$4:$D$78,[4]ETR!$H$4:$H$78)</f>
        <v xml:space="preserve">Hydrogen and synthetic methane </v>
      </c>
      <c r="F22" s="143">
        <v>139</v>
      </c>
      <c r="G22" s="142"/>
      <c r="H22" s="143"/>
      <c r="I22" s="298" t="s">
        <v>88</v>
      </c>
      <c r="J22" s="271"/>
      <c r="K22" s="272"/>
      <c r="L22" s="273"/>
      <c r="M22" s="274"/>
      <c r="N22" s="274"/>
      <c r="O22" s="275"/>
      <c r="P22" s="271"/>
      <c r="Q22" s="272"/>
      <c r="R22" s="273"/>
      <c r="S22" s="274"/>
      <c r="T22" s="274"/>
      <c r="U22" s="275"/>
      <c r="V22" s="271"/>
      <c r="W22" s="272"/>
      <c r="X22" s="273"/>
      <c r="Y22" s="274"/>
      <c r="Z22" s="274"/>
      <c r="AA22" s="275"/>
      <c r="AB22" s="271"/>
      <c r="AC22" s="272"/>
      <c r="AD22" s="273"/>
      <c r="AE22" s="274"/>
      <c r="AF22" s="274"/>
      <c r="AG22" s="275"/>
      <c r="AH22" s="440">
        <f>_xlfn.XLOOKUP(C22,'Investment Project Main Info'!$E$4:$E$265,'Investment Project Main Info'!$L$4:$L$265)</f>
        <v>2030</v>
      </c>
    </row>
    <row r="23" spans="2:34" ht="66" customHeight="1" x14ac:dyDescent="0.25">
      <c r="B23" s="625" t="s">
        <v>24</v>
      </c>
      <c r="C23" s="141" t="s">
        <v>832</v>
      </c>
      <c r="D23" s="145" t="str">
        <f>_xlfn.XLOOKUP(C23,'Investment Project Main Info'!$E$4:$E$265,'Investment Project Main Info'!$F$4:$F$265)</f>
        <v>Renewable Methane according to NEP2020</v>
      </c>
      <c r="E23" s="145" t="str">
        <f>_xlfn.XLOOKUP(C23,[4]ETR!$D$4:$D$78,[4]ETR!$H$4:$H$78)</f>
        <v xml:space="preserve">Hydrogen and synthetic methane </v>
      </c>
      <c r="F23" s="153"/>
      <c r="G23" s="154" t="s">
        <v>905</v>
      </c>
      <c r="H23" s="155"/>
      <c r="I23" s="298" t="s">
        <v>78</v>
      </c>
      <c r="J23" s="271">
        <v>0</v>
      </c>
      <c r="K23" s="272">
        <v>0</v>
      </c>
      <c r="L23" s="273">
        <v>0</v>
      </c>
      <c r="M23" s="274">
        <v>0</v>
      </c>
      <c r="N23" s="274">
        <v>0</v>
      </c>
      <c r="O23" s="275">
        <v>0</v>
      </c>
      <c r="P23" s="271">
        <v>0</v>
      </c>
      <c r="Q23" s="272">
        <v>0.86</v>
      </c>
      <c r="R23" s="273">
        <v>0</v>
      </c>
      <c r="S23" s="274">
        <v>0</v>
      </c>
      <c r="T23" s="274">
        <v>0</v>
      </c>
      <c r="U23" s="275">
        <v>0</v>
      </c>
      <c r="V23" s="271">
        <v>0</v>
      </c>
      <c r="W23" s="272">
        <v>0.86</v>
      </c>
      <c r="X23" s="273">
        <v>0</v>
      </c>
      <c r="Y23" s="274">
        <v>0</v>
      </c>
      <c r="Z23" s="274">
        <v>0</v>
      </c>
      <c r="AA23" s="275">
        <v>0</v>
      </c>
      <c r="AB23" s="271">
        <v>0</v>
      </c>
      <c r="AC23" s="272">
        <v>0.86</v>
      </c>
      <c r="AD23" s="273">
        <v>0</v>
      </c>
      <c r="AE23" s="274">
        <v>0</v>
      </c>
      <c r="AF23" s="274">
        <v>0</v>
      </c>
      <c r="AG23" s="275">
        <v>0</v>
      </c>
      <c r="AH23" s="440">
        <f>_xlfn.XLOOKUP(C23,'Investment Project Main Info'!$E$4:$E$265,'Investment Project Main Info'!$L$4:$L$265)</f>
        <v>2023</v>
      </c>
    </row>
    <row r="24" spans="2:34" ht="52.5" customHeight="1" x14ac:dyDescent="0.25">
      <c r="B24" s="625" t="s">
        <v>24</v>
      </c>
      <c r="C24" s="141" t="s">
        <v>834</v>
      </c>
      <c r="D24" s="145" t="str">
        <f>_xlfn.XLOOKUP(C24,'Investment Project Main Info'!$E$4:$E$265,'Investment Project Main Info'!$F$4:$F$265)</f>
        <v>Renewable Hydrogen according to NEP2020</v>
      </c>
      <c r="E24" s="145" t="str">
        <f>_xlfn.XLOOKUP(C24,[4]ETR!$D$4:$D$78,[4]ETR!$H$4:$H$78)</f>
        <v xml:space="preserve">Hydrogen and synthetic methane </v>
      </c>
      <c r="F24" s="142"/>
      <c r="G24" s="154" t="s">
        <v>995</v>
      </c>
      <c r="H24" s="144" t="s">
        <v>1160</v>
      </c>
      <c r="I24" s="380" t="s">
        <v>78</v>
      </c>
      <c r="J24" s="271">
        <v>0.6</v>
      </c>
      <c r="K24" s="272">
        <v>0</v>
      </c>
      <c r="L24" s="273">
        <v>0</v>
      </c>
      <c r="M24" s="274">
        <v>0</v>
      </c>
      <c r="N24" s="274">
        <v>0</v>
      </c>
      <c r="O24" s="275">
        <v>0</v>
      </c>
      <c r="P24" s="271">
        <f>17.1*0.5</f>
        <v>8.5500000000000007</v>
      </c>
      <c r="Q24" s="272">
        <v>0</v>
      </c>
      <c r="R24" s="273">
        <v>0</v>
      </c>
      <c r="S24" s="274">
        <v>0</v>
      </c>
      <c r="T24" s="274">
        <v>0</v>
      </c>
      <c r="U24" s="275">
        <v>0</v>
      </c>
      <c r="V24" s="271">
        <f>17.1*0.5</f>
        <v>8.5500000000000007</v>
      </c>
      <c r="W24" s="272">
        <v>0</v>
      </c>
      <c r="X24" s="273">
        <v>0</v>
      </c>
      <c r="Y24" s="274">
        <v>0</v>
      </c>
      <c r="Z24" s="274">
        <v>0</v>
      </c>
      <c r="AA24" s="275">
        <v>0</v>
      </c>
      <c r="AB24" s="271">
        <f>18*0.5</f>
        <v>9</v>
      </c>
      <c r="AC24" s="272">
        <v>0</v>
      </c>
      <c r="AD24" s="273">
        <v>0</v>
      </c>
      <c r="AE24" s="274">
        <v>0</v>
      </c>
      <c r="AF24" s="274">
        <v>0</v>
      </c>
      <c r="AG24" s="275">
        <v>0</v>
      </c>
      <c r="AH24" s="440">
        <f>_xlfn.XLOOKUP(C24,'Investment Project Main Info'!$E$4:$E$265,'Investment Project Main Info'!$L$4:$L$265)</f>
        <v>2020</v>
      </c>
    </row>
    <row r="25" spans="2:34" ht="42.75" x14ac:dyDescent="0.25">
      <c r="B25" s="625" t="s">
        <v>24</v>
      </c>
      <c r="C25" s="141" t="s">
        <v>953</v>
      </c>
      <c r="D25" s="145" t="str">
        <f>_xlfn.XLOOKUP(C25,'Investment Project Main Info'!$E$4:$E$265,'Investment Project Main Info'!$F$4:$F$265)</f>
        <v>Green Hydrogen Hub Ahaus-Epe</v>
      </c>
      <c r="E25" s="145" t="str">
        <f>_xlfn.XLOOKUP(C25,[4]ETR!$D$4:$D$78,[4]ETR!$H$4:$H$78)</f>
        <v xml:space="preserve">Hydrogen and synthetic methane </v>
      </c>
      <c r="F25" s="153"/>
      <c r="G25" s="154" t="s">
        <v>906</v>
      </c>
      <c r="H25" s="144" t="s">
        <v>907</v>
      </c>
      <c r="I25" s="380" t="s">
        <v>78</v>
      </c>
      <c r="J25" s="271">
        <v>0</v>
      </c>
      <c r="K25" s="272">
        <v>0</v>
      </c>
      <c r="L25" s="273">
        <v>0</v>
      </c>
      <c r="M25" s="274">
        <v>0</v>
      </c>
      <c r="N25" s="274">
        <v>0</v>
      </c>
      <c r="O25" s="275">
        <v>0</v>
      </c>
      <c r="P25" s="271">
        <v>0</v>
      </c>
      <c r="Q25" s="272">
        <v>0</v>
      </c>
      <c r="R25" s="273">
        <v>0</v>
      </c>
      <c r="S25" s="274">
        <v>0</v>
      </c>
      <c r="T25" s="274">
        <v>0</v>
      </c>
      <c r="U25" s="275">
        <v>0</v>
      </c>
      <c r="V25" s="271">
        <v>2.52</v>
      </c>
      <c r="W25" s="272">
        <v>0</v>
      </c>
      <c r="X25" s="273">
        <v>0</v>
      </c>
      <c r="Y25" s="274">
        <v>0</v>
      </c>
      <c r="Z25" s="274">
        <v>0</v>
      </c>
      <c r="AA25" s="275">
        <v>0</v>
      </c>
      <c r="AB25" s="271">
        <v>8.4</v>
      </c>
      <c r="AC25" s="272">
        <v>0</v>
      </c>
      <c r="AD25" s="273">
        <v>0</v>
      </c>
      <c r="AE25" s="274">
        <v>0</v>
      </c>
      <c r="AF25" s="274">
        <v>0</v>
      </c>
      <c r="AG25" s="275">
        <v>0</v>
      </c>
      <c r="AH25" s="440">
        <f>_xlfn.XLOOKUP(C25,'Investment Project Main Info'!$E$4:$E$265,'Investment Project Main Info'!$L$4:$L$265)</f>
        <v>2026</v>
      </c>
    </row>
    <row r="26" spans="2:34" ht="42.75" x14ac:dyDescent="0.25">
      <c r="B26" s="625" t="s">
        <v>24</v>
      </c>
      <c r="C26" s="141" t="s">
        <v>952</v>
      </c>
      <c r="D26" s="145" t="str">
        <f>_xlfn.XLOOKUP(C26,'Investment Project Main Info'!$E$4:$E$265,'Investment Project Main Info'!$F$4:$F$265)</f>
        <v>Green Hydrogen Hub Harsefeld</v>
      </c>
      <c r="E26" s="145" t="str">
        <f>_xlfn.XLOOKUP(C26,[4]ETR!$D$4:$D$78,[4]ETR!$H$4:$H$78)</f>
        <v xml:space="preserve">Hydrogen and synthetic methane </v>
      </c>
      <c r="F26" s="142"/>
      <c r="G26" s="154" t="s">
        <v>906</v>
      </c>
      <c r="H26" s="144" t="s">
        <v>907</v>
      </c>
      <c r="I26" s="380" t="s">
        <v>78</v>
      </c>
      <c r="J26" s="271">
        <v>0</v>
      </c>
      <c r="K26" s="272">
        <v>0</v>
      </c>
      <c r="L26" s="273">
        <v>0</v>
      </c>
      <c r="M26" s="274">
        <v>0</v>
      </c>
      <c r="N26" s="274">
        <v>0</v>
      </c>
      <c r="O26" s="275">
        <v>0</v>
      </c>
      <c r="P26" s="271">
        <v>0</v>
      </c>
      <c r="Q26" s="272">
        <v>0</v>
      </c>
      <c r="R26" s="273">
        <v>0</v>
      </c>
      <c r="S26" s="274">
        <v>0</v>
      </c>
      <c r="T26" s="274">
        <v>0</v>
      </c>
      <c r="U26" s="275">
        <v>0</v>
      </c>
      <c r="V26" s="271">
        <v>2.52</v>
      </c>
      <c r="W26" s="272">
        <v>0</v>
      </c>
      <c r="X26" s="273">
        <v>0</v>
      </c>
      <c r="Y26" s="274">
        <v>0</v>
      </c>
      <c r="Z26" s="274">
        <v>0</v>
      </c>
      <c r="AA26" s="275">
        <v>0</v>
      </c>
      <c r="AB26" s="271">
        <v>8.4</v>
      </c>
      <c r="AC26" s="272">
        <v>0</v>
      </c>
      <c r="AD26" s="273">
        <v>0</v>
      </c>
      <c r="AE26" s="274">
        <v>0</v>
      </c>
      <c r="AF26" s="274">
        <v>0</v>
      </c>
      <c r="AG26" s="275">
        <v>0</v>
      </c>
      <c r="AH26" s="440">
        <f>_xlfn.XLOOKUP(C26,'Investment Project Main Info'!$E$4:$E$265,'Investment Project Main Info'!$L$4:$L$265)</f>
        <v>2026</v>
      </c>
    </row>
    <row r="27" spans="2:34" ht="42.75" x14ac:dyDescent="0.25">
      <c r="B27" s="625" t="s">
        <v>24</v>
      </c>
      <c r="C27" s="141" t="s">
        <v>955</v>
      </c>
      <c r="D27" s="145" t="str">
        <f>_xlfn.XLOOKUP(C27,'Investment Project Main Info'!$E$4:$E$265,'Investment Project Main Info'!$F$4:$F$265)</f>
        <v>Green Hydrogen Hub Moeckow</v>
      </c>
      <c r="E27" s="145" t="str">
        <f>_xlfn.XLOOKUP(C27,[4]ETR!$D$4:$D$78,[4]ETR!$H$4:$H$78)</f>
        <v xml:space="preserve">Hydrogen and synthetic methane </v>
      </c>
      <c r="F27" s="153"/>
      <c r="G27" s="154" t="s">
        <v>906</v>
      </c>
      <c r="H27" s="144" t="s">
        <v>907</v>
      </c>
      <c r="I27" s="380" t="s">
        <v>78</v>
      </c>
      <c r="J27" s="271">
        <v>0</v>
      </c>
      <c r="K27" s="272">
        <v>0</v>
      </c>
      <c r="L27" s="273">
        <v>0</v>
      </c>
      <c r="M27" s="274">
        <v>0</v>
      </c>
      <c r="N27" s="274">
        <v>0</v>
      </c>
      <c r="O27" s="275">
        <v>0</v>
      </c>
      <c r="P27" s="271">
        <v>0</v>
      </c>
      <c r="Q27" s="272">
        <v>0</v>
      </c>
      <c r="R27" s="273">
        <v>0</v>
      </c>
      <c r="S27" s="274">
        <v>0</v>
      </c>
      <c r="T27" s="274">
        <v>0</v>
      </c>
      <c r="U27" s="275">
        <v>0</v>
      </c>
      <c r="V27" s="271">
        <v>2.52</v>
      </c>
      <c r="W27" s="272">
        <v>0</v>
      </c>
      <c r="X27" s="273">
        <v>0</v>
      </c>
      <c r="Y27" s="274">
        <v>0</v>
      </c>
      <c r="Z27" s="274">
        <v>0</v>
      </c>
      <c r="AA27" s="275">
        <v>0</v>
      </c>
      <c r="AB27" s="271">
        <v>8.4</v>
      </c>
      <c r="AC27" s="272">
        <v>0</v>
      </c>
      <c r="AD27" s="273">
        <v>0</v>
      </c>
      <c r="AE27" s="274">
        <v>0</v>
      </c>
      <c r="AF27" s="274">
        <v>0</v>
      </c>
      <c r="AG27" s="275">
        <v>0</v>
      </c>
      <c r="AH27" s="440">
        <f>_xlfn.XLOOKUP(C27,'Investment Project Main Info'!$E$4:$E$265,'Investment Project Main Info'!$L$4:$L$265)</f>
        <v>2026</v>
      </c>
    </row>
    <row r="28" spans="2:34" ht="42.75" x14ac:dyDescent="0.25">
      <c r="B28" s="625" t="s">
        <v>24</v>
      </c>
      <c r="C28" s="141" t="s">
        <v>956</v>
      </c>
      <c r="D28" s="145" t="str">
        <f>_xlfn.XLOOKUP(C28,'Investment Project Main Info'!$E$4:$E$265,'Investment Project Main Info'!$F$4:$F$265)</f>
        <v>Green Hydrogen Hub Etzel</v>
      </c>
      <c r="E28" s="145" t="str">
        <f>_xlfn.XLOOKUP(C28,[4]ETR!$D$4:$D$78,[4]ETR!$H$4:$H$78)</f>
        <v xml:space="preserve">Hydrogen and synthetic methane </v>
      </c>
      <c r="F28" s="142"/>
      <c r="G28" s="154" t="s">
        <v>906</v>
      </c>
      <c r="H28" s="144" t="s">
        <v>907</v>
      </c>
      <c r="I28" s="380" t="s">
        <v>78</v>
      </c>
      <c r="J28" s="271">
        <v>0</v>
      </c>
      <c r="K28" s="272">
        <v>0</v>
      </c>
      <c r="L28" s="273">
        <v>0</v>
      </c>
      <c r="M28" s="274">
        <v>0</v>
      </c>
      <c r="N28" s="274">
        <v>0</v>
      </c>
      <c r="O28" s="275">
        <v>0</v>
      </c>
      <c r="P28" s="271">
        <v>0</v>
      </c>
      <c r="Q28" s="272">
        <v>0</v>
      </c>
      <c r="R28" s="273">
        <v>0</v>
      </c>
      <c r="S28" s="274">
        <v>0</v>
      </c>
      <c r="T28" s="274">
        <v>0</v>
      </c>
      <c r="U28" s="275">
        <v>0</v>
      </c>
      <c r="V28" s="271">
        <v>2.52</v>
      </c>
      <c r="W28" s="272">
        <v>0</v>
      </c>
      <c r="X28" s="273">
        <v>0</v>
      </c>
      <c r="Y28" s="274">
        <v>0</v>
      </c>
      <c r="Z28" s="274">
        <v>0</v>
      </c>
      <c r="AA28" s="275">
        <v>0</v>
      </c>
      <c r="AB28" s="271">
        <v>8.4</v>
      </c>
      <c r="AC28" s="272">
        <v>0</v>
      </c>
      <c r="AD28" s="273">
        <v>0</v>
      </c>
      <c r="AE28" s="274">
        <v>0</v>
      </c>
      <c r="AF28" s="274">
        <v>0</v>
      </c>
      <c r="AG28" s="275">
        <v>0</v>
      </c>
      <c r="AH28" s="440">
        <f>_xlfn.XLOOKUP(C28,'Investment Project Main Info'!$E$4:$E$265,'Investment Project Main Info'!$L$4:$L$265)</f>
        <v>2026</v>
      </c>
    </row>
    <row r="29" spans="2:34" ht="28.5" x14ac:dyDescent="0.25">
      <c r="B29" s="625" t="s">
        <v>24</v>
      </c>
      <c r="C29" s="141" t="s">
        <v>962</v>
      </c>
      <c r="D29" s="145" t="str">
        <f>_xlfn.XLOOKUP(C29,'Investment Project Main Info'!$E$4:$E$265,'Investment Project Main Info'!$F$4:$F$265)</f>
        <v>Coversion of Natural Gas pipelines to Hydrogen</v>
      </c>
      <c r="E29" s="145" t="str">
        <f>_xlfn.XLOOKUP(C29,[4]ETR!$D$4:$D$78,[4]ETR!$H$4:$H$78)</f>
        <v xml:space="preserve">Hydrogen and synthetic methane </v>
      </c>
      <c r="F29" s="142"/>
      <c r="G29" s="142"/>
      <c r="H29" s="143"/>
      <c r="I29" s="298" t="s">
        <v>88</v>
      </c>
      <c r="J29" s="271"/>
      <c r="K29" s="272"/>
      <c r="L29" s="273"/>
      <c r="M29" s="274"/>
      <c r="N29" s="274"/>
      <c r="O29" s="275"/>
      <c r="P29" s="271"/>
      <c r="Q29" s="272"/>
      <c r="R29" s="273"/>
      <c r="S29" s="274"/>
      <c r="T29" s="274"/>
      <c r="U29" s="275"/>
      <c r="V29" s="271"/>
      <c r="W29" s="272"/>
      <c r="X29" s="273"/>
      <c r="Y29" s="274"/>
      <c r="Z29" s="274"/>
      <c r="AA29" s="275"/>
      <c r="AB29" s="271"/>
      <c r="AC29" s="272"/>
      <c r="AD29" s="273"/>
      <c r="AE29" s="274"/>
      <c r="AF29" s="274"/>
      <c r="AG29" s="275"/>
      <c r="AH29" s="440">
        <f>_xlfn.XLOOKUP(C29,'Investment Project Main Info'!$E$4:$E$265,'Investment Project Main Info'!$L$4:$L$265)</f>
        <v>2030</v>
      </c>
    </row>
    <row r="30" spans="2:34" ht="29.25" thickBot="1" x14ac:dyDescent="0.3">
      <c r="B30" s="626" t="s">
        <v>24</v>
      </c>
      <c r="C30" s="146" t="s">
        <v>975</v>
      </c>
      <c r="D30" s="157" t="str">
        <f>_xlfn.XLOOKUP(C30,'Investment Project Main Info'!$E$4:$E$265,'Investment Project Main Info'!$F$4:$F$265)</f>
        <v>H2morrow Steel</v>
      </c>
      <c r="E30" s="157" t="str">
        <f>_xlfn.XLOOKUP(C30,[4]ETR!$D$4:$D$78,[4]ETR!$H$4:$H$78)</f>
        <v xml:space="preserve">Hydrogen and synthetic methane </v>
      </c>
      <c r="F30" s="158"/>
      <c r="G30" s="159" t="s">
        <v>911</v>
      </c>
      <c r="H30" s="160"/>
      <c r="I30" s="381" t="s">
        <v>78</v>
      </c>
      <c r="J30" s="276">
        <v>0</v>
      </c>
      <c r="K30" s="277">
        <v>0</v>
      </c>
      <c r="L30" s="278">
        <v>0</v>
      </c>
      <c r="M30" s="279">
        <v>0</v>
      </c>
      <c r="N30" s="279">
        <v>0</v>
      </c>
      <c r="O30" s="280">
        <v>0</v>
      </c>
      <c r="P30" s="276">
        <v>0</v>
      </c>
      <c r="Q30" s="277">
        <v>0</v>
      </c>
      <c r="R30" s="278">
        <v>0</v>
      </c>
      <c r="S30" s="279">
        <v>0</v>
      </c>
      <c r="T30" s="279">
        <v>0</v>
      </c>
      <c r="U30" s="280">
        <v>0</v>
      </c>
      <c r="V30" s="357">
        <v>24.109589039999999</v>
      </c>
      <c r="W30" s="277">
        <v>0</v>
      </c>
      <c r="X30" s="278">
        <v>0</v>
      </c>
      <c r="Y30" s="279">
        <v>0</v>
      </c>
      <c r="Z30" s="279">
        <v>0</v>
      </c>
      <c r="AA30" s="280">
        <v>0</v>
      </c>
      <c r="AB30" s="357">
        <v>24.109589039999999</v>
      </c>
      <c r="AC30" s="277">
        <v>0</v>
      </c>
      <c r="AD30" s="278">
        <v>0</v>
      </c>
      <c r="AE30" s="279">
        <v>0</v>
      </c>
      <c r="AF30" s="279">
        <v>0</v>
      </c>
      <c r="AG30" s="280">
        <v>0</v>
      </c>
      <c r="AH30" s="441">
        <f>_xlfn.XLOOKUP(C30,'Investment Project Main Info'!$E$4:$E$265,'Investment Project Main Info'!$L$4:$L$265)</f>
        <v>2026</v>
      </c>
    </row>
    <row r="31" spans="2:34" ht="18.75" customHeight="1" x14ac:dyDescent="0.25">
      <c r="B31" s="624" t="s">
        <v>4</v>
      </c>
      <c r="C31" s="135" t="s">
        <v>91</v>
      </c>
      <c r="D31" s="136" t="str">
        <f>_xlfn.XLOOKUP(C31,'Investment Project Main Info'!$E$4:$E$265,'Investment Project Main Info'!$F$4:$F$265)</f>
        <v>Biomethane reverse flow Denmark</v>
      </c>
      <c r="E31" s="136" t="str">
        <f>_xlfn.XLOOKUP(C31,[4]ETR!$D$4:$D$78,[4]ETR!$H$4:$H$78)</f>
        <v>Reverse flow DSO-TSO</v>
      </c>
      <c r="F31" s="138"/>
      <c r="G31" s="138" t="s">
        <v>993</v>
      </c>
      <c r="H31" s="161"/>
      <c r="I31" s="382" t="s">
        <v>78</v>
      </c>
      <c r="J31" s="266">
        <v>0</v>
      </c>
      <c r="K31" s="267">
        <v>0</v>
      </c>
      <c r="L31" s="268">
        <v>0</v>
      </c>
      <c r="M31" s="269">
        <v>0</v>
      </c>
      <c r="N31" s="269">
        <v>0</v>
      </c>
      <c r="O31" s="270">
        <v>0</v>
      </c>
      <c r="P31" s="266">
        <v>0</v>
      </c>
      <c r="Q31" s="267">
        <v>0</v>
      </c>
      <c r="R31" s="268">
        <v>17.904</v>
      </c>
      <c r="S31" s="269">
        <v>0</v>
      </c>
      <c r="T31" s="269">
        <v>0</v>
      </c>
      <c r="U31" s="270">
        <v>0</v>
      </c>
      <c r="V31" s="266">
        <v>0</v>
      </c>
      <c r="W31" s="267">
        <v>0</v>
      </c>
      <c r="X31" s="268">
        <v>17.904</v>
      </c>
      <c r="Y31" s="269">
        <v>0</v>
      </c>
      <c r="Z31" s="269">
        <v>0</v>
      </c>
      <c r="AA31" s="270">
        <v>0</v>
      </c>
      <c r="AB31" s="266">
        <v>0</v>
      </c>
      <c r="AC31" s="267">
        <v>0</v>
      </c>
      <c r="AD31" s="268">
        <v>17.904</v>
      </c>
      <c r="AE31" s="269">
        <v>0</v>
      </c>
      <c r="AF31" s="269">
        <v>0</v>
      </c>
      <c r="AG31" s="270">
        <v>0</v>
      </c>
      <c r="AH31" s="439">
        <f>_xlfn.XLOOKUP(C31,'Investment Project Main Info'!$E$4:$E$265,'Investment Project Main Info'!$L$4:$L$265)</f>
        <v>2021</v>
      </c>
    </row>
    <row r="32" spans="2:34" ht="42.75" x14ac:dyDescent="0.25">
      <c r="B32" s="625" t="s">
        <v>4</v>
      </c>
      <c r="C32" s="141" t="s">
        <v>949</v>
      </c>
      <c r="D32" s="145" t="str">
        <f>_xlfn.XLOOKUP(C32,'Investment Project Main Info'!$E$4:$E$265,'Investment Project Main Info'!$F$4:$F$265)</f>
        <v>Green Hydrogen Hub Denmark</v>
      </c>
      <c r="E32" s="145" t="str">
        <f>_xlfn.XLOOKUP(C32,[4]ETR!$D$4:$D$78,[4]ETR!$H$4:$H$78)</f>
        <v xml:space="preserve">Hydrogen and synthetic methane </v>
      </c>
      <c r="F32" s="142"/>
      <c r="G32" s="154" t="s">
        <v>1171</v>
      </c>
      <c r="H32" s="144" t="s">
        <v>907</v>
      </c>
      <c r="I32" s="380" t="s">
        <v>78</v>
      </c>
      <c r="J32" s="271">
        <v>0</v>
      </c>
      <c r="K32" s="272">
        <v>0</v>
      </c>
      <c r="L32" s="273">
        <v>0</v>
      </c>
      <c r="M32" s="274">
        <v>0</v>
      </c>
      <c r="N32" s="274">
        <v>0</v>
      </c>
      <c r="O32" s="275">
        <v>0</v>
      </c>
      <c r="P32" s="271">
        <v>2.52</v>
      </c>
      <c r="Q32" s="272">
        <v>0</v>
      </c>
      <c r="R32" s="273">
        <v>0</v>
      </c>
      <c r="S32" s="274">
        <v>0</v>
      </c>
      <c r="T32" s="274">
        <v>0</v>
      </c>
      <c r="U32" s="275">
        <v>0</v>
      </c>
      <c r="V32" s="271">
        <v>8.4</v>
      </c>
      <c r="W32" s="272">
        <v>0</v>
      </c>
      <c r="X32" s="273">
        <v>0</v>
      </c>
      <c r="Y32" s="274">
        <v>0</v>
      </c>
      <c r="Z32" s="274">
        <v>0</v>
      </c>
      <c r="AA32" s="275">
        <v>0</v>
      </c>
      <c r="AB32" s="271">
        <v>8.4</v>
      </c>
      <c r="AC32" s="272">
        <v>0</v>
      </c>
      <c r="AD32" s="273">
        <v>0</v>
      </c>
      <c r="AE32" s="274">
        <v>0</v>
      </c>
      <c r="AF32" s="274">
        <v>0</v>
      </c>
      <c r="AG32" s="275">
        <v>0</v>
      </c>
      <c r="AH32" s="440">
        <f>_xlfn.XLOOKUP(C32,'Investment Project Main Info'!$E$4:$E$265,'Investment Project Main Info'!$L$4:$L$265)</f>
        <v>2025</v>
      </c>
    </row>
    <row r="33" spans="2:34" ht="19.5" thickBot="1" x14ac:dyDescent="0.3">
      <c r="B33" s="626" t="s">
        <v>4</v>
      </c>
      <c r="C33" s="146" t="s">
        <v>970</v>
      </c>
      <c r="D33" s="157" t="str">
        <f>_xlfn.XLOOKUP(C33,'Investment Project Main Info'!$E$4:$E$265,'Investment Project Main Info'!$F$4:$F$265)</f>
        <v>Green Gas Lolland-Falster</v>
      </c>
      <c r="E33" s="157" t="str">
        <f>_xlfn.XLOOKUP(C33,[4]ETR!$D$4:$D$78,[4]ETR!$H$4:$H$78)</f>
        <v>Biomethane developments</v>
      </c>
      <c r="F33" s="158"/>
      <c r="G33" s="162"/>
      <c r="H33" s="160"/>
      <c r="I33" s="381" t="s">
        <v>88</v>
      </c>
      <c r="J33" s="276"/>
      <c r="K33" s="277"/>
      <c r="L33" s="278"/>
      <c r="M33" s="279"/>
      <c r="N33" s="279"/>
      <c r="O33" s="280"/>
      <c r="P33" s="276"/>
      <c r="Q33" s="277"/>
      <c r="R33" s="278"/>
      <c r="S33" s="279"/>
      <c r="T33" s="279"/>
      <c r="U33" s="280"/>
      <c r="V33" s="276"/>
      <c r="W33" s="277"/>
      <c r="X33" s="278"/>
      <c r="Y33" s="279"/>
      <c r="Z33" s="279"/>
      <c r="AA33" s="280"/>
      <c r="AB33" s="276"/>
      <c r="AC33" s="277"/>
      <c r="AD33" s="278"/>
      <c r="AE33" s="279"/>
      <c r="AF33" s="279"/>
      <c r="AG33" s="280"/>
      <c r="AH33" s="441">
        <f>_xlfn.XLOOKUP(C33,'Investment Project Main Info'!$E$4:$E$265,'Investment Project Main Info'!$L$4:$L$265)</f>
        <v>2023</v>
      </c>
    </row>
    <row r="34" spans="2:34" ht="42.75" x14ac:dyDescent="0.25">
      <c r="B34" s="624" t="s">
        <v>23</v>
      </c>
      <c r="C34" s="135" t="s">
        <v>81</v>
      </c>
      <c r="D34" s="136" t="str">
        <f>_xlfn.XLOOKUP(C34,'Investment Project Main Info'!$E$4:$E$265,'Investment Project Main Info'!$F$4:$F$265)</f>
        <v>Fos Tonkin LNG Terminal Evolution</v>
      </c>
      <c r="E34" s="136" t="str">
        <f>_xlfn.XLOOKUP(C34,[4]ETR!$D$4:$D$78,[4]ETR!$H$4:$H$78)</f>
        <v>CNG/LNG for transport</v>
      </c>
      <c r="F34" s="163"/>
      <c r="G34" s="140" t="s">
        <v>913</v>
      </c>
      <c r="H34" s="139"/>
      <c r="I34" s="300" t="s">
        <v>78</v>
      </c>
      <c r="J34" s="266">
        <v>0</v>
      </c>
      <c r="K34" s="267">
        <v>0</v>
      </c>
      <c r="L34" s="268">
        <v>0</v>
      </c>
      <c r="M34" s="269">
        <v>0</v>
      </c>
      <c r="N34" s="269">
        <v>0</v>
      </c>
      <c r="O34" s="270">
        <v>0</v>
      </c>
      <c r="P34" s="266">
        <v>0</v>
      </c>
      <c r="Q34" s="267">
        <v>0</v>
      </c>
      <c r="R34" s="268">
        <v>0</v>
      </c>
      <c r="S34" s="269">
        <v>0</v>
      </c>
      <c r="T34" s="269">
        <v>0</v>
      </c>
      <c r="U34" s="270">
        <v>40</v>
      </c>
      <c r="V34" s="266">
        <v>0</v>
      </c>
      <c r="W34" s="267">
        <v>0</v>
      </c>
      <c r="X34" s="268">
        <v>0</v>
      </c>
      <c r="Y34" s="269">
        <v>0</v>
      </c>
      <c r="Z34" s="269">
        <v>0</v>
      </c>
      <c r="AA34" s="270">
        <v>40</v>
      </c>
      <c r="AB34" s="266">
        <v>0</v>
      </c>
      <c r="AC34" s="267">
        <v>0</v>
      </c>
      <c r="AD34" s="268">
        <v>0</v>
      </c>
      <c r="AE34" s="269">
        <v>0</v>
      </c>
      <c r="AF34" s="269">
        <v>0</v>
      </c>
      <c r="AG34" s="270">
        <v>40</v>
      </c>
      <c r="AH34" s="439">
        <f>_xlfn.XLOOKUP(C34,'Investment Project Main Info'!$E$4:$E$265,'Investment Project Main Info'!$L$4:$L$265)</f>
        <v>2022</v>
      </c>
    </row>
    <row r="35" spans="2:34" ht="42.75" x14ac:dyDescent="0.25">
      <c r="B35" s="625" t="s">
        <v>23</v>
      </c>
      <c r="C35" s="141" t="s">
        <v>113</v>
      </c>
      <c r="D35" s="145" t="str">
        <f>_xlfn.XLOOKUP(C35,'Investment Project Main Info'!$E$4:$E$265,'Investment Project Main Info'!$F$4:$F$265)</f>
        <v>Jupiter 1000: first industrial demonstrator of Power to Gas in France</v>
      </c>
      <c r="E35" s="145" t="str">
        <f>_xlfn.XLOOKUP(C35,[4]ETR!$D$4:$D$78,[4]ETR!$H$4:$H$78)</f>
        <v xml:space="preserve">Hydrogen and synthetic methane </v>
      </c>
      <c r="F35" s="153"/>
      <c r="G35" s="144" t="s">
        <v>914</v>
      </c>
      <c r="H35" s="144" t="s">
        <v>907</v>
      </c>
      <c r="I35" s="380" t="s">
        <v>78</v>
      </c>
      <c r="J35" s="271">
        <v>0</v>
      </c>
      <c r="K35" s="272">
        <v>8.3999999999999995E-3</v>
      </c>
      <c r="L35" s="273">
        <v>0</v>
      </c>
      <c r="M35" s="274">
        <v>0</v>
      </c>
      <c r="N35" s="274">
        <v>0</v>
      </c>
      <c r="O35" s="275">
        <v>0</v>
      </c>
      <c r="P35" s="271">
        <v>0</v>
      </c>
      <c r="Q35" s="272">
        <v>8.3999999999999995E-3</v>
      </c>
      <c r="R35" s="273">
        <v>0</v>
      </c>
      <c r="S35" s="274">
        <v>0</v>
      </c>
      <c r="T35" s="274">
        <v>0</v>
      </c>
      <c r="U35" s="275">
        <v>0</v>
      </c>
      <c r="V35" s="271">
        <v>0</v>
      </c>
      <c r="W35" s="272">
        <v>8.3999999999999995E-3</v>
      </c>
      <c r="X35" s="273">
        <v>0</v>
      </c>
      <c r="Y35" s="274">
        <v>0</v>
      </c>
      <c r="Z35" s="274">
        <v>0</v>
      </c>
      <c r="AA35" s="275">
        <v>0</v>
      </c>
      <c r="AB35" s="271">
        <v>0</v>
      </c>
      <c r="AC35" s="272">
        <v>8.3999999999999995E-3</v>
      </c>
      <c r="AD35" s="273">
        <v>0</v>
      </c>
      <c r="AE35" s="274">
        <v>0</v>
      </c>
      <c r="AF35" s="274">
        <v>0</v>
      </c>
      <c r="AG35" s="275">
        <v>0</v>
      </c>
      <c r="AH35" s="440">
        <f>_xlfn.XLOOKUP(C35,'Investment Project Main Info'!$E$4:$E$265,'Investment Project Main Info'!$L$4:$L$265)</f>
        <v>2020</v>
      </c>
    </row>
    <row r="36" spans="2:34" ht="18.75" x14ac:dyDescent="0.25">
      <c r="B36" s="625" t="s">
        <v>23</v>
      </c>
      <c r="C36" s="141" t="s">
        <v>115</v>
      </c>
      <c r="D36" s="145" t="str">
        <f>_xlfn.XLOOKUP(C36,'Investment Project Main Info'!$E$4:$E$265,'Investment Project Main Info'!$F$4:$F$265)</f>
        <v>West Grid Synergy</v>
      </c>
      <c r="E36" s="145" t="str">
        <f>_xlfn.XLOOKUP(C36,[4]ETR!$D$4:$D$78,[4]ETR!$H$4:$H$78)</f>
        <v>Reverse flow DSO-TSO</v>
      </c>
      <c r="F36" s="660">
        <v>118</v>
      </c>
      <c r="G36" s="142" t="s">
        <v>915</v>
      </c>
      <c r="H36" s="143"/>
      <c r="I36" s="298" t="s">
        <v>78</v>
      </c>
      <c r="J36" s="271">
        <v>0</v>
      </c>
      <c r="K36" s="272">
        <v>0</v>
      </c>
      <c r="L36" s="273">
        <v>0.4</v>
      </c>
      <c r="M36" s="274">
        <v>0</v>
      </c>
      <c r="N36" s="274">
        <v>0</v>
      </c>
      <c r="O36" s="275">
        <v>0</v>
      </c>
      <c r="P36" s="271">
        <v>0</v>
      </c>
      <c r="Q36" s="272">
        <v>0</v>
      </c>
      <c r="R36" s="273">
        <v>0.4</v>
      </c>
      <c r="S36" s="274">
        <v>0</v>
      </c>
      <c r="T36" s="274">
        <v>0</v>
      </c>
      <c r="U36" s="275">
        <v>0</v>
      </c>
      <c r="V36" s="271">
        <v>0</v>
      </c>
      <c r="W36" s="272">
        <v>0</v>
      </c>
      <c r="X36" s="273">
        <v>0.4</v>
      </c>
      <c r="Y36" s="274">
        <v>0</v>
      </c>
      <c r="Z36" s="274">
        <v>0</v>
      </c>
      <c r="AA36" s="275">
        <v>0</v>
      </c>
      <c r="AB36" s="271">
        <v>0</v>
      </c>
      <c r="AC36" s="272">
        <v>0</v>
      </c>
      <c r="AD36" s="273">
        <v>0.4</v>
      </c>
      <c r="AE36" s="274">
        <v>0</v>
      </c>
      <c r="AF36" s="274">
        <v>0</v>
      </c>
      <c r="AG36" s="275">
        <v>0</v>
      </c>
      <c r="AH36" s="440">
        <f>_xlfn.XLOOKUP(C36,'Investment Project Main Info'!$E$4:$E$265,'Investment Project Main Info'!$L$4:$L$265)</f>
        <v>2019</v>
      </c>
    </row>
    <row r="37" spans="2:34" ht="18.75" customHeight="1" x14ac:dyDescent="0.25">
      <c r="B37" s="625" t="s">
        <v>23</v>
      </c>
      <c r="C37" s="141" t="s">
        <v>117</v>
      </c>
      <c r="D37" s="145" t="str">
        <f>_xlfn.XLOOKUP(C37,'Investment Project Main Info'!$E$4:$E$265,'Investment Project Main Info'!$F$4:$F$265)</f>
        <v>Biomethane: Reverse flow projects</v>
      </c>
      <c r="E37" s="145" t="str">
        <f>_xlfn.XLOOKUP(C37,[4]ETR!$D$4:$D$78,[4]ETR!$H$4:$H$78)</f>
        <v>Reverse flow DSO-TSO</v>
      </c>
      <c r="F37" s="660"/>
      <c r="G37" s="144" t="s">
        <v>916</v>
      </c>
      <c r="H37" s="155"/>
      <c r="I37" s="379" t="s">
        <v>78</v>
      </c>
      <c r="J37" s="271">
        <v>0</v>
      </c>
      <c r="K37" s="272">
        <v>0</v>
      </c>
      <c r="L37" s="273">
        <v>0</v>
      </c>
      <c r="M37" s="274">
        <v>0</v>
      </c>
      <c r="N37" s="274">
        <v>0</v>
      </c>
      <c r="O37" s="275">
        <v>0</v>
      </c>
      <c r="P37" s="271">
        <v>0</v>
      </c>
      <c r="Q37" s="272">
        <v>0</v>
      </c>
      <c r="R37" s="273">
        <v>0</v>
      </c>
      <c r="S37" s="274">
        <v>0</v>
      </c>
      <c r="T37" s="274">
        <v>0</v>
      </c>
      <c r="U37" s="275">
        <v>0</v>
      </c>
      <c r="V37" s="271">
        <v>0</v>
      </c>
      <c r="W37" s="272">
        <v>0</v>
      </c>
      <c r="X37" s="273">
        <v>70</v>
      </c>
      <c r="Y37" s="274">
        <v>0</v>
      </c>
      <c r="Z37" s="274">
        <v>0</v>
      </c>
      <c r="AA37" s="275">
        <v>0</v>
      </c>
      <c r="AB37" s="271">
        <v>0</v>
      </c>
      <c r="AC37" s="272">
        <v>0</v>
      </c>
      <c r="AD37" s="273">
        <v>70</v>
      </c>
      <c r="AE37" s="274">
        <v>0</v>
      </c>
      <c r="AF37" s="274">
        <v>0</v>
      </c>
      <c r="AG37" s="275">
        <v>0</v>
      </c>
      <c r="AH37" s="440">
        <f>_xlfn.XLOOKUP(C37,'Investment Project Main Info'!$E$4:$E$265,'Investment Project Main Info'!$L$4:$L$265)</f>
        <v>2028</v>
      </c>
    </row>
    <row r="38" spans="2:34" ht="46.5" customHeight="1" x14ac:dyDescent="0.25">
      <c r="B38" s="625" t="s">
        <v>23</v>
      </c>
      <c r="C38" s="141" t="s">
        <v>947</v>
      </c>
      <c r="D38" s="145" t="str">
        <f>_xlfn.XLOOKUP(C38,'Investment Project Main Info'!$E$4:$E$265,'Investment Project Main Info'!$F$4:$F$265)</f>
        <v>Biomethane: connection of production units and reverse flow projects</v>
      </c>
      <c r="E38" s="145" t="str">
        <f>_xlfn.XLOOKUP(C38,[4]ETR!$D$4:$D$78,[4]ETR!$H$4:$H$78)</f>
        <v>Biomethane developments</v>
      </c>
      <c r="F38" s="142"/>
      <c r="G38" s="165" t="s">
        <v>917</v>
      </c>
      <c r="H38" s="143"/>
      <c r="I38" s="298" t="s">
        <v>78</v>
      </c>
      <c r="J38" s="271">
        <v>0</v>
      </c>
      <c r="K38" s="272">
        <v>0</v>
      </c>
      <c r="L38" s="273">
        <v>0.15</v>
      </c>
      <c r="M38" s="274">
        <v>0</v>
      </c>
      <c r="N38" s="274">
        <v>0</v>
      </c>
      <c r="O38" s="275">
        <v>0</v>
      </c>
      <c r="P38" s="271">
        <v>0</v>
      </c>
      <c r="Q38" s="272">
        <v>0</v>
      </c>
      <c r="R38" s="273">
        <v>0.52</v>
      </c>
      <c r="S38" s="274">
        <v>0</v>
      </c>
      <c r="T38" s="274">
        <v>0</v>
      </c>
      <c r="U38" s="275">
        <v>0</v>
      </c>
      <c r="V38" s="271">
        <v>0</v>
      </c>
      <c r="W38" s="272">
        <v>0</v>
      </c>
      <c r="X38" s="273">
        <v>3</v>
      </c>
      <c r="Y38" s="274">
        <v>0</v>
      </c>
      <c r="Z38" s="274">
        <v>0</v>
      </c>
      <c r="AA38" s="275">
        <v>0</v>
      </c>
      <c r="AB38" s="271">
        <v>0</v>
      </c>
      <c r="AC38" s="272">
        <v>0</v>
      </c>
      <c r="AD38" s="273">
        <v>3</v>
      </c>
      <c r="AE38" s="274">
        <v>0</v>
      </c>
      <c r="AF38" s="274">
        <v>0</v>
      </c>
      <c r="AG38" s="275">
        <v>0</v>
      </c>
      <c r="AH38" s="440">
        <f>_xlfn.XLOOKUP(C38,'Investment Project Main Info'!$E$4:$E$265,'Investment Project Main Info'!$L$4:$L$265)</f>
        <v>2030</v>
      </c>
    </row>
    <row r="39" spans="2:34" ht="18.75" x14ac:dyDescent="0.25">
      <c r="B39" s="625" t="s">
        <v>23</v>
      </c>
      <c r="C39" s="141" t="s">
        <v>145</v>
      </c>
      <c r="D39" s="145" t="str">
        <f>_xlfn.XLOOKUP(C39,'Investment Project Main Info'!$E$4:$E$265,'Investment Project Main Info'!$F$4:$F$265)</f>
        <v>Impulse 2025</v>
      </c>
      <c r="E39" s="145" t="str">
        <f>_xlfn.XLOOKUP(C39,[4]ETR!$D$4:$D$78,[4]ETR!$H$4:$H$78)</f>
        <v>Smart multi energy system</v>
      </c>
      <c r="F39" s="153"/>
      <c r="G39" s="164"/>
      <c r="H39" s="155"/>
      <c r="I39" s="379" t="s">
        <v>78</v>
      </c>
      <c r="J39" s="271">
        <v>0</v>
      </c>
      <c r="K39" s="272">
        <v>0</v>
      </c>
      <c r="L39" s="273">
        <v>0</v>
      </c>
      <c r="M39" s="274">
        <v>0</v>
      </c>
      <c r="N39" s="274">
        <v>0</v>
      </c>
      <c r="O39" s="275">
        <v>0</v>
      </c>
      <c r="P39" s="271">
        <v>0</v>
      </c>
      <c r="Q39" s="272">
        <v>1E-3</v>
      </c>
      <c r="R39" s="273">
        <v>0</v>
      </c>
      <c r="S39" s="274">
        <v>0</v>
      </c>
      <c r="T39" s="274">
        <v>0</v>
      </c>
      <c r="U39" s="275">
        <v>0</v>
      </c>
      <c r="V39" s="271">
        <v>0</v>
      </c>
      <c r="W39" s="272">
        <v>1E-3</v>
      </c>
      <c r="X39" s="273">
        <v>0</v>
      </c>
      <c r="Y39" s="274">
        <v>0</v>
      </c>
      <c r="Z39" s="274">
        <v>0</v>
      </c>
      <c r="AA39" s="275">
        <v>0</v>
      </c>
      <c r="AB39" s="271">
        <v>0</v>
      </c>
      <c r="AC39" s="272">
        <v>1E-3</v>
      </c>
      <c r="AD39" s="273">
        <v>0</v>
      </c>
      <c r="AE39" s="274">
        <v>0</v>
      </c>
      <c r="AF39" s="274">
        <v>0</v>
      </c>
      <c r="AG39" s="275">
        <v>0</v>
      </c>
      <c r="AH39" s="440">
        <f>_xlfn.XLOOKUP(C39,'Investment Project Main Info'!$E$4:$E$265,'Investment Project Main Info'!$L$4:$L$265)</f>
        <v>2025</v>
      </c>
    </row>
    <row r="40" spans="2:34" ht="28.5" x14ac:dyDescent="0.25">
      <c r="B40" s="625" t="s">
        <v>23</v>
      </c>
      <c r="C40" s="141" t="s">
        <v>959</v>
      </c>
      <c r="D40" s="145" t="str">
        <f>_xlfn.XLOOKUP(C40,'Investment Project Main Info'!$E$4:$E$265,'Investment Project Main Info'!$F$4:$F$265)</f>
        <v>mosaHYc (Mosel Saar Hydrogen Conversion</v>
      </c>
      <c r="E40" s="145" t="str">
        <f>_xlfn.XLOOKUP(C40,[4]ETR!$D$4:$D$78,[4]ETR!$H$4:$H$78)</f>
        <v xml:space="preserve">Hydrogen and synthetic methane </v>
      </c>
      <c r="F40" s="142"/>
      <c r="G40" s="142"/>
      <c r="H40" s="143"/>
      <c r="I40" s="298" t="s">
        <v>88</v>
      </c>
      <c r="J40" s="271"/>
      <c r="K40" s="272"/>
      <c r="L40" s="273"/>
      <c r="M40" s="274"/>
      <c r="N40" s="274"/>
      <c r="O40" s="275"/>
      <c r="P40" s="271"/>
      <c r="Q40" s="272"/>
      <c r="R40" s="273"/>
      <c r="S40" s="274"/>
      <c r="T40" s="274"/>
      <c r="U40" s="275"/>
      <c r="V40" s="271"/>
      <c r="W40" s="272"/>
      <c r="X40" s="273"/>
      <c r="Y40" s="274"/>
      <c r="Z40" s="274"/>
      <c r="AA40" s="275"/>
      <c r="AB40" s="271"/>
      <c r="AC40" s="272"/>
      <c r="AD40" s="273"/>
      <c r="AE40" s="274"/>
      <c r="AF40" s="274"/>
      <c r="AG40" s="275"/>
      <c r="AH40" s="440">
        <f>_xlfn.XLOOKUP(C40,'Investment Project Main Info'!$E$4:$E$265,'Investment Project Main Info'!$L$4:$L$265)</f>
        <v>2024</v>
      </c>
    </row>
    <row r="41" spans="2:34" ht="28.5" x14ac:dyDescent="0.25">
      <c r="B41" s="625" t="s">
        <v>23</v>
      </c>
      <c r="C41" s="141" t="s">
        <v>961</v>
      </c>
      <c r="D41" s="145" t="str">
        <f>_xlfn.XLOOKUP(C41,'Investment Project Main Info'!$E$4:$E$265,'Investment Project Main Info'!$F$4:$F$265)</f>
        <v>HyGéo</v>
      </c>
      <c r="E41" s="145" t="str">
        <f>_xlfn.XLOOKUP(C41,[4]ETR!$D$4:$D$78,[4]ETR!$H$4:$H$78)</f>
        <v xml:space="preserve">Hydrogen and synthetic methane </v>
      </c>
      <c r="F41" s="153"/>
      <c r="G41" s="164"/>
      <c r="H41" s="155"/>
      <c r="I41" s="379" t="s">
        <v>88</v>
      </c>
      <c r="J41" s="271"/>
      <c r="K41" s="272"/>
      <c r="L41" s="273"/>
      <c r="M41" s="274"/>
      <c r="N41" s="274"/>
      <c r="O41" s="275"/>
      <c r="P41" s="271"/>
      <c r="Q41" s="272"/>
      <c r="R41" s="273"/>
      <c r="S41" s="274"/>
      <c r="T41" s="274"/>
      <c r="U41" s="275"/>
      <c r="V41" s="271"/>
      <c r="W41" s="272"/>
      <c r="X41" s="273"/>
      <c r="Y41" s="274"/>
      <c r="Z41" s="274"/>
      <c r="AA41" s="275"/>
      <c r="AB41" s="271"/>
      <c r="AC41" s="272"/>
      <c r="AD41" s="273"/>
      <c r="AE41" s="274"/>
      <c r="AF41" s="274"/>
      <c r="AG41" s="275"/>
      <c r="AH41" s="440">
        <f>_xlfn.XLOOKUP(C41,'Investment Project Main Info'!$E$4:$E$265,'Investment Project Main Info'!$L$4:$L$265)</f>
        <v>2024</v>
      </c>
    </row>
    <row r="42" spans="2:34" ht="29.25" thickBot="1" x14ac:dyDescent="0.3">
      <c r="B42" s="626" t="s">
        <v>23</v>
      </c>
      <c r="C42" s="146" t="s">
        <v>976</v>
      </c>
      <c r="D42" s="157" t="str">
        <f>_xlfn.XLOOKUP(C42,'Investment Project Main Info'!$E$4:$E$265,'Investment Project Main Info'!$F$4:$F$265)</f>
        <v>Lacq Hydrogen</v>
      </c>
      <c r="E42" s="157" t="str">
        <f>_xlfn.XLOOKUP(C42,[4]ETR!$D$4:$D$78,[4]ETR!$H$4:$H$78)</f>
        <v xml:space="preserve">Hydrogen and synthetic methane </v>
      </c>
      <c r="F42" s="147"/>
      <c r="G42" s="147"/>
      <c r="H42" s="148"/>
      <c r="I42" s="148" t="s">
        <v>78</v>
      </c>
      <c r="J42" s="276">
        <v>0.28000000000000003</v>
      </c>
      <c r="K42" s="277">
        <v>0</v>
      </c>
      <c r="L42" s="278">
        <v>0</v>
      </c>
      <c r="M42" s="279">
        <v>0</v>
      </c>
      <c r="N42" s="279">
        <v>0</v>
      </c>
      <c r="O42" s="280">
        <v>0</v>
      </c>
      <c r="P42" s="276">
        <v>0.28000000000000003</v>
      </c>
      <c r="Q42" s="277">
        <v>0</v>
      </c>
      <c r="R42" s="278">
        <v>0</v>
      </c>
      <c r="S42" s="279">
        <v>0</v>
      </c>
      <c r="T42" s="279">
        <v>0</v>
      </c>
      <c r="U42" s="280">
        <v>0</v>
      </c>
      <c r="V42" s="276">
        <v>0.28000000000000003</v>
      </c>
      <c r="W42" s="277">
        <v>0</v>
      </c>
      <c r="X42" s="278">
        <v>0</v>
      </c>
      <c r="Y42" s="279">
        <v>0</v>
      </c>
      <c r="Z42" s="279">
        <v>0</v>
      </c>
      <c r="AA42" s="280">
        <v>0</v>
      </c>
      <c r="AB42" s="276">
        <v>0.28000000000000003</v>
      </c>
      <c r="AC42" s="277">
        <v>0</v>
      </c>
      <c r="AD42" s="278">
        <v>0</v>
      </c>
      <c r="AE42" s="279">
        <v>0</v>
      </c>
      <c r="AF42" s="279">
        <v>0</v>
      </c>
      <c r="AG42" s="280">
        <v>0</v>
      </c>
      <c r="AH42" s="441">
        <f>_xlfn.XLOOKUP(C42,'Investment Project Main Info'!$E$4:$E$265,'Investment Project Main Info'!$L$4:$L$265)</f>
        <v>2026</v>
      </c>
    </row>
    <row r="43" spans="2:34" ht="57.75" thickBot="1" x14ac:dyDescent="0.3">
      <c r="B43" s="627" t="s">
        <v>9</v>
      </c>
      <c r="C43" s="358" t="s">
        <v>958</v>
      </c>
      <c r="D43" s="150" t="str">
        <f>_xlfn.XLOOKUP(C43,'Investment Project Main Info'!$E$4:$E$265,'Investment Project Main Info'!$F$4:$F$265)</f>
        <v>CNG filling station system development (CroBlueCorr project)</v>
      </c>
      <c r="E43" s="150" t="str">
        <f>_xlfn.XLOOKUP(C43,[4]ETR!$D$4:$D$78,[4]ETR!$H$4:$H$78)</f>
        <v>CNG/LNG for transport</v>
      </c>
      <c r="F43" s="151"/>
      <c r="G43" s="152" t="s">
        <v>984</v>
      </c>
      <c r="H43" s="152"/>
      <c r="I43" s="378" t="s">
        <v>78</v>
      </c>
      <c r="J43" s="260">
        <v>0</v>
      </c>
      <c r="K43" s="261">
        <v>0</v>
      </c>
      <c r="L43" s="262">
        <v>0</v>
      </c>
      <c r="M43" s="263">
        <v>0</v>
      </c>
      <c r="N43" s="263">
        <v>0</v>
      </c>
      <c r="O43" s="264">
        <v>0</v>
      </c>
      <c r="P43" s="260">
        <v>0</v>
      </c>
      <c r="Q43" s="261">
        <v>0</v>
      </c>
      <c r="R43" s="262">
        <v>0</v>
      </c>
      <c r="S43" s="263">
        <v>0</v>
      </c>
      <c r="T43" s="263">
        <v>0</v>
      </c>
      <c r="U43" s="264">
        <v>4.1000000000000002E-2</v>
      </c>
      <c r="V43" s="260">
        <v>0</v>
      </c>
      <c r="W43" s="261">
        <v>0</v>
      </c>
      <c r="X43" s="262">
        <v>0</v>
      </c>
      <c r="Y43" s="263">
        <v>0</v>
      </c>
      <c r="Z43" s="263">
        <v>0</v>
      </c>
      <c r="AA43" s="264">
        <v>0.24199999999999999</v>
      </c>
      <c r="AB43" s="260">
        <v>0</v>
      </c>
      <c r="AC43" s="261">
        <v>0</v>
      </c>
      <c r="AD43" s="262">
        <v>0</v>
      </c>
      <c r="AE43" s="263">
        <v>0</v>
      </c>
      <c r="AF43" s="263">
        <v>0</v>
      </c>
      <c r="AG43" s="264">
        <v>0.51100000000000001</v>
      </c>
      <c r="AH43" s="438">
        <f>_xlfn.XLOOKUP(C43,'Investment Project Main Info'!$E$4:$E$265,'Investment Project Main Info'!$L$4:$L$265)</f>
        <v>2026</v>
      </c>
    </row>
    <row r="44" spans="2:34" ht="28.5" x14ac:dyDescent="0.25">
      <c r="B44" s="624" t="s">
        <v>11</v>
      </c>
      <c r="C44" s="135" t="s">
        <v>97</v>
      </c>
      <c r="D44" s="136" t="str">
        <f>_xlfn.XLOOKUP(C44,'Investment Project Main Info'!$E$4:$E$265,'Investment Project Main Info'!$F$4:$F$265)</f>
        <v>GNI Renewable Gas Central Grid Injection Project</v>
      </c>
      <c r="E44" s="136" t="str">
        <f>_xlfn.XLOOKUP(C44,[4]ETR!$D$4:$D$78,[4]ETR!$H$4:$H$78)</f>
        <v>Biomethane developments</v>
      </c>
      <c r="F44" s="163"/>
      <c r="G44" s="163" t="s">
        <v>918</v>
      </c>
      <c r="H44" s="139"/>
      <c r="I44" s="300" t="s">
        <v>78</v>
      </c>
      <c r="J44" s="266">
        <v>0</v>
      </c>
      <c r="K44" s="267">
        <v>0</v>
      </c>
      <c r="L44" s="268">
        <v>0</v>
      </c>
      <c r="M44" s="269">
        <v>0</v>
      </c>
      <c r="N44" s="269">
        <v>0</v>
      </c>
      <c r="O44" s="270">
        <v>0</v>
      </c>
      <c r="P44" s="266">
        <v>0</v>
      </c>
      <c r="Q44" s="267">
        <v>0</v>
      </c>
      <c r="R44" s="268">
        <v>3.8</v>
      </c>
      <c r="S44" s="269">
        <v>0</v>
      </c>
      <c r="T44" s="269">
        <v>0</v>
      </c>
      <c r="U44" s="270">
        <v>0</v>
      </c>
      <c r="V44" s="266">
        <v>0</v>
      </c>
      <c r="W44" s="267">
        <v>0</v>
      </c>
      <c r="X44" s="268">
        <v>7.7</v>
      </c>
      <c r="Y44" s="269">
        <v>0</v>
      </c>
      <c r="Z44" s="269">
        <v>0</v>
      </c>
      <c r="AA44" s="270">
        <v>0</v>
      </c>
      <c r="AB44" s="266">
        <v>0</v>
      </c>
      <c r="AC44" s="267">
        <v>0</v>
      </c>
      <c r="AD44" s="268">
        <v>7.7</v>
      </c>
      <c r="AE44" s="269">
        <v>0</v>
      </c>
      <c r="AF44" s="269">
        <v>0</v>
      </c>
      <c r="AG44" s="270">
        <v>0</v>
      </c>
      <c r="AH44" s="439">
        <f>_xlfn.XLOOKUP(C44,'Investment Project Main Info'!$E$4:$E$265,'Investment Project Main Info'!$L$4:$L$265)</f>
        <v>2023</v>
      </c>
    </row>
    <row r="45" spans="2:34" ht="19.5" thickBot="1" x14ac:dyDescent="0.3">
      <c r="B45" s="626" t="s">
        <v>11</v>
      </c>
      <c r="C45" s="146" t="s">
        <v>99</v>
      </c>
      <c r="D45" s="157" t="str">
        <f>_xlfn.XLOOKUP(C45,'Investment Project Main Info'!$E$4:$E$265,'Investment Project Main Info'!$F$4:$F$265)</f>
        <v>Ervia Cork CCUS</v>
      </c>
      <c r="E45" s="157" t="str">
        <f>_xlfn.XLOOKUP(C45,[4]ETR!$D$4:$D$78,[4]ETR!$H$4:$H$78)</f>
        <v>CCS/CCU</v>
      </c>
      <c r="F45" s="158"/>
      <c r="G45" s="149" t="s">
        <v>919</v>
      </c>
      <c r="H45" s="160"/>
      <c r="I45" s="148" t="s">
        <v>78</v>
      </c>
      <c r="J45" s="276">
        <v>0</v>
      </c>
      <c r="K45" s="277">
        <v>0</v>
      </c>
      <c r="L45" s="278">
        <v>0</v>
      </c>
      <c r="M45" s="279">
        <v>0</v>
      </c>
      <c r="N45" s="279">
        <v>0</v>
      </c>
      <c r="O45" s="280">
        <v>0</v>
      </c>
      <c r="P45" s="276">
        <v>0</v>
      </c>
      <c r="Q45" s="277">
        <v>0</v>
      </c>
      <c r="R45" s="278">
        <v>0</v>
      </c>
      <c r="S45" s="279">
        <v>0</v>
      </c>
      <c r="T45" s="279">
        <v>0</v>
      </c>
      <c r="U45" s="280">
        <v>0</v>
      </c>
      <c r="V45" s="276">
        <v>0</v>
      </c>
      <c r="W45" s="277">
        <v>0</v>
      </c>
      <c r="X45" s="278">
        <v>0</v>
      </c>
      <c r="Y45" s="279">
        <v>2.5</v>
      </c>
      <c r="Z45" s="279">
        <v>60</v>
      </c>
      <c r="AA45" s="280">
        <v>0</v>
      </c>
      <c r="AB45" s="276">
        <v>0</v>
      </c>
      <c r="AC45" s="277">
        <v>0</v>
      </c>
      <c r="AD45" s="278">
        <v>0</v>
      </c>
      <c r="AE45" s="279">
        <v>2.5</v>
      </c>
      <c r="AF45" s="279">
        <v>60</v>
      </c>
      <c r="AG45" s="280">
        <v>0</v>
      </c>
      <c r="AH45" s="441">
        <f>_xlfn.XLOOKUP(C45,'Investment Project Main Info'!$E$4:$E$265,'Investment Project Main Info'!$L$4:$L$265)</f>
        <v>2028</v>
      </c>
    </row>
    <row r="46" spans="2:34" ht="28.5" x14ac:dyDescent="0.25">
      <c r="B46" s="624" t="s">
        <v>12</v>
      </c>
      <c r="C46" s="135" t="s">
        <v>133</v>
      </c>
      <c r="D46" s="136" t="str">
        <f>_xlfn.XLOOKUP(C46,'Investment Project Main Info'!$E$4:$E$265,'Investment Project Main Info'!$F$4:$F$265)</f>
        <v>PEGASUS</v>
      </c>
      <c r="E46" s="136" t="str">
        <f>_xlfn.XLOOKUP(C46,[4]ETR!$D$4:$D$78,[4]ETR!$H$4:$H$78)</f>
        <v xml:space="preserve">Hydrogen and synthetic methane </v>
      </c>
      <c r="F46" s="163"/>
      <c r="G46" s="163" t="s">
        <v>920</v>
      </c>
      <c r="H46" s="139"/>
      <c r="I46" s="300" t="s">
        <v>78</v>
      </c>
      <c r="J46" s="266">
        <v>0</v>
      </c>
      <c r="K46" s="267">
        <v>0</v>
      </c>
      <c r="L46" s="268">
        <v>0</v>
      </c>
      <c r="M46" s="269">
        <v>0</v>
      </c>
      <c r="N46" s="269">
        <v>0</v>
      </c>
      <c r="O46" s="270">
        <v>0</v>
      </c>
      <c r="P46" s="266">
        <v>0</v>
      </c>
      <c r="Q46" s="267">
        <v>0.12</v>
      </c>
      <c r="R46" s="268">
        <v>0</v>
      </c>
      <c r="S46" s="269">
        <v>0</v>
      </c>
      <c r="T46" s="269">
        <v>0</v>
      </c>
      <c r="U46" s="270">
        <v>0</v>
      </c>
      <c r="V46" s="266">
        <v>0</v>
      </c>
      <c r="W46" s="267">
        <v>0.12</v>
      </c>
      <c r="X46" s="268">
        <v>0</v>
      </c>
      <c r="Y46" s="269">
        <v>0</v>
      </c>
      <c r="Z46" s="269">
        <v>0</v>
      </c>
      <c r="AA46" s="270">
        <v>0</v>
      </c>
      <c r="AB46" s="266">
        <v>0</v>
      </c>
      <c r="AC46" s="267">
        <v>0.12</v>
      </c>
      <c r="AD46" s="268">
        <v>0</v>
      </c>
      <c r="AE46" s="269">
        <v>0</v>
      </c>
      <c r="AF46" s="269">
        <v>0</v>
      </c>
      <c r="AG46" s="270">
        <v>0</v>
      </c>
      <c r="AH46" s="439">
        <f>_xlfn.XLOOKUP(C46,'Investment Project Main Info'!$E$4:$E$265,'Investment Project Main Info'!$L$4:$L$265)</f>
        <v>2024</v>
      </c>
    </row>
    <row r="47" spans="2:34" ht="33.75" customHeight="1" x14ac:dyDescent="0.25">
      <c r="B47" s="625" t="s">
        <v>12</v>
      </c>
      <c r="C47" s="141" t="s">
        <v>135</v>
      </c>
      <c r="D47" s="145" t="str">
        <f>_xlfn.XLOOKUP(C47,'Investment Project Main Info'!$E$4:$E$265,'Investment Project Main Info'!$F$4:$F$265)</f>
        <v>CNG and L-CNG stations</v>
      </c>
      <c r="E47" s="145" t="str">
        <f>_xlfn.XLOOKUP(C47,[4]ETR!$D$4:$D$78,[4]ETR!$H$4:$H$78)</f>
        <v>CNG/LNG for transport</v>
      </c>
      <c r="F47" s="153"/>
      <c r="G47" s="144" t="s">
        <v>921</v>
      </c>
      <c r="H47" s="155"/>
      <c r="I47" s="298" t="s">
        <v>78</v>
      </c>
      <c r="J47" s="271">
        <v>0</v>
      </c>
      <c r="K47" s="272">
        <v>0</v>
      </c>
      <c r="L47" s="273">
        <v>0</v>
      </c>
      <c r="M47" s="274">
        <v>0</v>
      </c>
      <c r="N47" s="274">
        <v>0</v>
      </c>
      <c r="O47" s="275">
        <v>0</v>
      </c>
      <c r="P47" s="271">
        <v>0</v>
      </c>
      <c r="Q47" s="272">
        <v>0</v>
      </c>
      <c r="R47" s="273">
        <v>0</v>
      </c>
      <c r="S47" s="274">
        <v>0</v>
      </c>
      <c r="T47" s="274">
        <v>0</v>
      </c>
      <c r="U47" s="275">
        <v>2.4900000000000002</v>
      </c>
      <c r="V47" s="271">
        <v>0</v>
      </c>
      <c r="W47" s="272">
        <v>0</v>
      </c>
      <c r="X47" s="273">
        <v>0</v>
      </c>
      <c r="Y47" s="274">
        <v>0</v>
      </c>
      <c r="Z47" s="274">
        <v>0</v>
      </c>
      <c r="AA47" s="275">
        <v>2.4900000000000002</v>
      </c>
      <c r="AB47" s="271">
        <v>0</v>
      </c>
      <c r="AC47" s="272">
        <v>0</v>
      </c>
      <c r="AD47" s="273">
        <v>0</v>
      </c>
      <c r="AE47" s="274">
        <v>0</v>
      </c>
      <c r="AF47" s="274">
        <v>0</v>
      </c>
      <c r="AG47" s="275">
        <v>2.4900000000000002</v>
      </c>
      <c r="AH47" s="440">
        <f>_xlfn.XLOOKUP(C47,'Investment Project Main Info'!$E$4:$E$265,'Investment Project Main Info'!$L$4:$L$265)</f>
        <v>2022</v>
      </c>
    </row>
    <row r="48" spans="2:34" ht="44.25" customHeight="1" x14ac:dyDescent="0.25">
      <c r="B48" s="625" t="s">
        <v>12</v>
      </c>
      <c r="C48" s="141" t="s">
        <v>137</v>
      </c>
      <c r="D48" s="145" t="str">
        <f>_xlfn.XLOOKUP(C48,'Investment Project Main Info'!$E$4:$E$265,'Investment Project Main Info'!$F$4:$F$265)</f>
        <v>Biomethane plants development</v>
      </c>
      <c r="E48" s="145" t="str">
        <f>_xlfn.XLOOKUP(C48,[4]ETR!$D$4:$D$78,[4]ETR!$H$4:$H$78)</f>
        <v>Biomethane developments</v>
      </c>
      <c r="F48" s="660">
        <v>127</v>
      </c>
      <c r="G48" s="142" t="s">
        <v>922</v>
      </c>
      <c r="H48" s="143"/>
      <c r="I48" s="298" t="s">
        <v>78</v>
      </c>
      <c r="J48" s="271">
        <v>0</v>
      </c>
      <c r="K48" s="272">
        <v>0</v>
      </c>
      <c r="L48" s="273">
        <v>0</v>
      </c>
      <c r="M48" s="274">
        <v>0</v>
      </c>
      <c r="N48" s="274">
        <v>0</v>
      </c>
      <c r="O48" s="275">
        <v>0</v>
      </c>
      <c r="P48" s="271">
        <v>0</v>
      </c>
      <c r="Q48" s="272">
        <v>0</v>
      </c>
      <c r="R48" s="273">
        <v>0.7</v>
      </c>
      <c r="S48" s="274">
        <v>0</v>
      </c>
      <c r="T48" s="274">
        <v>0</v>
      </c>
      <c r="U48" s="275">
        <v>0</v>
      </c>
      <c r="V48" s="271">
        <v>0</v>
      </c>
      <c r="W48" s="272">
        <v>0</v>
      </c>
      <c r="X48" s="273">
        <v>0.7</v>
      </c>
      <c r="Y48" s="274">
        <v>0</v>
      </c>
      <c r="Z48" s="274">
        <v>0</v>
      </c>
      <c r="AA48" s="275">
        <v>0</v>
      </c>
      <c r="AB48" s="271">
        <v>0</v>
      </c>
      <c r="AC48" s="272">
        <v>0</v>
      </c>
      <c r="AD48" s="273">
        <v>0.7</v>
      </c>
      <c r="AE48" s="274">
        <v>0</v>
      </c>
      <c r="AF48" s="274">
        <v>0</v>
      </c>
      <c r="AG48" s="275">
        <v>0</v>
      </c>
      <c r="AH48" s="440">
        <f>_xlfn.XLOOKUP(C48,'Investment Project Main Info'!$E$4:$E$265,'Investment Project Main Info'!$L$4:$L$265)</f>
        <v>2023</v>
      </c>
    </row>
    <row r="49" spans="2:34" ht="39" customHeight="1" x14ac:dyDescent="0.25">
      <c r="B49" s="625" t="s">
        <v>12</v>
      </c>
      <c r="C49" s="141" t="s">
        <v>139</v>
      </c>
      <c r="D49" s="145" t="str">
        <f>_xlfn.XLOOKUP(C49,'Investment Project Main Info'!$E$4:$E$265,'Investment Project Main Info'!$F$4:$F$265)</f>
        <v>Project to facilitate biomethane production plants inteconnection</v>
      </c>
      <c r="E49" s="145" t="str">
        <f>_xlfn.XLOOKUP(C49,[4]ETR!$D$4:$D$78,[4]ETR!$H$4:$H$78)</f>
        <v>Biomethane developments</v>
      </c>
      <c r="F49" s="660"/>
      <c r="G49" s="144" t="s">
        <v>923</v>
      </c>
      <c r="H49" s="155"/>
      <c r="I49" s="379"/>
      <c r="J49" s="271">
        <v>0</v>
      </c>
      <c r="K49" s="272">
        <v>0</v>
      </c>
      <c r="L49" s="273">
        <v>0</v>
      </c>
      <c r="M49" s="274">
        <v>0</v>
      </c>
      <c r="N49" s="274">
        <v>0</v>
      </c>
      <c r="O49" s="275">
        <v>0</v>
      </c>
      <c r="P49" s="271">
        <v>0</v>
      </c>
      <c r="Q49" s="272">
        <v>0</v>
      </c>
      <c r="R49" s="273">
        <v>0</v>
      </c>
      <c r="S49" s="274">
        <v>0</v>
      </c>
      <c r="T49" s="274">
        <v>0</v>
      </c>
      <c r="U49" s="275">
        <v>0</v>
      </c>
      <c r="V49" s="271">
        <v>0</v>
      </c>
      <c r="W49" s="272">
        <v>0</v>
      </c>
      <c r="X49" s="273">
        <v>0</v>
      </c>
      <c r="Y49" s="274">
        <v>0</v>
      </c>
      <c r="Z49" s="274">
        <v>0</v>
      </c>
      <c r="AA49" s="275">
        <v>0</v>
      </c>
      <c r="AB49" s="271">
        <v>0</v>
      </c>
      <c r="AC49" s="272">
        <v>0</v>
      </c>
      <c r="AD49" s="273">
        <v>0</v>
      </c>
      <c r="AE49" s="274">
        <v>0</v>
      </c>
      <c r="AF49" s="274">
        <v>0</v>
      </c>
      <c r="AG49" s="275">
        <v>0</v>
      </c>
      <c r="AH49" s="440">
        <f>_xlfn.XLOOKUP(C49,'Investment Project Main Info'!$E$4:$E$265,'Investment Project Main Info'!$L$4:$L$265)</f>
        <v>2022</v>
      </c>
    </row>
    <row r="50" spans="2:34" ht="18.75" x14ac:dyDescent="0.25">
      <c r="B50" s="625" t="s">
        <v>12</v>
      </c>
      <c r="C50" s="141" t="s">
        <v>140</v>
      </c>
      <c r="D50" s="145" t="str">
        <f>_xlfn.XLOOKUP(C50,'Investment Project Main Info'!$E$4:$E$265,'Investment Project Main Info'!$F$4:$F$265)</f>
        <v>Microliquefaction plants</v>
      </c>
      <c r="E50" s="145" t="str">
        <f>_xlfn.XLOOKUP(C50,[4]ETR!$D$4:$D$78,[4]ETR!$H$4:$H$78)</f>
        <v>Micro liquefaction</v>
      </c>
      <c r="F50" s="142"/>
      <c r="G50" s="142"/>
      <c r="H50" s="143"/>
      <c r="I50" s="298" t="s">
        <v>88</v>
      </c>
      <c r="J50" s="271"/>
      <c r="K50" s="272"/>
      <c r="L50" s="273"/>
      <c r="M50" s="274"/>
      <c r="N50" s="274"/>
      <c r="O50" s="275"/>
      <c r="P50" s="271"/>
      <c r="Q50" s="272"/>
      <c r="R50" s="273"/>
      <c r="S50" s="274"/>
      <c r="T50" s="274"/>
      <c r="U50" s="275"/>
      <c r="V50" s="271"/>
      <c r="W50" s="272"/>
      <c r="X50" s="273"/>
      <c r="Y50" s="274"/>
      <c r="Z50" s="274"/>
      <c r="AA50" s="275"/>
      <c r="AB50" s="271"/>
      <c r="AC50" s="272"/>
      <c r="AD50" s="273"/>
      <c r="AE50" s="274"/>
      <c r="AF50" s="274"/>
      <c r="AG50" s="275"/>
      <c r="AH50" s="440">
        <f>_xlfn.XLOOKUP(C50,'Investment Project Main Info'!$E$4:$E$265,'Investment Project Main Info'!$L$4:$L$265)</f>
        <v>2022</v>
      </c>
    </row>
    <row r="51" spans="2:34" ht="51" customHeight="1" x14ac:dyDescent="0.25">
      <c r="B51" s="625" t="s">
        <v>12</v>
      </c>
      <c r="C51" s="141" t="s">
        <v>142</v>
      </c>
      <c r="D51" s="145" t="str">
        <f>_xlfn.XLOOKUP(C51,'Investment Project Main Info'!$E$4:$E$265,'Investment Project Main Info'!$F$4:$F$265)</f>
        <v>Transport of hydrogen into natural gas network for industrial customers</v>
      </c>
      <c r="E51" s="145" t="str">
        <f>_xlfn.XLOOKUP(C51,[4]ETR!$D$4:$D$78,[4]ETR!$H$4:$H$78)</f>
        <v xml:space="preserve">Hydrogen and synthetic methane </v>
      </c>
      <c r="F51" s="153"/>
      <c r="G51" s="144" t="s">
        <v>924</v>
      </c>
      <c r="H51" s="155"/>
      <c r="I51" s="298" t="s">
        <v>78</v>
      </c>
      <c r="J51" s="271">
        <v>0</v>
      </c>
      <c r="K51" s="272">
        <v>0</v>
      </c>
      <c r="L51" s="273">
        <v>0</v>
      </c>
      <c r="M51" s="274">
        <v>0</v>
      </c>
      <c r="N51" s="274">
        <v>0</v>
      </c>
      <c r="O51" s="275">
        <v>0</v>
      </c>
      <c r="P51" s="271">
        <v>0.192</v>
      </c>
      <c r="Q51" s="272">
        <v>0</v>
      </c>
      <c r="R51" s="273">
        <v>0</v>
      </c>
      <c r="S51" s="274">
        <v>0</v>
      </c>
      <c r="T51" s="274">
        <v>0</v>
      </c>
      <c r="U51" s="275">
        <v>0</v>
      </c>
      <c r="V51" s="271">
        <v>0.192</v>
      </c>
      <c r="W51" s="272">
        <v>0</v>
      </c>
      <c r="X51" s="273">
        <v>0</v>
      </c>
      <c r="Y51" s="274">
        <v>0</v>
      </c>
      <c r="Z51" s="274">
        <v>0</v>
      </c>
      <c r="AA51" s="275">
        <v>0</v>
      </c>
      <c r="AB51" s="271">
        <v>0.192</v>
      </c>
      <c r="AC51" s="272">
        <v>0</v>
      </c>
      <c r="AD51" s="273">
        <v>0</v>
      </c>
      <c r="AE51" s="274">
        <v>0</v>
      </c>
      <c r="AF51" s="274">
        <v>0</v>
      </c>
      <c r="AG51" s="275">
        <v>0</v>
      </c>
      <c r="AH51" s="440">
        <f>_xlfn.XLOOKUP(C51,'Investment Project Main Info'!$E$4:$E$265,'Investment Project Main Info'!$L$4:$L$265)</f>
        <v>2025</v>
      </c>
    </row>
    <row r="52" spans="2:34" ht="28.5" x14ac:dyDescent="0.25">
      <c r="B52" s="625" t="s">
        <v>12</v>
      </c>
      <c r="C52" s="141" t="s">
        <v>143</v>
      </c>
      <c r="D52" s="145" t="str">
        <f>_xlfn.XLOOKUP(C52,'Investment Project Main Info'!$E$4:$E$265,'Investment Project Main Info'!$F$4:$F$265)</f>
        <v>Sector coupling: hybrid compressor station</v>
      </c>
      <c r="E52" s="145" t="str">
        <f>_xlfn.XLOOKUP(C52,[4]ETR!$D$4:$D$78,[4]ETR!$H$4:$H$78)</f>
        <v>Hybrid compressor stations</v>
      </c>
      <c r="F52" s="142"/>
      <c r="G52" s="142"/>
      <c r="H52" s="143"/>
      <c r="I52" s="298" t="s">
        <v>88</v>
      </c>
      <c r="J52" s="271"/>
      <c r="K52" s="272"/>
      <c r="L52" s="273"/>
      <c r="M52" s="274"/>
      <c r="N52" s="274"/>
      <c r="O52" s="275"/>
      <c r="P52" s="271"/>
      <c r="Q52" s="272"/>
      <c r="R52" s="273"/>
      <c r="S52" s="274"/>
      <c r="T52" s="274"/>
      <c r="U52" s="275"/>
      <c r="V52" s="271"/>
      <c r="W52" s="272"/>
      <c r="X52" s="273"/>
      <c r="Y52" s="274"/>
      <c r="Z52" s="274"/>
      <c r="AA52" s="275"/>
      <c r="AB52" s="271"/>
      <c r="AC52" s="272"/>
      <c r="AD52" s="273"/>
      <c r="AE52" s="274"/>
      <c r="AF52" s="274"/>
      <c r="AG52" s="275"/>
      <c r="AH52" s="440">
        <f>_xlfn.XLOOKUP(C52,'Investment Project Main Info'!$E$4:$E$265,'Investment Project Main Info'!$L$4:$L$265)</f>
        <v>2024</v>
      </c>
    </row>
    <row r="53" spans="2:34" ht="49.5" customHeight="1" x14ac:dyDescent="0.25">
      <c r="B53" s="625" t="s">
        <v>12</v>
      </c>
      <c r="C53" s="141" t="s">
        <v>828</v>
      </c>
      <c r="D53" s="145" t="str">
        <f>_xlfn.XLOOKUP(C53,'Investment Project Main Info'!$E$4:$E$265,'Investment Project Main Info'!$F$4:$F$265)</f>
        <v>Power to gas plant in the south of Italy</v>
      </c>
      <c r="E53" s="145" t="str">
        <f>_xlfn.XLOOKUP(C53,[4]ETR!$D$4:$D$78,[4]ETR!$H$4:$H$78)</f>
        <v xml:space="preserve">Hydrogen and synthetic methane </v>
      </c>
      <c r="F53" s="153"/>
      <c r="G53" s="144" t="s">
        <v>925</v>
      </c>
      <c r="H53" s="164" t="s">
        <v>907</v>
      </c>
      <c r="I53" s="380" t="s">
        <v>78</v>
      </c>
      <c r="J53" s="271">
        <v>0</v>
      </c>
      <c r="K53" s="272">
        <v>0</v>
      </c>
      <c r="L53" s="273">
        <v>0</v>
      </c>
      <c r="M53" s="274">
        <v>0</v>
      </c>
      <c r="N53" s="274">
        <v>0</v>
      </c>
      <c r="O53" s="275">
        <v>0</v>
      </c>
      <c r="P53" s="271">
        <v>8.4000000000000005E-2</v>
      </c>
      <c r="Q53" s="272">
        <v>0</v>
      </c>
      <c r="R53" s="273">
        <v>0</v>
      </c>
      <c r="S53" s="274">
        <v>0</v>
      </c>
      <c r="T53" s="274">
        <v>0</v>
      </c>
      <c r="U53" s="275">
        <v>0</v>
      </c>
      <c r="V53" s="271">
        <v>8.4000000000000005E-2</v>
      </c>
      <c r="W53" s="272">
        <v>0</v>
      </c>
      <c r="X53" s="273">
        <v>0</v>
      </c>
      <c r="Y53" s="274">
        <v>0</v>
      </c>
      <c r="Z53" s="274">
        <v>0</v>
      </c>
      <c r="AA53" s="275">
        <v>0</v>
      </c>
      <c r="AB53" s="271">
        <v>8.4000000000000005E-2</v>
      </c>
      <c r="AC53" s="272">
        <v>0</v>
      </c>
      <c r="AD53" s="273">
        <v>0</v>
      </c>
      <c r="AE53" s="274">
        <v>0</v>
      </c>
      <c r="AF53" s="274">
        <v>0</v>
      </c>
      <c r="AG53" s="275">
        <v>0</v>
      </c>
      <c r="AH53" s="440">
        <f>_xlfn.XLOOKUP(C53,'Investment Project Main Info'!$E$4:$E$265,'Investment Project Main Info'!$L$4:$L$265)</f>
        <v>2025</v>
      </c>
    </row>
    <row r="54" spans="2:34" ht="49.5" customHeight="1" thickBot="1" x14ac:dyDescent="0.3">
      <c r="B54" s="626" t="s">
        <v>12</v>
      </c>
      <c r="C54" s="146" t="s">
        <v>926</v>
      </c>
      <c r="D54" s="157" t="str">
        <f>_xlfn.XLOOKUP(C54,'Investment Project Main Info'!$E$4:$E$265,'Investment Project Main Info'!$F$4:$F$265)</f>
        <v>Green Crane - Italy</v>
      </c>
      <c r="E54" s="157" t="str">
        <f>_xlfn.XLOOKUP(C54,[4]ETR!$D$4:$D$78,[4]ETR!$H$4:$H$78)</f>
        <v xml:space="preserve">Hydrogen and synthetic methane </v>
      </c>
      <c r="F54" s="158"/>
      <c r="G54" s="149" t="s">
        <v>927</v>
      </c>
      <c r="H54" s="162"/>
      <c r="I54" s="383" t="s">
        <v>78</v>
      </c>
      <c r="J54" s="276">
        <v>0</v>
      </c>
      <c r="K54" s="277">
        <v>0</v>
      </c>
      <c r="L54" s="278">
        <v>0</v>
      </c>
      <c r="M54" s="279">
        <v>0</v>
      </c>
      <c r="N54" s="279">
        <v>0</v>
      </c>
      <c r="O54" s="280">
        <v>0</v>
      </c>
      <c r="P54" s="276">
        <v>1</v>
      </c>
      <c r="Q54" s="277">
        <v>0</v>
      </c>
      <c r="R54" s="278">
        <v>0</v>
      </c>
      <c r="S54" s="279">
        <v>0</v>
      </c>
      <c r="T54" s="279">
        <v>0</v>
      </c>
      <c r="U54" s="280">
        <v>0</v>
      </c>
      <c r="V54" s="276">
        <v>1</v>
      </c>
      <c r="W54" s="277">
        <v>0</v>
      </c>
      <c r="X54" s="278">
        <v>0</v>
      </c>
      <c r="Y54" s="279">
        <v>0</v>
      </c>
      <c r="Z54" s="279">
        <v>0</v>
      </c>
      <c r="AA54" s="280">
        <v>0</v>
      </c>
      <c r="AB54" s="276">
        <v>1</v>
      </c>
      <c r="AC54" s="277">
        <v>0</v>
      </c>
      <c r="AD54" s="278">
        <v>0</v>
      </c>
      <c r="AE54" s="279">
        <v>0</v>
      </c>
      <c r="AF54" s="279">
        <v>0</v>
      </c>
      <c r="AG54" s="280">
        <v>0</v>
      </c>
      <c r="AH54" s="441">
        <f>_xlfn.XLOOKUP(C54,'Investment Project Main Info'!$E$4:$E$265,'Investment Project Main Info'!$L$4:$L$265)</f>
        <v>2025</v>
      </c>
    </row>
    <row r="55" spans="2:34" ht="66.75" customHeight="1" thickBot="1" x14ac:dyDescent="0.3">
      <c r="B55" s="623" t="s">
        <v>13</v>
      </c>
      <c r="C55" s="130" t="s">
        <v>960</v>
      </c>
      <c r="D55" s="131" t="str">
        <f>_xlfn.XLOOKUP(C55,'Investment Project Main Info'!$E$4:$E$265,'Investment Project Main Info'!$F$4:$F$265)</f>
        <v>Hydrogen injection into the gas network in Lithuania</v>
      </c>
      <c r="E55" s="131" t="str">
        <f>_xlfn.XLOOKUP(C55,[4]ETR!$D$4:$D$78,[4]ETR!$H$4:$H$78)</f>
        <v xml:space="preserve">Hydrogen and synthetic methane </v>
      </c>
      <c r="F55" s="166"/>
      <c r="G55" s="166" t="s">
        <v>928</v>
      </c>
      <c r="H55" s="134"/>
      <c r="I55" s="134" t="s">
        <v>78</v>
      </c>
      <c r="J55" s="260">
        <v>0</v>
      </c>
      <c r="K55" s="261">
        <v>0</v>
      </c>
      <c r="L55" s="262">
        <v>0</v>
      </c>
      <c r="M55" s="263">
        <v>0</v>
      </c>
      <c r="N55" s="263">
        <v>0</v>
      </c>
      <c r="O55" s="264">
        <v>0</v>
      </c>
      <c r="P55" s="260">
        <v>0.01</v>
      </c>
      <c r="Q55" s="261">
        <v>0</v>
      </c>
      <c r="R55" s="262">
        <v>0</v>
      </c>
      <c r="S55" s="263">
        <v>0</v>
      </c>
      <c r="T55" s="263">
        <v>0</v>
      </c>
      <c r="U55" s="264">
        <v>0</v>
      </c>
      <c r="V55" s="260">
        <v>0.01</v>
      </c>
      <c r="W55" s="261">
        <v>0</v>
      </c>
      <c r="X55" s="262">
        <v>0</v>
      </c>
      <c r="Y55" s="263">
        <v>0</v>
      </c>
      <c r="Z55" s="263">
        <v>0</v>
      </c>
      <c r="AA55" s="264">
        <v>0</v>
      </c>
      <c r="AB55" s="260">
        <v>0.01</v>
      </c>
      <c r="AC55" s="261">
        <v>0</v>
      </c>
      <c r="AD55" s="262">
        <v>0</v>
      </c>
      <c r="AE55" s="263">
        <v>0</v>
      </c>
      <c r="AF55" s="263">
        <v>0</v>
      </c>
      <c r="AG55" s="264">
        <v>0</v>
      </c>
      <c r="AH55" s="438">
        <f>_xlfn.XLOOKUP(C55,'Investment Project Main Info'!$E$4:$E$265,'Investment Project Main Info'!$L$4:$L$265)</f>
        <v>2024</v>
      </c>
    </row>
    <row r="56" spans="2:34" ht="54.75" customHeight="1" x14ac:dyDescent="0.25">
      <c r="B56" s="624" t="s">
        <v>15</v>
      </c>
      <c r="C56" s="135" t="s">
        <v>76</v>
      </c>
      <c r="D56" s="136" t="str">
        <f>_xlfn.XLOOKUP(C56,'Investment Project Main Info'!$E$4:$E$265,'Investment Project Main Info'!$F$4:$F$265)</f>
        <v>Power to Gas Production with infrastructure building/enhacement in Latvia</v>
      </c>
      <c r="E56" s="136" t="str">
        <f>_xlfn.XLOOKUP(C56,[4]ETR!$D$4:$D$78,[4]ETR!$H$4:$H$78)</f>
        <v xml:space="preserve">Hydrogen and synthetic methane </v>
      </c>
      <c r="F56" s="163"/>
      <c r="G56" s="163" t="s">
        <v>903</v>
      </c>
      <c r="H56" s="139"/>
      <c r="I56" s="300" t="s">
        <v>78</v>
      </c>
      <c r="J56" s="266">
        <v>0</v>
      </c>
      <c r="K56" s="267">
        <v>0</v>
      </c>
      <c r="L56" s="268">
        <v>0</v>
      </c>
      <c r="M56" s="269">
        <v>0</v>
      </c>
      <c r="N56" s="269">
        <v>0</v>
      </c>
      <c r="O56" s="270">
        <v>0</v>
      </c>
      <c r="P56" s="266">
        <v>2</v>
      </c>
      <c r="Q56" s="267">
        <v>0</v>
      </c>
      <c r="R56" s="268">
        <v>0</v>
      </c>
      <c r="S56" s="269">
        <v>0</v>
      </c>
      <c r="T56" s="269">
        <v>0</v>
      </c>
      <c r="U56" s="270">
        <v>0</v>
      </c>
      <c r="V56" s="266">
        <v>2</v>
      </c>
      <c r="W56" s="267">
        <v>0</v>
      </c>
      <c r="X56" s="268">
        <v>0</v>
      </c>
      <c r="Y56" s="269">
        <v>0</v>
      </c>
      <c r="Z56" s="269">
        <v>0</v>
      </c>
      <c r="AA56" s="270">
        <v>0</v>
      </c>
      <c r="AB56" s="266">
        <v>2</v>
      </c>
      <c r="AC56" s="267">
        <v>0</v>
      </c>
      <c r="AD56" s="268">
        <v>0</v>
      </c>
      <c r="AE56" s="269">
        <v>0</v>
      </c>
      <c r="AF56" s="269">
        <v>0</v>
      </c>
      <c r="AG56" s="270">
        <v>0</v>
      </c>
      <c r="AH56" s="439">
        <f>_xlfn.XLOOKUP(C56,'Investment Project Main Info'!$E$4:$E$265,'Investment Project Main Info'!$L$4:$L$265)</f>
        <v>2030</v>
      </c>
    </row>
    <row r="57" spans="2:34" ht="52.5" customHeight="1" thickBot="1" x14ac:dyDescent="0.3">
      <c r="B57" s="628" t="s">
        <v>15</v>
      </c>
      <c r="C57" s="359" t="s">
        <v>79</v>
      </c>
      <c r="D57" s="167" t="str">
        <f>_xlfn.XLOOKUP(C57,'Investment Project Main Info'!$E$4:$E$265,'Investment Project Main Info'!$F$4:$F$265)</f>
        <v>Biomethane production with infrastructure building/enhancement in Latvia</v>
      </c>
      <c r="E57" s="167" t="str">
        <f>_xlfn.XLOOKUP(C57,[4]ETR!$D$4:$D$78,[4]ETR!$H$4:$H$78)</f>
        <v>Biomethane developments</v>
      </c>
      <c r="F57" s="168"/>
      <c r="G57" s="169" t="s">
        <v>994</v>
      </c>
      <c r="H57" s="170"/>
      <c r="I57" s="171" t="s">
        <v>78</v>
      </c>
      <c r="J57" s="276">
        <v>0</v>
      </c>
      <c r="K57" s="277">
        <v>0</v>
      </c>
      <c r="L57" s="278">
        <v>0</v>
      </c>
      <c r="M57" s="279">
        <v>0</v>
      </c>
      <c r="N57" s="279">
        <v>0</v>
      </c>
      <c r="O57" s="280">
        <v>0</v>
      </c>
      <c r="P57" s="276">
        <v>0</v>
      </c>
      <c r="Q57" s="277">
        <v>0</v>
      </c>
      <c r="R57" s="278">
        <v>0</v>
      </c>
      <c r="S57" s="279">
        <v>0</v>
      </c>
      <c r="T57" s="279">
        <v>0</v>
      </c>
      <c r="U57" s="280">
        <v>0</v>
      </c>
      <c r="V57" s="276">
        <v>0</v>
      </c>
      <c r="W57" s="277">
        <v>0</v>
      </c>
      <c r="X57" s="278">
        <v>0.73</v>
      </c>
      <c r="Y57" s="279">
        <v>0</v>
      </c>
      <c r="Z57" s="279">
        <v>0</v>
      </c>
      <c r="AA57" s="280">
        <v>0</v>
      </c>
      <c r="AB57" s="276">
        <v>0</v>
      </c>
      <c r="AC57" s="277">
        <v>0</v>
      </c>
      <c r="AD57" s="278">
        <v>0.73</v>
      </c>
      <c r="AE57" s="279">
        <v>0</v>
      </c>
      <c r="AF57" s="279">
        <v>0</v>
      </c>
      <c r="AG57" s="280">
        <v>0</v>
      </c>
      <c r="AH57" s="441">
        <f>_xlfn.XLOOKUP(C57,'Investment Project Main Info'!$E$4:$E$265,'Investment Project Main Info'!$L$4:$L$265)</f>
        <v>2026</v>
      </c>
    </row>
    <row r="58" spans="2:34" ht="62.25" customHeight="1" x14ac:dyDescent="0.25">
      <c r="B58" s="624" t="s">
        <v>16</v>
      </c>
      <c r="C58" s="135" t="s">
        <v>101</v>
      </c>
      <c r="D58" s="136" t="str">
        <f>_xlfn.XLOOKUP(C58,'Investment Project Main Info'!$E$4:$E$265,'Investment Project Main Info'!$F$4:$F$265)</f>
        <v>North Sea Wind Power Hub</v>
      </c>
      <c r="E58" s="136" t="str">
        <f>_xlfn.XLOOKUP(C58,[4]ETR!$D$4:$D$78,[4]ETR!$H$4:$H$78)</f>
        <v xml:space="preserve">Hydrogen and synthetic methane </v>
      </c>
      <c r="F58" s="664">
        <v>105</v>
      </c>
      <c r="G58" s="138" t="s">
        <v>929</v>
      </c>
      <c r="H58" s="161"/>
      <c r="I58" s="300" t="s">
        <v>78</v>
      </c>
      <c r="J58" s="266">
        <v>0</v>
      </c>
      <c r="K58" s="267">
        <v>0</v>
      </c>
      <c r="L58" s="268">
        <v>0</v>
      </c>
      <c r="M58" s="269">
        <v>0</v>
      </c>
      <c r="N58" s="269">
        <v>0</v>
      </c>
      <c r="O58" s="270">
        <v>0</v>
      </c>
      <c r="P58" s="266">
        <v>0</v>
      </c>
      <c r="Q58" s="267">
        <v>0</v>
      </c>
      <c r="R58" s="268">
        <v>0</v>
      </c>
      <c r="S58" s="269">
        <v>0</v>
      </c>
      <c r="T58" s="269">
        <v>0</v>
      </c>
      <c r="U58" s="270">
        <v>0</v>
      </c>
      <c r="V58" s="266">
        <v>0</v>
      </c>
      <c r="W58" s="267">
        <v>0</v>
      </c>
      <c r="X58" s="268">
        <v>0</v>
      </c>
      <c r="Y58" s="269">
        <v>0</v>
      </c>
      <c r="Z58" s="269">
        <v>0</v>
      </c>
      <c r="AA58" s="270">
        <v>0</v>
      </c>
      <c r="AB58" s="266">
        <v>30</v>
      </c>
      <c r="AC58" s="267">
        <v>0</v>
      </c>
      <c r="AD58" s="268">
        <v>0</v>
      </c>
      <c r="AE58" s="269">
        <v>0</v>
      </c>
      <c r="AF58" s="269">
        <v>0</v>
      </c>
      <c r="AG58" s="270">
        <v>0</v>
      </c>
      <c r="AH58" s="439">
        <f>_xlfn.XLOOKUP(C58,'Investment Project Main Info'!$E$4:$E$265,'Investment Project Main Info'!$L$4:$L$265)</f>
        <v>2032</v>
      </c>
    </row>
    <row r="59" spans="2:34" ht="28.5" x14ac:dyDescent="0.25">
      <c r="B59" s="625" t="s">
        <v>16</v>
      </c>
      <c r="C59" s="156" t="s">
        <v>103</v>
      </c>
      <c r="D59" s="145" t="str">
        <f>_xlfn.XLOOKUP(C59,'Investment Project Main Info'!$E$4:$E$265,'Investment Project Main Info'!$F$4:$F$265)</f>
        <v>Hydrogen transmission backbone Netherlands</v>
      </c>
      <c r="E59" s="145" t="str">
        <f>_xlfn.XLOOKUP(C59,[4]ETR!$D$4:$D$78,[4]ETR!$H$4:$H$78)</f>
        <v xml:space="preserve">Hydrogen and synthetic methane </v>
      </c>
      <c r="F59" s="660"/>
      <c r="G59" s="142" t="s">
        <v>930</v>
      </c>
      <c r="H59" s="143"/>
      <c r="I59" s="298"/>
      <c r="J59" s="271">
        <v>0</v>
      </c>
      <c r="K59" s="272">
        <v>0</v>
      </c>
      <c r="L59" s="273">
        <v>0</v>
      </c>
      <c r="M59" s="274">
        <v>0</v>
      </c>
      <c r="N59" s="274">
        <v>0</v>
      </c>
      <c r="O59" s="275">
        <v>0</v>
      </c>
      <c r="P59" s="271">
        <v>0</v>
      </c>
      <c r="Q59" s="272">
        <v>0</v>
      </c>
      <c r="R59" s="273">
        <v>0</v>
      </c>
      <c r="S59" s="274">
        <v>0</v>
      </c>
      <c r="T59" s="274">
        <v>0</v>
      </c>
      <c r="U59" s="275">
        <v>0</v>
      </c>
      <c r="V59" s="271">
        <v>0</v>
      </c>
      <c r="W59" s="272">
        <v>0</v>
      </c>
      <c r="X59" s="273">
        <v>0</v>
      </c>
      <c r="Y59" s="274">
        <v>0</v>
      </c>
      <c r="Z59" s="274">
        <v>0</v>
      </c>
      <c r="AA59" s="275">
        <v>0</v>
      </c>
      <c r="AB59" s="271">
        <v>0</v>
      </c>
      <c r="AC59" s="272">
        <v>0</v>
      </c>
      <c r="AD59" s="273">
        <v>0</v>
      </c>
      <c r="AE59" s="274">
        <v>0</v>
      </c>
      <c r="AF59" s="274">
        <v>0</v>
      </c>
      <c r="AG59" s="275">
        <v>0</v>
      </c>
      <c r="AH59" s="440">
        <f>_xlfn.XLOOKUP(C59,'Investment Project Main Info'!$E$4:$E$265,'Investment Project Main Info'!$L$4:$L$265)</f>
        <v>2030</v>
      </c>
    </row>
    <row r="60" spans="2:34" ht="28.5" x14ac:dyDescent="0.25">
      <c r="B60" s="625" t="s">
        <v>16</v>
      </c>
      <c r="C60" s="141" t="s">
        <v>105</v>
      </c>
      <c r="D60" s="145" t="str">
        <f>_xlfn.XLOOKUP(C60,'Investment Project Main Info'!$E$4:$E$265,'Investment Project Main Info'!$F$4:$F$265)</f>
        <v>Djewels</v>
      </c>
      <c r="E60" s="145" t="str">
        <f>_xlfn.XLOOKUP(C60,[4]ETR!$D$4:$D$78,[4]ETR!$H$4:$H$78)</f>
        <v xml:space="preserve">Hydrogen and synthetic methane </v>
      </c>
      <c r="F60" s="660"/>
      <c r="G60" s="164"/>
      <c r="H60" s="155"/>
      <c r="I60" s="379" t="s">
        <v>88</v>
      </c>
      <c r="J60" s="271"/>
      <c r="K60" s="272"/>
      <c r="L60" s="273"/>
      <c r="M60" s="274"/>
      <c r="N60" s="274"/>
      <c r="O60" s="275"/>
      <c r="P60" s="271"/>
      <c r="Q60" s="272"/>
      <c r="R60" s="273"/>
      <c r="S60" s="274"/>
      <c r="T60" s="274"/>
      <c r="U60" s="275"/>
      <c r="V60" s="271"/>
      <c r="W60" s="272"/>
      <c r="X60" s="273"/>
      <c r="Y60" s="274"/>
      <c r="Z60" s="274"/>
      <c r="AA60" s="275"/>
      <c r="AB60" s="271"/>
      <c r="AC60" s="272"/>
      <c r="AD60" s="273"/>
      <c r="AE60" s="274"/>
      <c r="AF60" s="274"/>
      <c r="AG60" s="275"/>
      <c r="AH60" s="440">
        <f>_xlfn.XLOOKUP(C60,'Investment Project Main Info'!$E$4:$E$265,'Investment Project Main Info'!$L$4:$L$265)</f>
        <v>2030</v>
      </c>
    </row>
    <row r="61" spans="2:34" ht="44.25" customHeight="1" x14ac:dyDescent="0.25">
      <c r="B61" s="625" t="s">
        <v>16</v>
      </c>
      <c r="C61" s="141" t="s">
        <v>107</v>
      </c>
      <c r="D61" s="145" t="str">
        <f>_xlfn.XLOOKUP(C61,'Investment Project Main Info'!$E$4:$E$265,'Investment Project Main Info'!$F$4:$F$265)</f>
        <v>Porthos</v>
      </c>
      <c r="E61" s="145" t="str">
        <f>_xlfn.XLOOKUP(C61,[4]ETR!$D$4:$D$78,[4]ETR!$H$4:$H$78)</f>
        <v>CCS/CCU</v>
      </c>
      <c r="F61" s="660">
        <v>115</v>
      </c>
      <c r="G61" s="142"/>
      <c r="H61" s="143"/>
      <c r="I61" s="298" t="s">
        <v>78</v>
      </c>
      <c r="J61" s="271">
        <v>0</v>
      </c>
      <c r="K61" s="272">
        <v>0</v>
      </c>
      <c r="L61" s="273">
        <v>0</v>
      </c>
      <c r="M61" s="274">
        <v>0</v>
      </c>
      <c r="N61" s="274">
        <v>0</v>
      </c>
      <c r="O61" s="275">
        <v>0</v>
      </c>
      <c r="P61" s="271">
        <v>0</v>
      </c>
      <c r="Q61" s="272">
        <v>0</v>
      </c>
      <c r="R61" s="273">
        <v>0</v>
      </c>
      <c r="S61" s="274">
        <v>2.5</v>
      </c>
      <c r="T61" s="274">
        <v>37</v>
      </c>
      <c r="U61" s="275">
        <v>0</v>
      </c>
      <c r="V61" s="271">
        <v>0</v>
      </c>
      <c r="W61" s="272">
        <v>0</v>
      </c>
      <c r="X61" s="273">
        <v>0</v>
      </c>
      <c r="Y61" s="274">
        <v>2.5</v>
      </c>
      <c r="Z61" s="274">
        <v>37</v>
      </c>
      <c r="AA61" s="275">
        <v>0</v>
      </c>
      <c r="AB61" s="271">
        <v>0</v>
      </c>
      <c r="AC61" s="272">
        <v>0</v>
      </c>
      <c r="AD61" s="273">
        <v>0</v>
      </c>
      <c r="AE61" s="274">
        <v>2.5</v>
      </c>
      <c r="AF61" s="274">
        <v>37</v>
      </c>
      <c r="AG61" s="275">
        <v>0</v>
      </c>
      <c r="AH61" s="440">
        <f>_xlfn.XLOOKUP(C61,'Investment Project Main Info'!$E$4:$E$265,'Investment Project Main Info'!$L$4:$L$265)</f>
        <v>2023</v>
      </c>
    </row>
    <row r="62" spans="2:34" ht="44.25" customHeight="1" x14ac:dyDescent="0.25">
      <c r="B62" s="625" t="s">
        <v>16</v>
      </c>
      <c r="C62" s="141" t="s">
        <v>109</v>
      </c>
      <c r="D62" s="145" t="str">
        <f>_xlfn.XLOOKUP(C62,'Investment Project Main Info'!$E$4:$E$265,'Investment Project Main Info'!$F$4:$F$265)</f>
        <v>Athos</v>
      </c>
      <c r="E62" s="145" t="str">
        <f>_xlfn.XLOOKUP(C62,[4]ETR!$D$4:$D$78,[4]ETR!$H$4:$H$78)</f>
        <v>CCS/CCU</v>
      </c>
      <c r="F62" s="660"/>
      <c r="G62" s="164"/>
      <c r="H62" s="155"/>
      <c r="I62" s="298" t="s">
        <v>78</v>
      </c>
      <c r="J62" s="271">
        <v>0</v>
      </c>
      <c r="K62" s="272">
        <v>0</v>
      </c>
      <c r="L62" s="273">
        <v>0</v>
      </c>
      <c r="M62" s="274">
        <v>0</v>
      </c>
      <c r="N62" s="274">
        <v>0</v>
      </c>
      <c r="O62" s="275">
        <v>0</v>
      </c>
      <c r="P62" s="271">
        <v>0</v>
      </c>
      <c r="Q62" s="272">
        <v>0</v>
      </c>
      <c r="R62" s="273">
        <v>0</v>
      </c>
      <c r="S62" s="274">
        <v>0</v>
      </c>
      <c r="T62" s="274">
        <v>0</v>
      </c>
      <c r="U62" s="275">
        <v>0</v>
      </c>
      <c r="V62" s="271">
        <v>0</v>
      </c>
      <c r="W62" s="272">
        <v>0</v>
      </c>
      <c r="X62" s="273">
        <v>0</v>
      </c>
      <c r="Y62" s="274">
        <v>84</v>
      </c>
      <c r="Z62" s="274">
        <v>0</v>
      </c>
      <c r="AA62" s="275">
        <v>0</v>
      </c>
      <c r="AB62" s="271">
        <v>0</v>
      </c>
      <c r="AC62" s="272">
        <v>0</v>
      </c>
      <c r="AD62" s="273">
        <v>0</v>
      </c>
      <c r="AE62" s="274">
        <v>84</v>
      </c>
      <c r="AF62" s="274">
        <v>0</v>
      </c>
      <c r="AG62" s="275">
        <v>0</v>
      </c>
      <c r="AH62" s="440">
        <f>_xlfn.XLOOKUP(C62,'Investment Project Main Info'!$E$4:$E$265,'Investment Project Main Info'!$L$4:$L$265)</f>
        <v>2026</v>
      </c>
    </row>
    <row r="63" spans="2:34" ht="28.5" x14ac:dyDescent="0.25">
      <c r="B63" s="625" t="s">
        <v>16</v>
      </c>
      <c r="C63" s="141" t="s">
        <v>111</v>
      </c>
      <c r="D63" s="145" t="str">
        <f>_xlfn.XLOOKUP(C63,'Investment Project Main Info'!$E$4:$E$265,'Investment Project Main Info'!$F$4:$F$265)</f>
        <v>Supercritical water gasification facilities</v>
      </c>
      <c r="E63" s="145" t="str">
        <f>_xlfn.XLOOKUP(C63,[4]ETR!$D$4:$D$78,[4]ETR!$H$4:$H$78)</f>
        <v>Biomethane developments</v>
      </c>
      <c r="F63" s="142"/>
      <c r="G63" s="142" t="s">
        <v>931</v>
      </c>
      <c r="H63" s="143"/>
      <c r="I63" s="298" t="s">
        <v>78</v>
      </c>
      <c r="J63" s="271">
        <v>0</v>
      </c>
      <c r="K63" s="272">
        <v>0</v>
      </c>
      <c r="L63" s="273">
        <v>0</v>
      </c>
      <c r="M63" s="274">
        <v>0</v>
      </c>
      <c r="N63" s="274">
        <v>0</v>
      </c>
      <c r="O63" s="275">
        <v>0</v>
      </c>
      <c r="P63" s="271">
        <v>0</v>
      </c>
      <c r="Q63" s="272">
        <v>0</v>
      </c>
      <c r="R63" s="273">
        <v>2.4</v>
      </c>
      <c r="S63" s="274">
        <v>0</v>
      </c>
      <c r="T63" s="274">
        <v>0</v>
      </c>
      <c r="U63" s="275">
        <v>0</v>
      </c>
      <c r="V63" s="271">
        <v>0</v>
      </c>
      <c r="W63" s="272">
        <v>0</v>
      </c>
      <c r="X63" s="273">
        <v>34.9</v>
      </c>
      <c r="Y63" s="274">
        <v>0</v>
      </c>
      <c r="Z63" s="274">
        <v>0</v>
      </c>
      <c r="AA63" s="275">
        <v>0</v>
      </c>
      <c r="AB63" s="271">
        <v>0</v>
      </c>
      <c r="AC63" s="272">
        <v>0</v>
      </c>
      <c r="AD63" s="273">
        <v>34.9</v>
      </c>
      <c r="AE63" s="274">
        <v>0</v>
      </c>
      <c r="AF63" s="274">
        <v>0</v>
      </c>
      <c r="AG63" s="275">
        <v>0</v>
      </c>
      <c r="AH63" s="440">
        <f>_xlfn.XLOOKUP(C63,'Investment Project Main Info'!$E$4:$E$265,'Investment Project Main Info'!$L$4:$L$265)</f>
        <v>2021</v>
      </c>
    </row>
    <row r="64" spans="2:34" ht="76.5" customHeight="1" x14ac:dyDescent="0.25">
      <c r="B64" s="625" t="s">
        <v>16</v>
      </c>
      <c r="C64" s="141" t="s">
        <v>980</v>
      </c>
      <c r="D64" s="145" t="str">
        <f>_xlfn.XLOOKUP(C64,'Investment Project Main Info'!$E$4:$E$265,'Investment Project Main Info'!$F$4:$F$265)</f>
        <v>Hydrogen export/import Oude Statenzijl</v>
      </c>
      <c r="E64" s="145" t="str">
        <f>_xlfn.XLOOKUP(C64,[4]ETR!$D$4:$D$78,[4]ETR!$H$4:$H$78)</f>
        <v xml:space="preserve">Hydrogen and synthetic methane </v>
      </c>
      <c r="F64" s="143">
        <v>139</v>
      </c>
      <c r="G64" s="164" t="s">
        <v>932</v>
      </c>
      <c r="H64" s="155"/>
      <c r="I64" s="298" t="s">
        <v>88</v>
      </c>
      <c r="J64" s="271"/>
      <c r="K64" s="272"/>
      <c r="L64" s="273"/>
      <c r="M64" s="274"/>
      <c r="N64" s="274"/>
      <c r="O64" s="275"/>
      <c r="P64" s="271"/>
      <c r="Q64" s="272"/>
      <c r="R64" s="273"/>
      <c r="S64" s="274"/>
      <c r="T64" s="274"/>
      <c r="U64" s="275"/>
      <c r="V64" s="271"/>
      <c r="W64" s="272"/>
      <c r="X64" s="273"/>
      <c r="Y64" s="274"/>
      <c r="Z64" s="274"/>
      <c r="AA64" s="275"/>
      <c r="AB64" s="271"/>
      <c r="AC64" s="272"/>
      <c r="AD64" s="273"/>
      <c r="AE64" s="274"/>
      <c r="AF64" s="274"/>
      <c r="AG64" s="275"/>
      <c r="AH64" s="440">
        <f>_xlfn.XLOOKUP(C64,'Investment Project Main Info'!$E$4:$E$265,'Investment Project Main Info'!$L$4:$L$265)</f>
        <v>2030</v>
      </c>
    </row>
    <row r="65" spans="2:34" ht="42.75" x14ac:dyDescent="0.25">
      <c r="B65" s="625" t="s">
        <v>16</v>
      </c>
      <c r="C65" s="141" t="s">
        <v>950</v>
      </c>
      <c r="D65" s="145" t="str">
        <f>_xlfn.XLOOKUP(C65,'Investment Project Main Info'!$E$4:$E$265,'Investment Project Main Info'!$F$4:$F$265)</f>
        <v>Green Hydrogen Hub Zuidwending</v>
      </c>
      <c r="E65" s="145" t="str">
        <f>_xlfn.XLOOKUP(C65,[4]ETR!$D$4:$D$78,[4]ETR!$H$4:$H$78)</f>
        <v xml:space="preserve">Hydrogen and synthetic methane </v>
      </c>
      <c r="F65" s="142"/>
      <c r="G65" s="154" t="s">
        <v>933</v>
      </c>
      <c r="H65" s="144" t="s">
        <v>907</v>
      </c>
      <c r="I65" s="380" t="s">
        <v>78</v>
      </c>
      <c r="J65" s="271">
        <v>0</v>
      </c>
      <c r="K65" s="272">
        <v>0</v>
      </c>
      <c r="L65" s="273">
        <v>0</v>
      </c>
      <c r="M65" s="274">
        <v>0</v>
      </c>
      <c r="N65" s="274">
        <v>0</v>
      </c>
      <c r="O65" s="275">
        <v>0</v>
      </c>
      <c r="P65" s="271">
        <v>0</v>
      </c>
      <c r="Q65" s="272">
        <v>0</v>
      </c>
      <c r="R65" s="273">
        <v>0</v>
      </c>
      <c r="S65" s="274">
        <v>0</v>
      </c>
      <c r="T65" s="274">
        <v>0</v>
      </c>
      <c r="U65" s="275">
        <v>0</v>
      </c>
      <c r="V65" s="271">
        <v>8.4</v>
      </c>
      <c r="W65" s="272">
        <v>0</v>
      </c>
      <c r="X65" s="273">
        <v>0</v>
      </c>
      <c r="Y65" s="274">
        <v>0</v>
      </c>
      <c r="Z65" s="274">
        <v>0</v>
      </c>
      <c r="AA65" s="275">
        <v>0</v>
      </c>
      <c r="AB65" s="271">
        <v>8.4</v>
      </c>
      <c r="AC65" s="272">
        <v>0</v>
      </c>
      <c r="AD65" s="273">
        <v>0</v>
      </c>
      <c r="AE65" s="274">
        <v>0</v>
      </c>
      <c r="AF65" s="274">
        <v>0</v>
      </c>
      <c r="AG65" s="275">
        <v>0</v>
      </c>
      <c r="AH65" s="440">
        <f>_xlfn.XLOOKUP(C65,'Investment Project Main Info'!$E$4:$E$265,'Investment Project Main Info'!$L$4:$L$265)</f>
        <v>2026</v>
      </c>
    </row>
    <row r="66" spans="2:34" ht="42.75" x14ac:dyDescent="0.25">
      <c r="B66" s="625" t="s">
        <v>16</v>
      </c>
      <c r="C66" s="141" t="s">
        <v>951</v>
      </c>
      <c r="D66" s="145" t="str">
        <f>_xlfn.XLOOKUP(C66,'Investment Project Main Info'!$E$4:$E$265,'Investment Project Main Info'!$F$4:$F$265)</f>
        <v>Green Hydrogen Hub Drenthe</v>
      </c>
      <c r="E66" s="145" t="str">
        <f>_xlfn.XLOOKUP(C66,[4]ETR!$D$4:$D$78,[4]ETR!$H$4:$H$78)</f>
        <v xml:space="preserve">Hydrogen and synthetic methane </v>
      </c>
      <c r="F66" s="153"/>
      <c r="G66" s="154" t="s">
        <v>906</v>
      </c>
      <c r="H66" s="144" t="s">
        <v>907</v>
      </c>
      <c r="I66" s="380" t="s">
        <v>78</v>
      </c>
      <c r="J66" s="271">
        <v>0</v>
      </c>
      <c r="K66" s="272">
        <v>0</v>
      </c>
      <c r="L66" s="273">
        <v>0</v>
      </c>
      <c r="M66" s="274">
        <v>0</v>
      </c>
      <c r="N66" s="274">
        <v>0</v>
      </c>
      <c r="O66" s="275">
        <v>0</v>
      </c>
      <c r="P66" s="271">
        <v>0</v>
      </c>
      <c r="Q66" s="272">
        <v>0</v>
      </c>
      <c r="R66" s="273">
        <v>0</v>
      </c>
      <c r="S66" s="274">
        <v>0</v>
      </c>
      <c r="T66" s="274">
        <v>0</v>
      </c>
      <c r="U66" s="275">
        <v>0</v>
      </c>
      <c r="V66" s="271">
        <v>2.52</v>
      </c>
      <c r="W66" s="272">
        <v>0</v>
      </c>
      <c r="X66" s="273">
        <v>0</v>
      </c>
      <c r="Y66" s="274">
        <v>0</v>
      </c>
      <c r="Z66" s="274">
        <v>0</v>
      </c>
      <c r="AA66" s="275">
        <v>0</v>
      </c>
      <c r="AB66" s="271">
        <v>8.4</v>
      </c>
      <c r="AC66" s="272">
        <v>0</v>
      </c>
      <c r="AD66" s="273">
        <v>0</v>
      </c>
      <c r="AE66" s="274">
        <v>0</v>
      </c>
      <c r="AF66" s="274">
        <v>0</v>
      </c>
      <c r="AG66" s="275">
        <v>0</v>
      </c>
      <c r="AH66" s="440">
        <v>2027</v>
      </c>
    </row>
    <row r="67" spans="2:34" ht="43.5" thickBot="1" x14ac:dyDescent="0.3">
      <c r="B67" s="626" t="s">
        <v>16</v>
      </c>
      <c r="C67" s="146" t="s">
        <v>954</v>
      </c>
      <c r="D67" s="157" t="str">
        <f>_xlfn.XLOOKUP(C67,'Investment Project Main Info'!$E$4:$E$265,'Investment Project Main Info'!$F$4:$F$265)</f>
        <v>Green Hydrogen Hub Leer</v>
      </c>
      <c r="E67" s="157" t="str">
        <f>_xlfn.XLOOKUP(C67,[4]ETR!$D$4:$D$78,[4]ETR!$H$4:$H$78)</f>
        <v xml:space="preserve">Hydrogen and synthetic methane </v>
      </c>
      <c r="F67" s="147"/>
      <c r="G67" s="159" t="s">
        <v>906</v>
      </c>
      <c r="H67" s="149" t="s">
        <v>907</v>
      </c>
      <c r="I67" s="383" t="s">
        <v>78</v>
      </c>
      <c r="J67" s="276">
        <v>0</v>
      </c>
      <c r="K67" s="277">
        <v>0</v>
      </c>
      <c r="L67" s="278">
        <v>0</v>
      </c>
      <c r="M67" s="279">
        <v>0</v>
      </c>
      <c r="N67" s="279">
        <v>0</v>
      </c>
      <c r="O67" s="280">
        <v>0</v>
      </c>
      <c r="P67" s="276">
        <v>0</v>
      </c>
      <c r="Q67" s="277">
        <v>0</v>
      </c>
      <c r="R67" s="278">
        <v>0</v>
      </c>
      <c r="S67" s="279">
        <v>0</v>
      </c>
      <c r="T67" s="279">
        <v>0</v>
      </c>
      <c r="U67" s="280">
        <v>0</v>
      </c>
      <c r="V67" s="276">
        <v>2.52</v>
      </c>
      <c r="W67" s="277">
        <v>0</v>
      </c>
      <c r="X67" s="278">
        <v>0</v>
      </c>
      <c r="Y67" s="279">
        <v>0</v>
      </c>
      <c r="Z67" s="279">
        <v>0</v>
      </c>
      <c r="AA67" s="280">
        <v>0</v>
      </c>
      <c r="AB67" s="276">
        <v>8.4</v>
      </c>
      <c r="AC67" s="277">
        <v>0</v>
      </c>
      <c r="AD67" s="278">
        <v>0</v>
      </c>
      <c r="AE67" s="279">
        <v>0</v>
      </c>
      <c r="AF67" s="279">
        <v>0</v>
      </c>
      <c r="AG67" s="280">
        <v>0</v>
      </c>
      <c r="AH67" s="441">
        <v>2027</v>
      </c>
    </row>
    <row r="68" spans="2:34" ht="28.5" x14ac:dyDescent="0.25">
      <c r="B68" s="624" t="s">
        <v>21</v>
      </c>
      <c r="C68" s="135" t="s">
        <v>119</v>
      </c>
      <c r="D68" s="136" t="str">
        <f>_xlfn.XLOOKUP(C68,'Investment Project Main Info'!$E$4:$E$265,'Investment Project Main Info'!$F$4:$F$265)</f>
        <v>P2G Velke Kapusany</v>
      </c>
      <c r="E68" s="136" t="str">
        <f>_xlfn.XLOOKUP(C68,[4]ETR!$D$4:$D$78,[4]ETR!$H$4:$H$78)</f>
        <v xml:space="preserve">Hydrogen and synthetic methane </v>
      </c>
      <c r="F68" s="139">
        <v>107</v>
      </c>
      <c r="G68" s="138" t="s">
        <v>934</v>
      </c>
      <c r="H68" s="161"/>
      <c r="I68" s="300" t="s">
        <v>78</v>
      </c>
      <c r="J68" s="281">
        <v>0</v>
      </c>
      <c r="K68" s="282">
        <v>0</v>
      </c>
      <c r="L68" s="283">
        <v>0</v>
      </c>
      <c r="M68" s="284">
        <v>0</v>
      </c>
      <c r="N68" s="284">
        <v>0</v>
      </c>
      <c r="O68" s="285">
        <v>0</v>
      </c>
      <c r="P68" s="281">
        <v>1.23</v>
      </c>
      <c r="Q68" s="282">
        <v>0</v>
      </c>
      <c r="R68" s="283">
        <v>0</v>
      </c>
      <c r="S68" s="284">
        <v>0</v>
      </c>
      <c r="T68" s="284">
        <v>0</v>
      </c>
      <c r="U68" s="285">
        <v>0</v>
      </c>
      <c r="V68" s="281">
        <v>1.23</v>
      </c>
      <c r="W68" s="282">
        <v>0</v>
      </c>
      <c r="X68" s="283">
        <v>0</v>
      </c>
      <c r="Y68" s="284">
        <v>0</v>
      </c>
      <c r="Z68" s="284">
        <v>0</v>
      </c>
      <c r="AA68" s="285">
        <v>0</v>
      </c>
      <c r="AB68" s="281">
        <v>1.23</v>
      </c>
      <c r="AC68" s="282">
        <v>0</v>
      </c>
      <c r="AD68" s="283">
        <v>0</v>
      </c>
      <c r="AE68" s="284">
        <v>0</v>
      </c>
      <c r="AF68" s="284">
        <v>0</v>
      </c>
      <c r="AG68" s="285">
        <v>0</v>
      </c>
      <c r="AH68" s="442">
        <f>_xlfn.XLOOKUP(C68,'Investment Project Main Info'!$E$4:$E$265,'Investment Project Main Info'!$L$4:$L$265)</f>
        <v>2023</v>
      </c>
    </row>
    <row r="69" spans="2:34" ht="28.5" x14ac:dyDescent="0.25">
      <c r="B69" s="625" t="s">
        <v>21</v>
      </c>
      <c r="C69" s="141" t="s">
        <v>121</v>
      </c>
      <c r="D69" s="145" t="str">
        <f>_xlfn.XLOOKUP(C69,'Investment Project Main Info'!$E$4:$E$265,'Investment Project Main Info'!$F$4:$F$265)</f>
        <v>G2F - Gas to Future</v>
      </c>
      <c r="E69" s="145" t="str">
        <f>_xlfn.XLOOKUP(C69,[4]ETR!$D$4:$D$78,[4]ETR!$H$4:$H$78)</f>
        <v xml:space="preserve">Hydrogen and synthetic methane </v>
      </c>
      <c r="F69" s="142"/>
      <c r="G69" s="142" t="s">
        <v>935</v>
      </c>
      <c r="H69" s="143"/>
      <c r="I69" s="298" t="s">
        <v>78</v>
      </c>
      <c r="J69" s="286">
        <v>0</v>
      </c>
      <c r="K69" s="287">
        <v>0</v>
      </c>
      <c r="L69" s="288">
        <v>0</v>
      </c>
      <c r="M69" s="289">
        <v>0</v>
      </c>
      <c r="N69" s="289">
        <v>0</v>
      </c>
      <c r="O69" s="290">
        <v>0</v>
      </c>
      <c r="P69" s="286">
        <v>1.32</v>
      </c>
      <c r="Q69" s="287">
        <v>0</v>
      </c>
      <c r="R69" s="288">
        <v>0</v>
      </c>
      <c r="S69" s="289">
        <v>0</v>
      </c>
      <c r="T69" s="289">
        <v>0</v>
      </c>
      <c r="U69" s="290">
        <v>0</v>
      </c>
      <c r="V69" s="286">
        <v>1.32</v>
      </c>
      <c r="W69" s="287">
        <v>0</v>
      </c>
      <c r="X69" s="288">
        <v>0</v>
      </c>
      <c r="Y69" s="289">
        <v>0</v>
      </c>
      <c r="Z69" s="289">
        <v>0</v>
      </c>
      <c r="AA69" s="290">
        <v>0</v>
      </c>
      <c r="AB69" s="286">
        <v>6.6</v>
      </c>
      <c r="AC69" s="287">
        <v>0</v>
      </c>
      <c r="AD69" s="288">
        <v>0</v>
      </c>
      <c r="AE69" s="289">
        <v>0</v>
      </c>
      <c r="AF69" s="289">
        <v>0</v>
      </c>
      <c r="AG69" s="290">
        <v>0</v>
      </c>
      <c r="AH69" s="443">
        <f>_xlfn.XLOOKUP(C69,'Investment Project Main Info'!$E$4:$E$265,'Investment Project Main Info'!$L$4:$L$265)</f>
        <v>2025</v>
      </c>
    </row>
    <row r="70" spans="2:34" ht="39" customHeight="1" x14ac:dyDescent="0.25">
      <c r="B70" s="625" t="s">
        <v>21</v>
      </c>
      <c r="C70" s="141" t="s">
        <v>966</v>
      </c>
      <c r="D70" s="145" t="str">
        <f>_xlfn.XLOOKUP(C70,'Investment Project Main Info'!$E$4:$E$265,'Investment Project Main Info'!$F$4:$F$265)</f>
        <v>Modification of  NP23 MW turboset to a hydrogen-ready low-emissions at CS04</v>
      </c>
      <c r="E70" s="145" t="str">
        <f>_xlfn.XLOOKUP(C70,[4]ETR!$D$4:$D$78,[4]ETR!$H$4:$H$78)</f>
        <v xml:space="preserve">Hydrogen and synthetic methane </v>
      </c>
      <c r="F70" s="660">
        <v>132</v>
      </c>
      <c r="G70" s="164"/>
      <c r="H70" s="155"/>
      <c r="I70" s="298" t="s">
        <v>78</v>
      </c>
      <c r="J70" s="286">
        <v>0</v>
      </c>
      <c r="K70" s="287">
        <v>0</v>
      </c>
      <c r="L70" s="288">
        <v>0</v>
      </c>
      <c r="M70" s="289">
        <v>0</v>
      </c>
      <c r="N70" s="289">
        <v>0</v>
      </c>
      <c r="O70" s="290">
        <v>0</v>
      </c>
      <c r="P70" s="286">
        <v>0</v>
      </c>
      <c r="Q70" s="287">
        <v>0</v>
      </c>
      <c r="R70" s="288">
        <v>0</v>
      </c>
      <c r="S70" s="289">
        <v>0</v>
      </c>
      <c r="T70" s="289">
        <v>0</v>
      </c>
      <c r="U70" s="290">
        <v>0</v>
      </c>
      <c r="V70" s="286">
        <v>0</v>
      </c>
      <c r="W70" s="287">
        <v>0</v>
      </c>
      <c r="X70" s="288">
        <v>0</v>
      </c>
      <c r="Y70" s="289">
        <v>0</v>
      </c>
      <c r="Z70" s="289">
        <v>0</v>
      </c>
      <c r="AA70" s="290">
        <v>0</v>
      </c>
      <c r="AB70" s="286">
        <v>0</v>
      </c>
      <c r="AC70" s="287">
        <v>0</v>
      </c>
      <c r="AD70" s="288">
        <v>0</v>
      </c>
      <c r="AE70" s="289">
        <v>0</v>
      </c>
      <c r="AF70" s="289">
        <v>0</v>
      </c>
      <c r="AG70" s="290">
        <v>0</v>
      </c>
      <c r="AH70" s="443">
        <f>_xlfn.XLOOKUP(C70,'Investment Project Main Info'!$E$4:$E$265,'Investment Project Main Info'!$L$4:$L$265)</f>
        <v>2023</v>
      </c>
    </row>
    <row r="71" spans="2:34" ht="42.75" x14ac:dyDescent="0.25">
      <c r="B71" s="625" t="s">
        <v>21</v>
      </c>
      <c r="C71" s="141" t="s">
        <v>967</v>
      </c>
      <c r="D71" s="145" t="str">
        <f>_xlfn.XLOOKUP(C71,'Investment Project Main Info'!$E$4:$E$265,'Investment Project Main Info'!$F$4:$F$265)</f>
        <v>Measures for achieving hydrogen blending readiness of the transmission syst</v>
      </c>
      <c r="E71" s="145" t="str">
        <f>_xlfn.XLOOKUP(C71,[4]ETR!$D$4:$D$78,[4]ETR!$H$4:$H$78)</f>
        <v xml:space="preserve">Hydrogen and synthetic methane </v>
      </c>
      <c r="F71" s="660"/>
      <c r="G71" s="142"/>
      <c r="H71" s="143"/>
      <c r="I71" s="298" t="s">
        <v>78</v>
      </c>
      <c r="J71" s="286">
        <v>0</v>
      </c>
      <c r="K71" s="287">
        <v>0</v>
      </c>
      <c r="L71" s="288">
        <v>0</v>
      </c>
      <c r="M71" s="289">
        <v>0</v>
      </c>
      <c r="N71" s="289">
        <v>0</v>
      </c>
      <c r="O71" s="290">
        <v>0</v>
      </c>
      <c r="P71" s="286">
        <v>0</v>
      </c>
      <c r="Q71" s="287">
        <v>0</v>
      </c>
      <c r="R71" s="288">
        <v>0</v>
      </c>
      <c r="S71" s="289">
        <v>0</v>
      </c>
      <c r="T71" s="289">
        <v>0</v>
      </c>
      <c r="U71" s="290">
        <v>0</v>
      </c>
      <c r="V71" s="286">
        <v>0</v>
      </c>
      <c r="W71" s="287">
        <v>0</v>
      </c>
      <c r="X71" s="288">
        <v>0</v>
      </c>
      <c r="Y71" s="289">
        <v>0</v>
      </c>
      <c r="Z71" s="289">
        <v>0</v>
      </c>
      <c r="AA71" s="290">
        <v>0</v>
      </c>
      <c r="AB71" s="286">
        <v>0</v>
      </c>
      <c r="AC71" s="287">
        <v>0</v>
      </c>
      <c r="AD71" s="288">
        <v>0</v>
      </c>
      <c r="AE71" s="289">
        <v>0</v>
      </c>
      <c r="AF71" s="289">
        <v>0</v>
      </c>
      <c r="AG71" s="290">
        <v>0</v>
      </c>
      <c r="AH71" s="443">
        <f>_xlfn.XLOOKUP(C71,'Investment Project Main Info'!$E$4:$E$265,'Investment Project Main Info'!$L$4:$L$265)</f>
        <v>2024</v>
      </c>
    </row>
    <row r="72" spans="2:34" ht="30" customHeight="1" thickBot="1" x14ac:dyDescent="0.3">
      <c r="B72" s="626" t="s">
        <v>21</v>
      </c>
      <c r="C72" s="146" t="s">
        <v>968</v>
      </c>
      <c r="D72" s="157" t="str">
        <f>_xlfn.XLOOKUP(C72,'Investment Project Main Info'!$E$4:$E$265,'Investment Project Main Info'!$F$4:$F$265)</f>
        <v>Measures for the reduction of methane emissions</v>
      </c>
      <c r="E72" s="157" t="str">
        <f>_xlfn.XLOOKUP(C72,[4]ETR!$D$4:$D$78,[4]ETR!$H$4:$H$78)</f>
        <v>Methane Emissions</v>
      </c>
      <c r="F72" s="158"/>
      <c r="G72" s="162"/>
      <c r="H72" s="160"/>
      <c r="I72" s="148" t="s">
        <v>78</v>
      </c>
      <c r="J72" s="291">
        <v>0</v>
      </c>
      <c r="K72" s="292">
        <v>0</v>
      </c>
      <c r="L72" s="293">
        <v>0</v>
      </c>
      <c r="M72" s="294">
        <v>0</v>
      </c>
      <c r="N72" s="294">
        <v>0</v>
      </c>
      <c r="O72" s="295">
        <v>0</v>
      </c>
      <c r="P72" s="291">
        <v>0</v>
      </c>
      <c r="Q72" s="292">
        <v>0</v>
      </c>
      <c r="R72" s="293">
        <v>0</v>
      </c>
      <c r="S72" s="294">
        <v>0</v>
      </c>
      <c r="T72" s="294">
        <v>0</v>
      </c>
      <c r="U72" s="356">
        <v>74036</v>
      </c>
      <c r="V72" s="291">
        <v>0</v>
      </c>
      <c r="W72" s="292">
        <v>0</v>
      </c>
      <c r="X72" s="293">
        <v>0</v>
      </c>
      <c r="Y72" s="294">
        <v>0</v>
      </c>
      <c r="Z72" s="294">
        <v>0</v>
      </c>
      <c r="AA72" s="295">
        <v>74036</v>
      </c>
      <c r="AB72" s="291">
        <v>0</v>
      </c>
      <c r="AC72" s="292">
        <v>0</v>
      </c>
      <c r="AD72" s="293">
        <v>0</v>
      </c>
      <c r="AE72" s="294">
        <v>0</v>
      </c>
      <c r="AF72" s="294">
        <v>0</v>
      </c>
      <c r="AG72" s="295">
        <v>74036</v>
      </c>
      <c r="AH72" s="444">
        <f>_xlfn.XLOOKUP(C72,'Investment Project Main Info'!$E$4:$E$265,'Investment Project Main Info'!$L$4:$L$265)</f>
        <v>2024</v>
      </c>
    </row>
    <row r="73" spans="2:34" ht="28.5" x14ac:dyDescent="0.25">
      <c r="B73" s="624" t="s">
        <v>6</v>
      </c>
      <c r="C73" s="135" t="s">
        <v>948</v>
      </c>
      <c r="D73" s="136" t="str">
        <f>_xlfn.XLOOKUP(C73,'Investment Project Main Info'!$E$4:$E$265,'Investment Project Main Info'!$F$4:$F$265)</f>
        <v>Sun2Hy</v>
      </c>
      <c r="E73" s="136" t="str">
        <f>_xlfn.XLOOKUP(C73,[4]ETR!$D$4:$D$78,[4]ETR!$H$4:$H$78)</f>
        <v xml:space="preserve">Hydrogen and synthetic methane </v>
      </c>
      <c r="F73" s="163"/>
      <c r="G73" s="163" t="s">
        <v>936</v>
      </c>
      <c r="H73" s="139"/>
      <c r="I73" s="300" t="s">
        <v>78</v>
      </c>
      <c r="J73" s="266">
        <v>0</v>
      </c>
      <c r="K73" s="267">
        <v>0</v>
      </c>
      <c r="L73" s="268">
        <v>0</v>
      </c>
      <c r="M73" s="269">
        <v>0</v>
      </c>
      <c r="N73" s="269">
        <v>0</v>
      </c>
      <c r="O73" s="270">
        <v>0</v>
      </c>
      <c r="P73" s="266">
        <v>6.6000000000000003E-2</v>
      </c>
      <c r="Q73" s="267">
        <v>0</v>
      </c>
      <c r="R73" s="268">
        <v>0</v>
      </c>
      <c r="S73" s="269">
        <v>0</v>
      </c>
      <c r="T73" s="269">
        <v>0</v>
      </c>
      <c r="U73" s="270">
        <v>0</v>
      </c>
      <c r="V73" s="266">
        <v>6.6000000000000003E-2</v>
      </c>
      <c r="W73" s="267">
        <v>0</v>
      </c>
      <c r="X73" s="268">
        <v>0</v>
      </c>
      <c r="Y73" s="269">
        <v>0</v>
      </c>
      <c r="Z73" s="269">
        <v>0</v>
      </c>
      <c r="AA73" s="270">
        <v>0</v>
      </c>
      <c r="AB73" s="266">
        <v>6.6000000000000003E-2</v>
      </c>
      <c r="AC73" s="267">
        <v>0</v>
      </c>
      <c r="AD73" s="268">
        <v>0</v>
      </c>
      <c r="AE73" s="269">
        <v>0</v>
      </c>
      <c r="AF73" s="269">
        <v>0</v>
      </c>
      <c r="AG73" s="270">
        <v>0</v>
      </c>
      <c r="AH73" s="439">
        <f>_xlfn.XLOOKUP(C73,'Investment Project Main Info'!$E$4:$E$265,'Investment Project Main Info'!$L$4:$L$265)</f>
        <v>2024</v>
      </c>
    </row>
    <row r="74" spans="2:34" ht="28.5" x14ac:dyDescent="0.25">
      <c r="B74" s="625" t="s">
        <v>6</v>
      </c>
      <c r="C74" s="360" t="s">
        <v>84</v>
      </c>
      <c r="D74" s="145" t="str">
        <f>_xlfn.XLOOKUP(C74,'Investment Project Main Info'!$E$4:$E$265,'Investment Project Main Info'!$F$4:$F$265)</f>
        <v>Green Crane - Spain</v>
      </c>
      <c r="E74" s="145" t="str">
        <f>_xlfn.XLOOKUP(C74,[4]ETR!$D$4:$D$78,[4]ETR!$H$4:$H$78)</f>
        <v xml:space="preserve">Hydrogen and synthetic methane </v>
      </c>
      <c r="F74" s="153"/>
      <c r="G74" s="154" t="s">
        <v>937</v>
      </c>
      <c r="H74" s="155"/>
      <c r="I74" s="298" t="s">
        <v>78</v>
      </c>
      <c r="J74" s="271">
        <v>0</v>
      </c>
      <c r="K74" s="272">
        <v>0</v>
      </c>
      <c r="L74" s="273">
        <v>0</v>
      </c>
      <c r="M74" s="274">
        <v>0</v>
      </c>
      <c r="N74" s="274">
        <v>0</v>
      </c>
      <c r="O74" s="275">
        <v>0</v>
      </c>
      <c r="P74" s="271">
        <v>0.62</v>
      </c>
      <c r="Q74" s="272">
        <v>0</v>
      </c>
      <c r="R74" s="273">
        <v>0</v>
      </c>
      <c r="S74" s="274">
        <v>0</v>
      </c>
      <c r="T74" s="274">
        <v>0</v>
      </c>
      <c r="U74" s="275">
        <v>0</v>
      </c>
      <c r="V74" s="271">
        <v>0.62</v>
      </c>
      <c r="W74" s="272">
        <v>0</v>
      </c>
      <c r="X74" s="273">
        <v>0</v>
      </c>
      <c r="Y74" s="274">
        <v>0</v>
      </c>
      <c r="Z74" s="274">
        <v>0</v>
      </c>
      <c r="AA74" s="275">
        <v>0</v>
      </c>
      <c r="AB74" s="271">
        <v>0.62</v>
      </c>
      <c r="AC74" s="272">
        <v>0</v>
      </c>
      <c r="AD74" s="273">
        <v>0</v>
      </c>
      <c r="AE74" s="274">
        <v>0</v>
      </c>
      <c r="AF74" s="274">
        <v>0</v>
      </c>
      <c r="AG74" s="275">
        <v>0</v>
      </c>
      <c r="AH74" s="440">
        <f>_xlfn.XLOOKUP(C74,'Investment Project Main Info'!$E$4:$E$265,'Investment Project Main Info'!$L$4:$L$265)</f>
        <v>2024</v>
      </c>
    </row>
    <row r="75" spans="2:34" ht="28.5" customHeight="1" x14ac:dyDescent="0.25">
      <c r="B75" s="625" t="s">
        <v>6</v>
      </c>
      <c r="C75" s="141" t="s">
        <v>85</v>
      </c>
      <c r="D75" s="145" t="str">
        <f>_xlfn.XLOOKUP(C75,'Investment Project Main Info'!$E$4:$E$265,'Investment Project Main Info'!$F$4:$F$265)</f>
        <v xml:space="preserve">CORE LNGas hive and LNGHIVE2 Infrastructure and logistic solutions </v>
      </c>
      <c r="E75" s="145" t="str">
        <f>_xlfn.XLOOKUP(C75,[4]ETR!$D$4:$D$78,[4]ETR!$H$4:$H$78)</f>
        <v>CNG/LNG for transport</v>
      </c>
      <c r="F75" s="142"/>
      <c r="G75" s="142"/>
      <c r="H75" s="143"/>
      <c r="I75" s="298" t="s">
        <v>88</v>
      </c>
      <c r="J75" s="271"/>
      <c r="K75" s="272"/>
      <c r="L75" s="273"/>
      <c r="M75" s="274"/>
      <c r="N75" s="274"/>
      <c r="O75" s="275"/>
      <c r="P75" s="271"/>
      <c r="Q75" s="272"/>
      <c r="R75" s="273"/>
      <c r="S75" s="274"/>
      <c r="T75" s="274"/>
      <c r="U75" s="275"/>
      <c r="V75" s="271"/>
      <c r="W75" s="272"/>
      <c r="X75" s="273"/>
      <c r="Y75" s="274"/>
      <c r="Z75" s="274"/>
      <c r="AA75" s="275"/>
      <c r="AB75" s="271"/>
      <c r="AC75" s="272"/>
      <c r="AD75" s="273"/>
      <c r="AE75" s="274"/>
      <c r="AF75" s="274"/>
      <c r="AG75" s="275"/>
      <c r="AH75" s="440">
        <f>_xlfn.XLOOKUP(C75,'Investment Project Main Info'!$E$4:$E$265,'Investment Project Main Info'!$L$4:$L$265)</f>
        <v>2020</v>
      </c>
    </row>
    <row r="76" spans="2:34" ht="28.5" x14ac:dyDescent="0.25">
      <c r="B76" s="625" t="s">
        <v>6</v>
      </c>
      <c r="C76" s="141" t="s">
        <v>89</v>
      </c>
      <c r="D76" s="145" t="str">
        <f>_xlfn.XLOOKUP(C76,'Investment Project Main Info'!$E$4:$E$265,'Investment Project Main Info'!$F$4:$F$265)</f>
        <v>Railway project roadmap. Transformation to LNG</v>
      </c>
      <c r="E76" s="145" t="str">
        <f>_xlfn.XLOOKUP(C76,[4]ETR!$D$4:$D$78,[4]ETR!$H$4:$H$78)</f>
        <v>CNG/LNG for transport</v>
      </c>
      <c r="F76" s="153"/>
      <c r="G76" s="164"/>
      <c r="H76" s="155"/>
      <c r="I76" s="298" t="s">
        <v>88</v>
      </c>
      <c r="J76" s="271"/>
      <c r="K76" s="272"/>
      <c r="L76" s="273"/>
      <c r="M76" s="274"/>
      <c r="N76" s="274"/>
      <c r="O76" s="275"/>
      <c r="P76" s="271"/>
      <c r="Q76" s="272"/>
      <c r="R76" s="273"/>
      <c r="S76" s="274"/>
      <c r="T76" s="274"/>
      <c r="U76" s="275"/>
      <c r="V76" s="271"/>
      <c r="W76" s="272"/>
      <c r="X76" s="273"/>
      <c r="Y76" s="274"/>
      <c r="Z76" s="274"/>
      <c r="AA76" s="275"/>
      <c r="AB76" s="271"/>
      <c r="AC76" s="272"/>
      <c r="AD76" s="273"/>
      <c r="AE76" s="274"/>
      <c r="AF76" s="274"/>
      <c r="AG76" s="275"/>
      <c r="AH76" s="440">
        <f>_xlfn.XLOOKUP(C76,'Investment Project Main Info'!$E$4:$E$265,'Investment Project Main Info'!$L$4:$L$265)</f>
        <v>2022</v>
      </c>
    </row>
    <row r="77" spans="2:34" ht="28.5" x14ac:dyDescent="0.25">
      <c r="B77" s="625" t="s">
        <v>6</v>
      </c>
      <c r="C77" s="141" t="s">
        <v>129</v>
      </c>
      <c r="D77" s="145" t="str">
        <f>_xlfn.XLOOKUP(C77,'Investment Project Main Info'!$E$4:$E$265,'Investment Project Main Info'!$F$4:$F$265)</f>
        <v>P2G integrated in Reganosa NG Transmission Grid</v>
      </c>
      <c r="E77" s="145" t="str">
        <f>_xlfn.XLOOKUP(C77,[4]ETR!$D$4:$D$78,[4]ETR!$H$4:$H$78)</f>
        <v xml:space="preserve">Hydrogen and synthetic methane </v>
      </c>
      <c r="F77" s="142"/>
      <c r="G77" s="142" t="s">
        <v>938</v>
      </c>
      <c r="H77" s="143"/>
      <c r="I77" s="298" t="s">
        <v>78</v>
      </c>
      <c r="J77" s="271">
        <v>0</v>
      </c>
      <c r="K77" s="272">
        <v>0</v>
      </c>
      <c r="L77" s="273">
        <v>0</v>
      </c>
      <c r="M77" s="274">
        <v>0</v>
      </c>
      <c r="N77" s="274">
        <v>0</v>
      </c>
      <c r="O77" s="275">
        <v>0</v>
      </c>
      <c r="P77" s="271">
        <v>1.9</v>
      </c>
      <c r="Q77" s="272">
        <v>0</v>
      </c>
      <c r="R77" s="273">
        <v>0</v>
      </c>
      <c r="S77" s="274">
        <v>0</v>
      </c>
      <c r="T77" s="274">
        <v>0</v>
      </c>
      <c r="U77" s="275">
        <v>0</v>
      </c>
      <c r="V77" s="271">
        <v>1.9</v>
      </c>
      <c r="W77" s="272">
        <v>0</v>
      </c>
      <c r="X77" s="273">
        <v>0</v>
      </c>
      <c r="Y77" s="274">
        <v>0</v>
      </c>
      <c r="Z77" s="274">
        <v>0</v>
      </c>
      <c r="AA77" s="275">
        <v>0</v>
      </c>
      <c r="AB77" s="271">
        <v>1.9</v>
      </c>
      <c r="AC77" s="272">
        <v>0</v>
      </c>
      <c r="AD77" s="273">
        <v>0</v>
      </c>
      <c r="AE77" s="274">
        <v>0</v>
      </c>
      <c r="AF77" s="274">
        <v>0</v>
      </c>
      <c r="AG77" s="275">
        <v>0</v>
      </c>
      <c r="AH77" s="440">
        <f>_xlfn.XLOOKUP(C77,'Investment Project Main Info'!$E$4:$E$265,'Investment Project Main Info'!$L$4:$L$265)</f>
        <v>2024</v>
      </c>
    </row>
    <row r="78" spans="2:34" ht="28.5" x14ac:dyDescent="0.25">
      <c r="B78" s="625" t="s">
        <v>6</v>
      </c>
      <c r="C78" s="141" t="s">
        <v>131</v>
      </c>
      <c r="D78" s="145" t="str">
        <f>_xlfn.XLOOKUP(C78,'Investment Project Main Info'!$E$4:$E$265,'Investment Project Main Info'!$F$4:$F$265)</f>
        <v>L2DG (LNG to Decarbonised Gas)</v>
      </c>
      <c r="E78" s="145" t="str">
        <f>_xlfn.XLOOKUP(C78,[4]ETR!$D$4:$D$78,[4]ETR!$H$4:$H$78)</f>
        <v xml:space="preserve">Hydrogen and synthetic methane </v>
      </c>
      <c r="F78" s="153"/>
      <c r="G78" s="154" t="s">
        <v>939</v>
      </c>
      <c r="H78" s="155"/>
      <c r="I78" s="298" t="s">
        <v>78</v>
      </c>
      <c r="J78" s="271">
        <v>0</v>
      </c>
      <c r="K78" s="272">
        <v>0</v>
      </c>
      <c r="L78" s="273">
        <v>0</v>
      </c>
      <c r="M78" s="274">
        <v>0</v>
      </c>
      <c r="N78" s="274">
        <v>0</v>
      </c>
      <c r="O78" s="275">
        <v>0</v>
      </c>
      <c r="P78" s="271">
        <v>3.8</v>
      </c>
      <c r="Q78" s="272">
        <v>0</v>
      </c>
      <c r="R78" s="273">
        <v>0</v>
      </c>
      <c r="S78" s="274">
        <v>0</v>
      </c>
      <c r="T78" s="274">
        <v>0</v>
      </c>
      <c r="U78" s="275">
        <v>0</v>
      </c>
      <c r="V78" s="271">
        <v>3.8</v>
      </c>
      <c r="W78" s="272">
        <v>0</v>
      </c>
      <c r="X78" s="273">
        <v>0</v>
      </c>
      <c r="Y78" s="274">
        <v>0</v>
      </c>
      <c r="Z78" s="274">
        <v>0</v>
      </c>
      <c r="AA78" s="275">
        <v>0</v>
      </c>
      <c r="AB78" s="271">
        <v>3.8</v>
      </c>
      <c r="AC78" s="272">
        <v>0</v>
      </c>
      <c r="AD78" s="273">
        <v>0</v>
      </c>
      <c r="AE78" s="274">
        <v>0</v>
      </c>
      <c r="AF78" s="274">
        <v>0</v>
      </c>
      <c r="AG78" s="275">
        <v>0</v>
      </c>
      <c r="AH78" s="440">
        <f>_xlfn.XLOOKUP(C78,'Investment Project Main Info'!$E$4:$E$265,'Investment Project Main Info'!$L$4:$L$265)</f>
        <v>2024</v>
      </c>
    </row>
    <row r="79" spans="2:34" ht="53.25" customHeight="1" thickBot="1" x14ac:dyDescent="0.3">
      <c r="B79" s="626" t="s">
        <v>6</v>
      </c>
      <c r="C79" s="146" t="s">
        <v>969</v>
      </c>
      <c r="D79" s="157" t="str">
        <f>_xlfn.XLOOKUP(C79,'Investment Project Main Info'!$E$4:$E$265,'Investment Project Main Info'!$F$4:$F$265)</f>
        <v xml:space="preserve">Circular economy: waste to biomethane </v>
      </c>
      <c r="E79" s="157" t="str">
        <f>_xlfn.XLOOKUP(C79,[4]ETR!$D$4:$D$78,[4]ETR!$H$4:$H$78)</f>
        <v>Biomethane developments</v>
      </c>
      <c r="F79" s="147"/>
      <c r="G79" s="147" t="s">
        <v>940</v>
      </c>
      <c r="H79" s="148"/>
      <c r="I79" s="148" t="s">
        <v>78</v>
      </c>
      <c r="J79" s="276">
        <v>0</v>
      </c>
      <c r="K79" s="277">
        <v>0</v>
      </c>
      <c r="L79" s="278">
        <v>0</v>
      </c>
      <c r="M79" s="279">
        <v>0</v>
      </c>
      <c r="N79" s="279">
        <v>0</v>
      </c>
      <c r="O79" s="280">
        <v>0</v>
      </c>
      <c r="P79" s="276">
        <v>0</v>
      </c>
      <c r="Q79" s="277">
        <v>0</v>
      </c>
      <c r="R79" s="278">
        <v>3.56</v>
      </c>
      <c r="S79" s="279">
        <v>0</v>
      </c>
      <c r="T79" s="279">
        <v>0</v>
      </c>
      <c r="U79" s="280">
        <v>0</v>
      </c>
      <c r="V79" s="276">
        <v>0</v>
      </c>
      <c r="W79" s="277">
        <v>0</v>
      </c>
      <c r="X79" s="278">
        <v>3.56</v>
      </c>
      <c r="Y79" s="279">
        <v>0</v>
      </c>
      <c r="Z79" s="279">
        <v>0</v>
      </c>
      <c r="AA79" s="280">
        <v>0</v>
      </c>
      <c r="AB79" s="276">
        <v>0</v>
      </c>
      <c r="AC79" s="277">
        <v>0</v>
      </c>
      <c r="AD79" s="278">
        <v>3.56</v>
      </c>
      <c r="AE79" s="279">
        <v>0</v>
      </c>
      <c r="AF79" s="279">
        <v>0</v>
      </c>
      <c r="AG79" s="280">
        <v>0</v>
      </c>
      <c r="AH79" s="441">
        <f>_xlfn.XLOOKUP(C79,'Investment Project Main Info'!$E$4:$E$265,'Investment Project Main Info'!$L$4:$L$265)</f>
        <v>2022</v>
      </c>
    </row>
  </sheetData>
  <mergeCells count="9">
    <mergeCell ref="F61:F62"/>
    <mergeCell ref="F70:F71"/>
    <mergeCell ref="V3:AA3"/>
    <mergeCell ref="AB3:AG3"/>
    <mergeCell ref="F36:F37"/>
    <mergeCell ref="F58:F60"/>
    <mergeCell ref="F48:F49"/>
    <mergeCell ref="J3:O3"/>
    <mergeCell ref="P3:U3"/>
  </mergeCells>
  <conditionalFormatting sqref="O5:O14 O18 O22:O79">
    <cfRule type="cellIs" dxfId="721" priority="126" operator="notEqual">
      <formula>0</formula>
    </cfRule>
  </conditionalFormatting>
  <conditionalFormatting sqref="O15">
    <cfRule type="cellIs" dxfId="720" priority="80" operator="notEqual">
      <formula>0</formula>
    </cfRule>
  </conditionalFormatting>
  <conditionalFormatting sqref="O16">
    <cfRule type="cellIs" dxfId="719" priority="73" operator="notEqual">
      <formula>0</formula>
    </cfRule>
  </conditionalFormatting>
  <conditionalFormatting sqref="O17">
    <cfRule type="cellIs" dxfId="718" priority="66" operator="notEqual">
      <formula>0</formula>
    </cfRule>
  </conditionalFormatting>
  <conditionalFormatting sqref="O19">
    <cfRule type="cellIs" dxfId="717" priority="56" operator="notEqual">
      <formula>0</formula>
    </cfRule>
  </conditionalFormatting>
  <conditionalFormatting sqref="O20">
    <cfRule type="cellIs" dxfId="716" priority="49" operator="notEqual">
      <formula>0</formula>
    </cfRule>
  </conditionalFormatting>
  <conditionalFormatting sqref="O21">
    <cfRule type="cellIs" dxfId="715" priority="42" operator="notEqual">
      <formula>0</formula>
    </cfRule>
  </conditionalFormatting>
  <conditionalFormatting sqref="U5:U14 U18 U22:U79">
    <cfRule type="cellIs" dxfId="714" priority="35" operator="notEqual">
      <formula>0</formula>
    </cfRule>
  </conditionalFormatting>
  <conditionalFormatting sqref="U15">
    <cfRule type="cellIs" dxfId="713" priority="34" operator="notEqual">
      <formula>0</formula>
    </cfRule>
  </conditionalFormatting>
  <conditionalFormatting sqref="U16">
    <cfRule type="cellIs" dxfId="712" priority="33" operator="notEqual">
      <formula>0</formula>
    </cfRule>
  </conditionalFormatting>
  <conditionalFormatting sqref="U17">
    <cfRule type="cellIs" dxfId="711" priority="32" operator="notEqual">
      <formula>0</formula>
    </cfRule>
  </conditionalFormatting>
  <conditionalFormatting sqref="U19">
    <cfRule type="cellIs" dxfId="710" priority="31" operator="notEqual">
      <formula>0</formula>
    </cfRule>
  </conditionalFormatting>
  <conditionalFormatting sqref="U20">
    <cfRule type="cellIs" dxfId="709" priority="30" operator="notEqual">
      <formula>0</formula>
    </cfRule>
  </conditionalFormatting>
  <conditionalFormatting sqref="U21">
    <cfRule type="cellIs" dxfId="708" priority="29" operator="notEqual">
      <formula>0</formula>
    </cfRule>
  </conditionalFormatting>
  <conditionalFormatting sqref="AA5:AA14 AA18 AA22:AA79">
    <cfRule type="cellIs" dxfId="707" priority="28" operator="notEqual">
      <formula>0</formula>
    </cfRule>
  </conditionalFormatting>
  <conditionalFormatting sqref="AA15">
    <cfRule type="cellIs" dxfId="706" priority="27" operator="notEqual">
      <formula>0</formula>
    </cfRule>
  </conditionalFormatting>
  <conditionalFormatting sqref="AA16">
    <cfRule type="cellIs" dxfId="705" priority="26" operator="notEqual">
      <formula>0</formula>
    </cfRule>
  </conditionalFormatting>
  <conditionalFormatting sqref="AA17">
    <cfRule type="cellIs" dxfId="704" priority="25" operator="notEqual">
      <formula>0</formula>
    </cfRule>
  </conditionalFormatting>
  <conditionalFormatting sqref="AA19">
    <cfRule type="cellIs" dxfId="703" priority="24" operator="notEqual">
      <formula>0</formula>
    </cfRule>
  </conditionalFormatting>
  <conditionalFormatting sqref="AA20">
    <cfRule type="cellIs" dxfId="702" priority="23" operator="notEqual">
      <formula>0</formula>
    </cfRule>
  </conditionalFormatting>
  <conditionalFormatting sqref="AA21">
    <cfRule type="cellIs" dxfId="701" priority="22" operator="notEqual">
      <formula>0</formula>
    </cfRule>
  </conditionalFormatting>
  <conditionalFormatting sqref="AG5:AG14 AG18 AG22:AG79">
    <cfRule type="cellIs" dxfId="700" priority="21" operator="notEqual">
      <formula>0</formula>
    </cfRule>
  </conditionalFormatting>
  <conditionalFormatting sqref="AG15">
    <cfRule type="cellIs" dxfId="699" priority="20" operator="notEqual">
      <formula>0</formula>
    </cfRule>
  </conditionalFormatting>
  <conditionalFormatting sqref="AG16">
    <cfRule type="cellIs" dxfId="698" priority="19" operator="notEqual">
      <formula>0</formula>
    </cfRule>
  </conditionalFormatting>
  <conditionalFormatting sqref="AG17">
    <cfRule type="cellIs" dxfId="697" priority="18" operator="notEqual">
      <formula>0</formula>
    </cfRule>
  </conditionalFormatting>
  <conditionalFormatting sqref="AG19">
    <cfRule type="cellIs" dxfId="696" priority="17" operator="notEqual">
      <formula>0</formula>
    </cfRule>
  </conditionalFormatting>
  <conditionalFormatting sqref="AG20">
    <cfRule type="cellIs" dxfId="695" priority="16" operator="notEqual">
      <formula>0</formula>
    </cfRule>
  </conditionalFormatting>
  <conditionalFormatting sqref="AG21">
    <cfRule type="cellIs" dxfId="694" priority="15" operator="notEqual">
      <formula>0</formula>
    </cfRule>
  </conditionalFormatting>
  <conditionalFormatting sqref="I5:I79">
    <cfRule type="containsText" dxfId="693" priority="1" operator="containsText" text="YES">
      <formula>NOT(ISERROR(SEARCH("YES",I5)))</formula>
    </cfRule>
    <cfRule type="containsText" dxfId="692" priority="2" operator="containsText" text="NO">
      <formula>NOT(ISERROR(SEARCH("NO",I5)))</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1444E-897C-45C9-88E8-E55D1BF024D2}">
  <dimension ref="B1:V265"/>
  <sheetViews>
    <sheetView showGridLines="0" topLeftCell="A235" workbookViewId="0">
      <selection activeCell="M208" sqref="M208"/>
    </sheetView>
  </sheetViews>
  <sheetFormatPr defaultColWidth="8.85546875" defaultRowHeight="15" x14ac:dyDescent="0.25"/>
  <cols>
    <col min="1" max="1" width="1" style="361" customWidth="1"/>
    <col min="2" max="2" width="16.7109375" style="361" customWidth="1"/>
    <col min="3" max="3" width="54" style="361" customWidth="1"/>
    <col min="4" max="5" width="13.42578125" style="361" customWidth="1"/>
    <col min="6" max="6" width="54" style="361" customWidth="1"/>
    <col min="7" max="7" width="13.42578125" style="361" customWidth="1"/>
    <col min="8" max="8" width="32.42578125" style="361" customWidth="1"/>
    <col min="9" max="9" width="21.42578125" style="361" customWidth="1"/>
    <col min="10" max="11" width="13.42578125" style="361" customWidth="1"/>
    <col min="12" max="13" width="18.85546875" style="361" customWidth="1"/>
    <col min="14" max="19" width="13.42578125" style="361" customWidth="1"/>
    <col min="20" max="20" width="25.42578125" style="361" customWidth="1"/>
    <col min="21" max="21" width="13.42578125" style="361" customWidth="1"/>
    <col min="22" max="22" width="18.85546875" style="361" customWidth="1"/>
    <col min="23" max="23" width="181" style="361" customWidth="1"/>
    <col min="24" max="16384" width="8.85546875" style="361"/>
  </cols>
  <sheetData>
    <row r="1" spans="2:22" ht="5.0999999999999996" customHeight="1" x14ac:dyDescent="0.25"/>
    <row r="2" spans="2:22" ht="25.5" x14ac:dyDescent="0.25">
      <c r="B2" s="668" t="s">
        <v>153</v>
      </c>
      <c r="C2" s="667"/>
      <c r="D2" s="667"/>
      <c r="E2" s="362" t="s">
        <v>35</v>
      </c>
      <c r="F2" s="362" t="s">
        <v>35</v>
      </c>
      <c r="G2" s="362" t="s">
        <v>35</v>
      </c>
      <c r="H2" s="362" t="s">
        <v>35</v>
      </c>
      <c r="I2" s="362" t="s">
        <v>35</v>
      </c>
      <c r="J2" s="362" t="s">
        <v>35</v>
      </c>
      <c r="K2" s="362" t="s">
        <v>35</v>
      </c>
      <c r="L2" s="362" t="s">
        <v>35</v>
      </c>
      <c r="M2" s="362" t="s">
        <v>35</v>
      </c>
      <c r="N2" s="362" t="s">
        <v>35</v>
      </c>
      <c r="O2" s="362" t="s">
        <v>35</v>
      </c>
      <c r="P2" s="362" t="s">
        <v>35</v>
      </c>
      <c r="Q2" s="362" t="s">
        <v>35</v>
      </c>
      <c r="R2" s="362" t="s">
        <v>35</v>
      </c>
      <c r="S2" s="362" t="s">
        <v>35</v>
      </c>
      <c r="T2" s="362" t="s">
        <v>35</v>
      </c>
      <c r="U2" s="362" t="s">
        <v>35</v>
      </c>
      <c r="V2" s="362" t="s">
        <v>35</v>
      </c>
    </row>
    <row r="3" spans="2:22" ht="71.25" x14ac:dyDescent="0.25">
      <c r="B3" s="363" t="s">
        <v>154</v>
      </c>
      <c r="C3" s="363" t="s">
        <v>155</v>
      </c>
      <c r="D3" s="363" t="s">
        <v>156</v>
      </c>
      <c r="E3" s="363" t="s">
        <v>157</v>
      </c>
      <c r="F3" s="363" t="s">
        <v>71</v>
      </c>
      <c r="G3" s="363" t="s">
        <v>0</v>
      </c>
      <c r="H3" s="363" t="s">
        <v>158</v>
      </c>
      <c r="I3" s="363" t="s">
        <v>159</v>
      </c>
      <c r="J3" s="363" t="s">
        <v>997</v>
      </c>
      <c r="K3" s="363" t="s">
        <v>998</v>
      </c>
      <c r="L3" s="363" t="s">
        <v>160</v>
      </c>
      <c r="M3" s="363" t="s">
        <v>161</v>
      </c>
      <c r="N3" s="363" t="s">
        <v>162</v>
      </c>
      <c r="O3" s="363" t="s">
        <v>163</v>
      </c>
      <c r="P3" s="363" t="s">
        <v>164</v>
      </c>
      <c r="Q3" s="363" t="s">
        <v>165</v>
      </c>
      <c r="R3" s="363" t="s">
        <v>166</v>
      </c>
      <c r="S3" s="363" t="s">
        <v>167</v>
      </c>
      <c r="T3" s="363" t="s">
        <v>168</v>
      </c>
      <c r="U3" s="363" t="s">
        <v>169</v>
      </c>
      <c r="V3" s="363" t="s">
        <v>170</v>
      </c>
    </row>
    <row r="4" spans="2:22" ht="28.5" x14ac:dyDescent="0.25">
      <c r="B4" s="665" t="s">
        <v>171</v>
      </c>
      <c r="C4" s="665" t="s">
        <v>172</v>
      </c>
      <c r="D4" s="665" t="s">
        <v>173</v>
      </c>
      <c r="E4" s="364" t="s">
        <v>174</v>
      </c>
      <c r="F4" s="365" t="s">
        <v>175</v>
      </c>
      <c r="G4" s="364" t="s">
        <v>47</v>
      </c>
      <c r="H4" s="364" t="s">
        <v>176</v>
      </c>
      <c r="I4" s="364" t="s">
        <v>177</v>
      </c>
      <c r="J4" s="364" t="s">
        <v>186</v>
      </c>
      <c r="K4" s="364" t="s">
        <v>35</v>
      </c>
      <c r="L4" s="364">
        <v>2022</v>
      </c>
      <c r="M4" s="364">
        <v>2022</v>
      </c>
      <c r="N4" s="364" t="s">
        <v>180</v>
      </c>
      <c r="O4" s="364">
        <v>119</v>
      </c>
      <c r="P4" s="364"/>
      <c r="Q4" s="364" t="s">
        <v>180</v>
      </c>
      <c r="R4" s="364">
        <v>3.3</v>
      </c>
      <c r="S4" s="364"/>
      <c r="T4" s="366" t="s">
        <v>181</v>
      </c>
      <c r="U4" s="364" t="s">
        <v>178</v>
      </c>
      <c r="V4" s="364" t="s">
        <v>182</v>
      </c>
    </row>
    <row r="5" spans="2:22" ht="28.5" x14ac:dyDescent="0.25">
      <c r="B5" s="666"/>
      <c r="C5" s="666"/>
      <c r="D5" s="666"/>
      <c r="E5" s="364" t="s">
        <v>183</v>
      </c>
      <c r="F5" s="365" t="s">
        <v>184</v>
      </c>
      <c r="G5" s="364" t="s">
        <v>58</v>
      </c>
      <c r="H5" s="364" t="s">
        <v>185</v>
      </c>
      <c r="I5" s="364" t="s">
        <v>173</v>
      </c>
      <c r="J5" s="364" t="s">
        <v>186</v>
      </c>
      <c r="K5" s="364" t="s">
        <v>35</v>
      </c>
      <c r="L5" s="364">
        <v>2020</v>
      </c>
      <c r="M5" s="364">
        <v>2020</v>
      </c>
      <c r="N5" s="364" t="s">
        <v>180</v>
      </c>
      <c r="O5" s="364">
        <v>10</v>
      </c>
      <c r="P5" s="364"/>
      <c r="Q5" s="364" t="s">
        <v>180</v>
      </c>
      <c r="R5" s="364">
        <v>0.1</v>
      </c>
      <c r="S5" s="364"/>
      <c r="T5" s="366" t="s">
        <v>35</v>
      </c>
      <c r="U5" s="364" t="s">
        <v>186</v>
      </c>
      <c r="V5" s="364" t="s">
        <v>187</v>
      </c>
    </row>
    <row r="6" spans="2:22" ht="28.5" x14ac:dyDescent="0.25">
      <c r="B6" s="665" t="s">
        <v>188</v>
      </c>
      <c r="C6" s="665" t="s">
        <v>189</v>
      </c>
      <c r="D6" s="665" t="s">
        <v>177</v>
      </c>
      <c r="E6" s="364" t="s">
        <v>190</v>
      </c>
      <c r="F6" s="365" t="s">
        <v>191</v>
      </c>
      <c r="G6" s="364" t="s">
        <v>38</v>
      </c>
      <c r="H6" s="364" t="s">
        <v>192</v>
      </c>
      <c r="I6" s="364" t="s">
        <v>177</v>
      </c>
      <c r="J6" s="364" t="s">
        <v>186</v>
      </c>
      <c r="K6" s="364" t="s">
        <v>35</v>
      </c>
      <c r="L6" s="364">
        <v>2024</v>
      </c>
      <c r="M6" s="364">
        <v>2024</v>
      </c>
      <c r="N6" s="364" t="s">
        <v>180</v>
      </c>
      <c r="O6" s="364">
        <v>176</v>
      </c>
      <c r="P6" s="364"/>
      <c r="Q6" s="364" t="s">
        <v>180</v>
      </c>
      <c r="R6" s="364">
        <v>8</v>
      </c>
      <c r="S6" s="364"/>
      <c r="T6" s="366" t="s">
        <v>181</v>
      </c>
      <c r="U6" s="364" t="s">
        <v>178</v>
      </c>
      <c r="V6" s="364" t="s">
        <v>193</v>
      </c>
    </row>
    <row r="7" spans="2:22" ht="28.5" x14ac:dyDescent="0.25">
      <c r="B7" s="666"/>
      <c r="C7" s="666"/>
      <c r="D7" s="666"/>
      <c r="E7" s="364" t="s">
        <v>194</v>
      </c>
      <c r="F7" s="365" t="s">
        <v>195</v>
      </c>
      <c r="G7" s="364" t="s">
        <v>196</v>
      </c>
      <c r="H7" s="364" t="s">
        <v>197</v>
      </c>
      <c r="I7" s="364" t="s">
        <v>177</v>
      </c>
      <c r="J7" s="364" t="s">
        <v>186</v>
      </c>
      <c r="K7" s="364" t="s">
        <v>35</v>
      </c>
      <c r="L7" s="364">
        <v>2024</v>
      </c>
      <c r="M7" s="364">
        <v>2024</v>
      </c>
      <c r="N7" s="364" t="s">
        <v>180</v>
      </c>
      <c r="O7" s="364">
        <v>20</v>
      </c>
      <c r="P7" s="364"/>
      <c r="Q7" s="364" t="s">
        <v>180</v>
      </c>
      <c r="R7" s="364">
        <v>0.12</v>
      </c>
      <c r="S7" s="364"/>
      <c r="T7" s="366" t="s">
        <v>181</v>
      </c>
      <c r="U7" s="364" t="s">
        <v>178</v>
      </c>
      <c r="V7" s="364" t="s">
        <v>198</v>
      </c>
    </row>
    <row r="8" spans="2:22" ht="28.5" x14ac:dyDescent="0.25">
      <c r="B8" s="665" t="s">
        <v>199</v>
      </c>
      <c r="C8" s="665" t="s">
        <v>200</v>
      </c>
      <c r="D8" s="665" t="s">
        <v>173</v>
      </c>
      <c r="E8" s="364" t="s">
        <v>999</v>
      </c>
      <c r="F8" s="365" t="s">
        <v>201</v>
      </c>
      <c r="G8" s="364" t="s">
        <v>202</v>
      </c>
      <c r="H8" s="364" t="s">
        <v>203</v>
      </c>
      <c r="I8" s="364" t="s">
        <v>173</v>
      </c>
      <c r="J8" s="364" t="s">
        <v>178</v>
      </c>
      <c r="K8" s="364" t="s">
        <v>204</v>
      </c>
      <c r="L8" s="364">
        <v>2021</v>
      </c>
      <c r="M8" s="364">
        <v>2023</v>
      </c>
      <c r="N8" s="364" t="s">
        <v>205</v>
      </c>
      <c r="O8" s="364"/>
      <c r="P8" s="364">
        <v>76.05</v>
      </c>
      <c r="Q8" s="364" t="s">
        <v>205</v>
      </c>
      <c r="R8" s="364"/>
      <c r="S8" s="364">
        <v>1.37</v>
      </c>
      <c r="T8" s="366" t="s">
        <v>181</v>
      </c>
      <c r="U8" s="364" t="s">
        <v>178</v>
      </c>
      <c r="V8" s="364" t="s">
        <v>206</v>
      </c>
    </row>
    <row r="9" spans="2:22" ht="28.5" x14ac:dyDescent="0.25">
      <c r="B9" s="666"/>
      <c r="C9" s="666"/>
      <c r="D9" s="666"/>
      <c r="E9" s="364" t="s">
        <v>207</v>
      </c>
      <c r="F9" s="365" t="s">
        <v>208</v>
      </c>
      <c r="G9" s="364" t="s">
        <v>55</v>
      </c>
      <c r="H9" s="364" t="s">
        <v>209</v>
      </c>
      <c r="I9" s="364" t="s">
        <v>173</v>
      </c>
      <c r="J9" s="364" t="s">
        <v>178</v>
      </c>
      <c r="K9" s="364" t="s">
        <v>210</v>
      </c>
      <c r="L9" s="364">
        <v>2021</v>
      </c>
      <c r="M9" s="364">
        <v>2023</v>
      </c>
      <c r="N9" s="364" t="s">
        <v>205</v>
      </c>
      <c r="O9" s="364"/>
      <c r="P9" s="364">
        <v>12.4</v>
      </c>
      <c r="Q9" s="364" t="s">
        <v>205</v>
      </c>
      <c r="R9" s="364"/>
      <c r="S9" s="364">
        <v>0.08</v>
      </c>
      <c r="T9" s="366" t="s">
        <v>181</v>
      </c>
      <c r="U9" s="364" t="s">
        <v>178</v>
      </c>
      <c r="V9" s="364" t="s">
        <v>211</v>
      </c>
    </row>
    <row r="10" spans="2:22" ht="28.5" x14ac:dyDescent="0.25">
      <c r="B10" s="665" t="s">
        <v>212</v>
      </c>
      <c r="C10" s="665" t="s">
        <v>213</v>
      </c>
      <c r="D10" s="665" t="s">
        <v>173</v>
      </c>
      <c r="E10" s="364" t="s">
        <v>214</v>
      </c>
      <c r="F10" s="365" t="s">
        <v>1000</v>
      </c>
      <c r="G10" s="364" t="s">
        <v>202</v>
      </c>
      <c r="H10" s="364" t="s">
        <v>215</v>
      </c>
      <c r="I10" s="364" t="s">
        <v>216</v>
      </c>
      <c r="J10" s="364" t="s">
        <v>178</v>
      </c>
      <c r="K10" s="364" t="s">
        <v>220</v>
      </c>
      <c r="L10" s="364">
        <v>2021</v>
      </c>
      <c r="M10" s="364">
        <v>2021</v>
      </c>
      <c r="N10" s="364" t="s">
        <v>180</v>
      </c>
      <c r="O10" s="364">
        <v>233.6</v>
      </c>
      <c r="P10" s="364"/>
      <c r="Q10" s="364" t="s">
        <v>180</v>
      </c>
      <c r="R10" s="364">
        <v>13</v>
      </c>
      <c r="S10" s="364"/>
      <c r="T10" s="366" t="s">
        <v>181</v>
      </c>
      <c r="U10" s="364" t="s">
        <v>178</v>
      </c>
      <c r="V10" s="364" t="s">
        <v>217</v>
      </c>
    </row>
    <row r="11" spans="2:22" x14ac:dyDescent="0.25">
      <c r="B11" s="667"/>
      <c r="C11" s="667"/>
      <c r="D11" s="667"/>
      <c r="E11" s="364" t="s">
        <v>218</v>
      </c>
      <c r="F11" s="365" t="s">
        <v>219</v>
      </c>
      <c r="G11" s="364" t="s">
        <v>202</v>
      </c>
      <c r="H11" s="364" t="s">
        <v>203</v>
      </c>
      <c r="I11" s="364" t="s">
        <v>216</v>
      </c>
      <c r="J11" s="364" t="s">
        <v>178</v>
      </c>
      <c r="K11" s="364" t="s">
        <v>220</v>
      </c>
      <c r="L11" s="364">
        <v>2020</v>
      </c>
      <c r="M11" s="364">
        <v>2020</v>
      </c>
      <c r="N11" s="364" t="s">
        <v>205</v>
      </c>
      <c r="O11" s="364"/>
      <c r="P11" s="364">
        <v>27.29</v>
      </c>
      <c r="Q11" s="364" t="s">
        <v>205</v>
      </c>
      <c r="R11" s="364"/>
      <c r="S11" s="364">
        <v>0.49</v>
      </c>
      <c r="T11" s="366" t="s">
        <v>181</v>
      </c>
      <c r="U11" s="364" t="s">
        <v>178</v>
      </c>
      <c r="V11" s="364" t="s">
        <v>221</v>
      </c>
    </row>
    <row r="12" spans="2:22" x14ac:dyDescent="0.25">
      <c r="B12" s="667"/>
      <c r="C12" s="667"/>
      <c r="D12" s="667"/>
      <c r="E12" s="364" t="s">
        <v>222</v>
      </c>
      <c r="F12" s="365" t="s">
        <v>223</v>
      </c>
      <c r="G12" s="364" t="s">
        <v>202</v>
      </c>
      <c r="H12" s="364" t="s">
        <v>203</v>
      </c>
      <c r="I12" s="364" t="s">
        <v>173</v>
      </c>
      <c r="J12" s="364" t="s">
        <v>186</v>
      </c>
      <c r="K12" s="364" t="s">
        <v>35</v>
      </c>
      <c r="L12" s="364">
        <v>2027</v>
      </c>
      <c r="M12" s="364">
        <v>2027</v>
      </c>
      <c r="N12" s="364" t="s">
        <v>205</v>
      </c>
      <c r="O12" s="364"/>
      <c r="P12" s="364">
        <v>198.4</v>
      </c>
      <c r="Q12" s="364" t="s">
        <v>205</v>
      </c>
      <c r="R12" s="364"/>
      <c r="S12" s="364">
        <v>3.57</v>
      </c>
      <c r="T12" s="366" t="s">
        <v>181</v>
      </c>
      <c r="U12" s="364" t="s">
        <v>178</v>
      </c>
      <c r="V12" s="364" t="s">
        <v>225</v>
      </c>
    </row>
    <row r="13" spans="2:22" ht="28.5" x14ac:dyDescent="0.25">
      <c r="B13" s="667"/>
      <c r="C13" s="667"/>
      <c r="D13" s="667"/>
      <c r="E13" s="364" t="s">
        <v>1001</v>
      </c>
      <c r="F13" s="365" t="s">
        <v>1002</v>
      </c>
      <c r="G13" s="364" t="s">
        <v>202</v>
      </c>
      <c r="H13" s="364" t="s">
        <v>215</v>
      </c>
      <c r="I13" s="364" t="s">
        <v>173</v>
      </c>
      <c r="J13" s="364" t="s">
        <v>178</v>
      </c>
      <c r="K13" s="364" t="s">
        <v>224</v>
      </c>
      <c r="L13" s="364">
        <v>2027</v>
      </c>
      <c r="M13" s="364">
        <v>2027</v>
      </c>
      <c r="N13" s="364" t="s">
        <v>180</v>
      </c>
      <c r="O13" s="364">
        <v>479</v>
      </c>
      <c r="P13" s="364"/>
      <c r="Q13" s="364" t="s">
        <v>180</v>
      </c>
      <c r="R13" s="364">
        <v>34</v>
      </c>
      <c r="S13" s="364"/>
      <c r="T13" s="366" t="s">
        <v>181</v>
      </c>
      <c r="U13" s="364" t="s">
        <v>178</v>
      </c>
      <c r="V13" s="364" t="s">
        <v>217</v>
      </c>
    </row>
    <row r="14" spans="2:22" x14ac:dyDescent="0.25">
      <c r="B14" s="666"/>
      <c r="C14" s="666"/>
      <c r="D14" s="666"/>
      <c r="E14" s="364" t="s">
        <v>226</v>
      </c>
      <c r="F14" s="365" t="s">
        <v>227</v>
      </c>
      <c r="G14" s="364" t="s">
        <v>202</v>
      </c>
      <c r="H14" s="364" t="s">
        <v>203</v>
      </c>
      <c r="I14" s="364" t="s">
        <v>173</v>
      </c>
      <c r="J14" s="364" t="s">
        <v>186</v>
      </c>
      <c r="K14" s="364" t="s">
        <v>35</v>
      </c>
      <c r="L14" s="364">
        <v>2027</v>
      </c>
      <c r="M14" s="364">
        <v>2027</v>
      </c>
      <c r="N14" s="364" t="s">
        <v>205</v>
      </c>
      <c r="O14" s="364"/>
      <c r="P14" s="364">
        <v>141.08000000000001</v>
      </c>
      <c r="Q14" s="364" t="s">
        <v>205</v>
      </c>
      <c r="R14" s="364"/>
      <c r="S14" s="364">
        <v>2.54</v>
      </c>
      <c r="T14" s="366" t="s">
        <v>181</v>
      </c>
      <c r="U14" s="364" t="s">
        <v>178</v>
      </c>
      <c r="V14" s="364" t="s">
        <v>228</v>
      </c>
    </row>
    <row r="15" spans="2:22" ht="28.5" x14ac:dyDescent="0.25">
      <c r="B15" s="665" t="s">
        <v>229</v>
      </c>
      <c r="C15" s="665" t="s">
        <v>230</v>
      </c>
      <c r="D15" s="665" t="s">
        <v>216</v>
      </c>
      <c r="E15" s="364" t="s">
        <v>231</v>
      </c>
      <c r="F15" s="365" t="s">
        <v>232</v>
      </c>
      <c r="G15" s="364" t="s">
        <v>54</v>
      </c>
      <c r="H15" s="364" t="s">
        <v>233</v>
      </c>
      <c r="I15" s="364" t="s">
        <v>216</v>
      </c>
      <c r="J15" s="364" t="s">
        <v>178</v>
      </c>
      <c r="K15" s="364" t="s">
        <v>234</v>
      </c>
      <c r="L15" s="364">
        <v>2021</v>
      </c>
      <c r="M15" s="364">
        <v>2021</v>
      </c>
      <c r="N15" s="364" t="s">
        <v>205</v>
      </c>
      <c r="O15" s="364"/>
      <c r="P15" s="364">
        <v>143.4</v>
      </c>
      <c r="Q15" s="364" t="s">
        <v>205</v>
      </c>
      <c r="R15" s="364"/>
      <c r="S15" s="364">
        <v>0.67</v>
      </c>
      <c r="T15" s="366" t="s">
        <v>181</v>
      </c>
      <c r="U15" s="364" t="s">
        <v>178</v>
      </c>
      <c r="V15" s="364" t="s">
        <v>235</v>
      </c>
    </row>
    <row r="16" spans="2:22" x14ac:dyDescent="0.25">
      <c r="B16" s="666"/>
      <c r="C16" s="666"/>
      <c r="D16" s="666"/>
      <c r="E16" s="364" t="s">
        <v>236</v>
      </c>
      <c r="F16" s="365" t="s">
        <v>237</v>
      </c>
      <c r="G16" s="364" t="s">
        <v>52</v>
      </c>
      <c r="H16" s="364" t="s">
        <v>238</v>
      </c>
      <c r="I16" s="364" t="s">
        <v>216</v>
      </c>
      <c r="J16" s="364" t="s">
        <v>178</v>
      </c>
      <c r="K16" s="364" t="s">
        <v>234</v>
      </c>
      <c r="L16" s="364">
        <v>2021</v>
      </c>
      <c r="M16" s="364">
        <v>2021</v>
      </c>
      <c r="N16" s="364" t="s">
        <v>205</v>
      </c>
      <c r="O16" s="364"/>
      <c r="P16" s="364">
        <v>680</v>
      </c>
      <c r="Q16" s="364" t="s">
        <v>205</v>
      </c>
      <c r="R16" s="364"/>
      <c r="S16" s="364">
        <v>16</v>
      </c>
      <c r="T16" s="366" t="s">
        <v>181</v>
      </c>
      <c r="U16" s="364" t="s">
        <v>178</v>
      </c>
      <c r="V16" s="364" t="s">
        <v>187</v>
      </c>
    </row>
    <row r="17" spans="2:22" ht="28.5" x14ac:dyDescent="0.25">
      <c r="B17" s="665" t="s">
        <v>239</v>
      </c>
      <c r="C17" s="665" t="s">
        <v>240</v>
      </c>
      <c r="D17" s="665" t="s">
        <v>177</v>
      </c>
      <c r="E17" s="364" t="s">
        <v>241</v>
      </c>
      <c r="F17" s="365" t="s">
        <v>242</v>
      </c>
      <c r="G17" s="364" t="s">
        <v>50</v>
      </c>
      <c r="H17" s="364" t="s">
        <v>243</v>
      </c>
      <c r="I17" s="364" t="s">
        <v>177</v>
      </c>
      <c r="J17" s="364" t="s">
        <v>178</v>
      </c>
      <c r="K17" s="364" t="s">
        <v>244</v>
      </c>
      <c r="L17" s="364">
        <v>2023</v>
      </c>
      <c r="M17" s="364">
        <v>2023</v>
      </c>
      <c r="N17" s="364" t="s">
        <v>180</v>
      </c>
      <c r="O17" s="364">
        <v>4.7</v>
      </c>
      <c r="P17" s="364"/>
      <c r="Q17" s="364" t="s">
        <v>180</v>
      </c>
      <c r="R17" s="364">
        <v>0.3</v>
      </c>
      <c r="S17" s="364"/>
      <c r="T17" s="366" t="s">
        <v>181</v>
      </c>
      <c r="U17" s="364" t="s">
        <v>178</v>
      </c>
      <c r="V17" s="364" t="s">
        <v>62</v>
      </c>
    </row>
    <row r="18" spans="2:22" ht="28.5" x14ac:dyDescent="0.25">
      <c r="B18" s="666"/>
      <c r="C18" s="666"/>
      <c r="D18" s="666"/>
      <c r="E18" s="364" t="s">
        <v>245</v>
      </c>
      <c r="F18" s="365" t="s">
        <v>246</v>
      </c>
      <c r="G18" s="364" t="s">
        <v>49</v>
      </c>
      <c r="H18" s="364" t="s">
        <v>247</v>
      </c>
      <c r="I18" s="364" t="s">
        <v>177</v>
      </c>
      <c r="J18" s="364" t="s">
        <v>178</v>
      </c>
      <c r="K18" s="364" t="s">
        <v>244</v>
      </c>
      <c r="L18" s="364">
        <v>2023</v>
      </c>
      <c r="M18" s="364">
        <v>2023</v>
      </c>
      <c r="N18" s="364" t="s">
        <v>180</v>
      </c>
      <c r="O18" s="364">
        <v>5.5</v>
      </c>
      <c r="P18" s="364"/>
      <c r="Q18" s="364" t="s">
        <v>180</v>
      </c>
      <c r="R18" s="364">
        <v>0.04</v>
      </c>
      <c r="S18" s="364"/>
      <c r="T18" s="366" t="s">
        <v>181</v>
      </c>
      <c r="U18" s="364" t="s">
        <v>186</v>
      </c>
      <c r="V18" s="364" t="s">
        <v>187</v>
      </c>
    </row>
    <row r="19" spans="2:22" ht="28.5" x14ac:dyDescent="0.25">
      <c r="B19" s="665" t="s">
        <v>248</v>
      </c>
      <c r="C19" s="665" t="s">
        <v>249</v>
      </c>
      <c r="D19" s="665" t="s">
        <v>216</v>
      </c>
      <c r="E19" s="364" t="s">
        <v>250</v>
      </c>
      <c r="F19" s="365" t="s">
        <v>251</v>
      </c>
      <c r="G19" s="364" t="s">
        <v>41</v>
      </c>
      <c r="H19" s="364" t="s">
        <v>252</v>
      </c>
      <c r="I19" s="364" t="s">
        <v>216</v>
      </c>
      <c r="J19" s="364" t="s">
        <v>186</v>
      </c>
      <c r="K19" s="364" t="s">
        <v>35</v>
      </c>
      <c r="L19" s="364">
        <v>2019</v>
      </c>
      <c r="M19" s="364">
        <v>2020</v>
      </c>
      <c r="N19" s="364" t="s">
        <v>180</v>
      </c>
      <c r="O19" s="364">
        <v>131</v>
      </c>
      <c r="P19" s="364"/>
      <c r="Q19" s="364" t="s">
        <v>180</v>
      </c>
      <c r="R19" s="364">
        <v>1.5</v>
      </c>
      <c r="S19" s="364"/>
      <c r="T19" s="366" t="s">
        <v>181</v>
      </c>
      <c r="U19" s="364" t="s">
        <v>178</v>
      </c>
      <c r="V19" s="364" t="s">
        <v>253</v>
      </c>
    </row>
    <row r="20" spans="2:22" ht="28.5" x14ac:dyDescent="0.25">
      <c r="B20" s="666"/>
      <c r="C20" s="666"/>
      <c r="D20" s="666"/>
      <c r="E20" s="364" t="s">
        <v>254</v>
      </c>
      <c r="F20" s="365" t="s">
        <v>255</v>
      </c>
      <c r="G20" s="364" t="s">
        <v>42</v>
      </c>
      <c r="H20" s="364" t="s">
        <v>256</v>
      </c>
      <c r="I20" s="364" t="s">
        <v>216</v>
      </c>
      <c r="J20" s="364" t="s">
        <v>186</v>
      </c>
      <c r="K20" s="364" t="s">
        <v>35</v>
      </c>
      <c r="L20" s="364">
        <v>2019</v>
      </c>
      <c r="M20" s="364">
        <v>2020</v>
      </c>
      <c r="N20" s="364" t="s">
        <v>180</v>
      </c>
      <c r="O20" s="364">
        <v>128.5</v>
      </c>
      <c r="P20" s="364"/>
      <c r="Q20" s="364" t="s">
        <v>180</v>
      </c>
      <c r="R20" s="364">
        <v>1.5</v>
      </c>
      <c r="S20" s="364"/>
      <c r="T20" s="366" t="s">
        <v>181</v>
      </c>
      <c r="U20" s="364" t="s">
        <v>186</v>
      </c>
      <c r="V20" s="364" t="s">
        <v>187</v>
      </c>
    </row>
    <row r="21" spans="2:22" ht="28.5" x14ac:dyDescent="0.25">
      <c r="B21" s="665" t="s">
        <v>257</v>
      </c>
      <c r="C21" s="665" t="s">
        <v>258</v>
      </c>
      <c r="D21" s="665" t="s">
        <v>173</v>
      </c>
      <c r="E21" s="364" t="s">
        <v>259</v>
      </c>
      <c r="F21" s="365" t="s">
        <v>260</v>
      </c>
      <c r="G21" s="364" t="s">
        <v>202</v>
      </c>
      <c r="H21" s="364" t="s">
        <v>203</v>
      </c>
      <c r="I21" s="364" t="s">
        <v>173</v>
      </c>
      <c r="J21" s="364" t="s">
        <v>186</v>
      </c>
      <c r="K21" s="364" t="s">
        <v>35</v>
      </c>
      <c r="L21" s="364">
        <v>2025</v>
      </c>
      <c r="M21" s="364">
        <v>2025</v>
      </c>
      <c r="N21" s="364" t="s">
        <v>180</v>
      </c>
      <c r="O21" s="364">
        <v>9</v>
      </c>
      <c r="P21" s="364"/>
      <c r="Q21" s="364" t="s">
        <v>180</v>
      </c>
      <c r="R21" s="364">
        <v>0.01</v>
      </c>
      <c r="S21" s="364"/>
      <c r="T21" s="366" t="s">
        <v>181</v>
      </c>
      <c r="U21" s="364" t="s">
        <v>178</v>
      </c>
      <c r="V21" s="364" t="s">
        <v>261</v>
      </c>
    </row>
    <row r="22" spans="2:22" ht="28.5" x14ac:dyDescent="0.25">
      <c r="B22" s="666"/>
      <c r="C22" s="666"/>
      <c r="D22" s="666"/>
      <c r="E22" s="364" t="s">
        <v>262</v>
      </c>
      <c r="F22" s="365" t="s">
        <v>263</v>
      </c>
      <c r="G22" s="364" t="s">
        <v>264</v>
      </c>
      <c r="H22" s="364" t="s">
        <v>265</v>
      </c>
      <c r="I22" s="364" t="s">
        <v>173</v>
      </c>
      <c r="J22" s="364" t="s">
        <v>186</v>
      </c>
      <c r="K22" s="364" t="s">
        <v>35</v>
      </c>
      <c r="L22" s="364">
        <v>2025</v>
      </c>
      <c r="M22" s="364">
        <v>2025</v>
      </c>
      <c r="N22" s="364" t="s">
        <v>180</v>
      </c>
      <c r="O22" s="364">
        <v>85</v>
      </c>
      <c r="P22" s="364"/>
      <c r="Q22" s="364" t="s">
        <v>180</v>
      </c>
      <c r="R22" s="364">
        <v>1</v>
      </c>
      <c r="S22" s="364"/>
      <c r="T22" s="366" t="s">
        <v>181</v>
      </c>
      <c r="U22" s="364" t="s">
        <v>178</v>
      </c>
      <c r="V22" s="364" t="s">
        <v>266</v>
      </c>
    </row>
    <row r="23" spans="2:22" x14ac:dyDescent="0.25">
      <c r="B23" s="665" t="s">
        <v>267</v>
      </c>
      <c r="C23" s="665" t="s">
        <v>268</v>
      </c>
      <c r="D23" s="665" t="s">
        <v>173</v>
      </c>
      <c r="E23" s="364" t="s">
        <v>269</v>
      </c>
      <c r="F23" s="365" t="s">
        <v>270</v>
      </c>
      <c r="G23" s="364" t="s">
        <v>202</v>
      </c>
      <c r="H23" s="364" t="s">
        <v>203</v>
      </c>
      <c r="I23" s="364" t="s">
        <v>177</v>
      </c>
      <c r="J23" s="364" t="s">
        <v>186</v>
      </c>
      <c r="K23" s="364" t="s">
        <v>35</v>
      </c>
      <c r="L23" s="364">
        <v>2023</v>
      </c>
      <c r="M23" s="364">
        <v>2023</v>
      </c>
      <c r="N23" s="364" t="s">
        <v>205</v>
      </c>
      <c r="O23" s="364"/>
      <c r="P23" s="364">
        <v>16.12</v>
      </c>
      <c r="Q23" s="364" t="s">
        <v>205</v>
      </c>
      <c r="R23" s="364"/>
      <c r="S23" s="364">
        <v>0.28999999999999998</v>
      </c>
      <c r="T23" s="366" t="s">
        <v>181</v>
      </c>
      <c r="U23" s="364" t="s">
        <v>178</v>
      </c>
      <c r="V23" s="364" t="s">
        <v>271</v>
      </c>
    </row>
    <row r="24" spans="2:22" ht="57" x14ac:dyDescent="0.25">
      <c r="B24" s="666"/>
      <c r="C24" s="666"/>
      <c r="D24" s="666"/>
      <c r="E24" s="364" t="s">
        <v>272</v>
      </c>
      <c r="F24" s="365" t="s">
        <v>273</v>
      </c>
      <c r="G24" s="364" t="s">
        <v>264</v>
      </c>
      <c r="H24" s="364" t="s">
        <v>274</v>
      </c>
      <c r="I24" s="364" t="s">
        <v>173</v>
      </c>
      <c r="J24" s="364" t="s">
        <v>186</v>
      </c>
      <c r="K24" s="364" t="s">
        <v>35</v>
      </c>
      <c r="L24" s="364">
        <v>2023</v>
      </c>
      <c r="M24" s="364">
        <v>2023</v>
      </c>
      <c r="N24" s="364" t="s">
        <v>180</v>
      </c>
      <c r="O24" s="364">
        <v>101</v>
      </c>
      <c r="P24" s="364"/>
      <c r="Q24" s="364" t="s">
        <v>180</v>
      </c>
      <c r="R24" s="364">
        <v>1</v>
      </c>
      <c r="S24" s="364"/>
      <c r="T24" s="366" t="s">
        <v>181</v>
      </c>
      <c r="U24" s="364" t="s">
        <v>178</v>
      </c>
      <c r="V24" s="364" t="s">
        <v>275</v>
      </c>
    </row>
    <row r="25" spans="2:22" x14ac:dyDescent="0.25">
      <c r="B25" s="665" t="s">
        <v>276</v>
      </c>
      <c r="C25" s="665" t="s">
        <v>277</v>
      </c>
      <c r="D25" s="665" t="s">
        <v>173</v>
      </c>
      <c r="E25" s="364" t="s">
        <v>278</v>
      </c>
      <c r="F25" s="365" t="s">
        <v>279</v>
      </c>
      <c r="G25" s="364" t="s">
        <v>202</v>
      </c>
      <c r="H25" s="364" t="s">
        <v>203</v>
      </c>
      <c r="I25" s="364" t="s">
        <v>173</v>
      </c>
      <c r="J25" s="364" t="s">
        <v>186</v>
      </c>
      <c r="K25" s="364" t="s">
        <v>35</v>
      </c>
      <c r="L25" s="364">
        <v>2026</v>
      </c>
      <c r="M25" s="364">
        <v>2026</v>
      </c>
      <c r="N25" s="364" t="s">
        <v>205</v>
      </c>
      <c r="O25" s="364"/>
      <c r="P25" s="364"/>
      <c r="Q25" s="364" t="s">
        <v>205</v>
      </c>
      <c r="R25" s="364"/>
      <c r="S25" s="364"/>
      <c r="T25" s="366" t="s">
        <v>181</v>
      </c>
      <c r="U25" s="364" t="s">
        <v>178</v>
      </c>
      <c r="V25" s="364" t="s">
        <v>280</v>
      </c>
    </row>
    <row r="26" spans="2:22" ht="99.75" x14ac:dyDescent="0.25">
      <c r="B26" s="666"/>
      <c r="C26" s="666"/>
      <c r="D26" s="666"/>
      <c r="E26" s="364" t="s">
        <v>281</v>
      </c>
      <c r="F26" s="365" t="s">
        <v>282</v>
      </c>
      <c r="G26" s="364" t="s">
        <v>264</v>
      </c>
      <c r="H26" s="364" t="s">
        <v>265</v>
      </c>
      <c r="I26" s="364" t="s">
        <v>173</v>
      </c>
      <c r="J26" s="364" t="s">
        <v>186</v>
      </c>
      <c r="K26" s="364" t="s">
        <v>35</v>
      </c>
      <c r="L26" s="364">
        <v>2026</v>
      </c>
      <c r="M26" s="364">
        <v>2026</v>
      </c>
      <c r="N26" s="364" t="s">
        <v>180</v>
      </c>
      <c r="O26" s="364">
        <v>33</v>
      </c>
      <c r="P26" s="364"/>
      <c r="Q26" s="364" t="s">
        <v>180</v>
      </c>
      <c r="R26" s="364">
        <v>1</v>
      </c>
      <c r="S26" s="364"/>
      <c r="T26" s="366" t="s">
        <v>181</v>
      </c>
      <c r="U26" s="364" t="s">
        <v>178</v>
      </c>
      <c r="V26" s="364" t="s">
        <v>283</v>
      </c>
    </row>
    <row r="27" spans="2:22" x14ac:dyDescent="0.25">
      <c r="B27" s="665" t="s">
        <v>284</v>
      </c>
      <c r="C27" s="665" t="s">
        <v>285</v>
      </c>
      <c r="D27" s="665" t="s">
        <v>216</v>
      </c>
      <c r="E27" s="364" t="s">
        <v>286</v>
      </c>
      <c r="F27" s="365" t="s">
        <v>287</v>
      </c>
      <c r="G27" s="364" t="s">
        <v>52</v>
      </c>
      <c r="H27" s="364" t="s">
        <v>238</v>
      </c>
      <c r="I27" s="364" t="s">
        <v>216</v>
      </c>
      <c r="J27" s="364" t="s">
        <v>178</v>
      </c>
      <c r="K27" s="364" t="s">
        <v>288</v>
      </c>
      <c r="L27" s="364">
        <v>2021</v>
      </c>
      <c r="M27" s="364">
        <v>2021</v>
      </c>
      <c r="N27" s="364" t="s">
        <v>205</v>
      </c>
      <c r="O27" s="364"/>
      <c r="P27" s="364">
        <v>430</v>
      </c>
      <c r="Q27" s="364" t="s">
        <v>205</v>
      </c>
      <c r="R27" s="364"/>
      <c r="S27" s="364">
        <v>11</v>
      </c>
      <c r="T27" s="366" t="s">
        <v>181</v>
      </c>
      <c r="U27" s="364" t="s">
        <v>178</v>
      </c>
      <c r="V27" s="364" t="s">
        <v>187</v>
      </c>
    </row>
    <row r="28" spans="2:22" ht="28.5" x14ac:dyDescent="0.25">
      <c r="B28" s="666"/>
      <c r="C28" s="666"/>
      <c r="D28" s="666"/>
      <c r="E28" s="364" t="s">
        <v>289</v>
      </c>
      <c r="F28" s="365" t="s">
        <v>290</v>
      </c>
      <c r="G28" s="364" t="s">
        <v>50</v>
      </c>
      <c r="H28" s="364" t="s">
        <v>243</v>
      </c>
      <c r="I28" s="364" t="s">
        <v>216</v>
      </c>
      <c r="J28" s="364" t="s">
        <v>178</v>
      </c>
      <c r="K28" s="364" t="s">
        <v>288</v>
      </c>
      <c r="L28" s="364">
        <v>2021</v>
      </c>
      <c r="M28" s="364">
        <v>2021</v>
      </c>
      <c r="N28" s="364" t="s">
        <v>180</v>
      </c>
      <c r="O28" s="364">
        <v>136</v>
      </c>
      <c r="P28" s="364"/>
      <c r="Q28" s="364" t="s">
        <v>180</v>
      </c>
      <c r="R28" s="364">
        <v>1.83</v>
      </c>
      <c r="S28" s="364"/>
      <c r="T28" s="366" t="s">
        <v>181</v>
      </c>
      <c r="U28" s="364" t="s">
        <v>178</v>
      </c>
      <c r="V28" s="364" t="s">
        <v>62</v>
      </c>
    </row>
    <row r="29" spans="2:22" ht="28.5" x14ac:dyDescent="0.25">
      <c r="B29" s="665" t="s">
        <v>291</v>
      </c>
      <c r="C29" s="665" t="s">
        <v>292</v>
      </c>
      <c r="D29" s="665" t="s">
        <v>173</v>
      </c>
      <c r="E29" s="364" t="s">
        <v>293</v>
      </c>
      <c r="F29" s="365" t="s">
        <v>294</v>
      </c>
      <c r="G29" s="364" t="s">
        <v>51</v>
      </c>
      <c r="H29" s="364" t="s">
        <v>295</v>
      </c>
      <c r="I29" s="364" t="s">
        <v>216</v>
      </c>
      <c r="J29" s="364" t="s">
        <v>186</v>
      </c>
      <c r="K29" s="364" t="s">
        <v>35</v>
      </c>
      <c r="L29" s="364">
        <v>2020</v>
      </c>
      <c r="M29" s="364">
        <v>2027</v>
      </c>
      <c r="N29" s="364" t="s">
        <v>180</v>
      </c>
      <c r="O29" s="364">
        <v>4.4000000000000004</v>
      </c>
      <c r="P29" s="364"/>
      <c r="Q29" s="364" t="s">
        <v>180</v>
      </c>
      <c r="R29" s="364">
        <v>0</v>
      </c>
      <c r="S29" s="364"/>
      <c r="T29" s="366" t="s">
        <v>35</v>
      </c>
      <c r="U29" s="364" t="s">
        <v>178</v>
      </c>
      <c r="V29" s="364" t="s">
        <v>220</v>
      </c>
    </row>
    <row r="30" spans="2:22" ht="28.5" x14ac:dyDescent="0.25">
      <c r="B30" s="667"/>
      <c r="C30" s="667"/>
      <c r="D30" s="667"/>
      <c r="E30" s="364" t="s">
        <v>296</v>
      </c>
      <c r="F30" s="365" t="s">
        <v>297</v>
      </c>
      <c r="G30" s="364" t="s">
        <v>44</v>
      </c>
      <c r="H30" s="364" t="s">
        <v>298</v>
      </c>
      <c r="I30" s="364" t="s">
        <v>177</v>
      </c>
      <c r="J30" s="364" t="s">
        <v>186</v>
      </c>
      <c r="K30" s="364" t="s">
        <v>35</v>
      </c>
      <c r="L30" s="364">
        <v>2022</v>
      </c>
      <c r="M30" s="364">
        <v>2022</v>
      </c>
      <c r="N30" s="364" t="s">
        <v>180</v>
      </c>
      <c r="O30" s="364">
        <v>1.25</v>
      </c>
      <c r="P30" s="364"/>
      <c r="Q30" s="364" t="s">
        <v>180</v>
      </c>
      <c r="R30" s="364">
        <v>0.15</v>
      </c>
      <c r="S30" s="364"/>
      <c r="T30" s="366" t="s">
        <v>35</v>
      </c>
      <c r="U30" s="364" t="s">
        <v>186</v>
      </c>
      <c r="V30" s="364" t="s">
        <v>187</v>
      </c>
    </row>
    <row r="31" spans="2:22" ht="28.5" x14ac:dyDescent="0.25">
      <c r="B31" s="667"/>
      <c r="C31" s="667"/>
      <c r="D31" s="667"/>
      <c r="E31" s="364" t="s">
        <v>299</v>
      </c>
      <c r="F31" s="365" t="s">
        <v>300</v>
      </c>
      <c r="G31" s="364" t="s">
        <v>44</v>
      </c>
      <c r="H31" s="364" t="s">
        <v>301</v>
      </c>
      <c r="I31" s="364" t="s">
        <v>177</v>
      </c>
      <c r="J31" s="364" t="s">
        <v>186</v>
      </c>
      <c r="K31" s="364" t="s">
        <v>35</v>
      </c>
      <c r="L31" s="364">
        <v>2025</v>
      </c>
      <c r="M31" s="364">
        <v>2025</v>
      </c>
      <c r="N31" s="364" t="s">
        <v>205</v>
      </c>
      <c r="O31" s="364"/>
      <c r="P31" s="364"/>
      <c r="Q31" s="364" t="s">
        <v>205</v>
      </c>
      <c r="R31" s="364"/>
      <c r="S31" s="364"/>
      <c r="T31" s="366" t="s">
        <v>35</v>
      </c>
      <c r="U31" s="364" t="s">
        <v>186</v>
      </c>
      <c r="V31" s="364" t="s">
        <v>187</v>
      </c>
    </row>
    <row r="32" spans="2:22" ht="28.5" x14ac:dyDescent="0.25">
      <c r="B32" s="667"/>
      <c r="C32" s="667"/>
      <c r="D32" s="667"/>
      <c r="E32" s="364" t="s">
        <v>302</v>
      </c>
      <c r="F32" s="365" t="s">
        <v>303</v>
      </c>
      <c r="G32" s="364" t="s">
        <v>44</v>
      </c>
      <c r="H32" s="364" t="s">
        <v>304</v>
      </c>
      <c r="I32" s="364" t="s">
        <v>173</v>
      </c>
      <c r="J32" s="364" t="s">
        <v>186</v>
      </c>
      <c r="K32" s="364" t="s">
        <v>35</v>
      </c>
      <c r="L32" s="364">
        <v>2022</v>
      </c>
      <c r="M32" s="364">
        <v>2022</v>
      </c>
      <c r="N32" s="364" t="s">
        <v>180</v>
      </c>
      <c r="O32" s="364">
        <v>13</v>
      </c>
      <c r="P32" s="364"/>
      <c r="Q32" s="364" t="s">
        <v>180</v>
      </c>
      <c r="R32" s="364">
        <v>0.7</v>
      </c>
      <c r="S32" s="364"/>
      <c r="T32" s="366" t="s">
        <v>35</v>
      </c>
      <c r="U32" s="364" t="s">
        <v>178</v>
      </c>
      <c r="V32" s="364" t="s">
        <v>305</v>
      </c>
    </row>
    <row r="33" spans="2:22" ht="28.5" x14ac:dyDescent="0.25">
      <c r="B33" s="667"/>
      <c r="C33" s="667"/>
      <c r="D33" s="667"/>
      <c r="E33" s="364" t="s">
        <v>306</v>
      </c>
      <c r="F33" s="365" t="s">
        <v>307</v>
      </c>
      <c r="G33" s="364" t="s">
        <v>51</v>
      </c>
      <c r="H33" s="364" t="s">
        <v>295</v>
      </c>
      <c r="I33" s="364" t="s">
        <v>173</v>
      </c>
      <c r="J33" s="364" t="s">
        <v>186</v>
      </c>
      <c r="K33" s="364" t="s">
        <v>35</v>
      </c>
      <c r="L33" s="364">
        <v>2022</v>
      </c>
      <c r="M33" s="364">
        <v>2025</v>
      </c>
      <c r="N33" s="364" t="s">
        <v>180</v>
      </c>
      <c r="O33" s="364">
        <v>0.6</v>
      </c>
      <c r="P33" s="364"/>
      <c r="Q33" s="364" t="s">
        <v>180</v>
      </c>
      <c r="R33" s="364">
        <v>0</v>
      </c>
      <c r="S33" s="364"/>
      <c r="T33" s="366" t="s">
        <v>35</v>
      </c>
      <c r="U33" s="364" t="s">
        <v>178</v>
      </c>
      <c r="V33" s="364" t="s">
        <v>308</v>
      </c>
    </row>
    <row r="34" spans="2:22" ht="28.5" x14ac:dyDescent="0.25">
      <c r="B34" s="666"/>
      <c r="C34" s="666"/>
      <c r="D34" s="666"/>
      <c r="E34" s="364" t="s">
        <v>309</v>
      </c>
      <c r="F34" s="365" t="s">
        <v>310</v>
      </c>
      <c r="G34" s="364" t="s">
        <v>51</v>
      </c>
      <c r="H34" s="364" t="s">
        <v>295</v>
      </c>
      <c r="I34" s="364" t="s">
        <v>173</v>
      </c>
      <c r="J34" s="364" t="s">
        <v>186</v>
      </c>
      <c r="K34" s="364" t="s">
        <v>35</v>
      </c>
      <c r="L34" s="364">
        <v>2020</v>
      </c>
      <c r="M34" s="364">
        <v>2030</v>
      </c>
      <c r="N34" s="364" t="s">
        <v>180</v>
      </c>
      <c r="O34" s="364">
        <v>8</v>
      </c>
      <c r="P34" s="364"/>
      <c r="Q34" s="364" t="s">
        <v>180</v>
      </c>
      <c r="R34" s="364">
        <v>0</v>
      </c>
      <c r="S34" s="364"/>
      <c r="T34" s="366" t="s">
        <v>35</v>
      </c>
      <c r="U34" s="364" t="s">
        <v>178</v>
      </c>
      <c r="V34" s="364" t="s">
        <v>220</v>
      </c>
    </row>
    <row r="35" spans="2:22" ht="28.5" x14ac:dyDescent="0.25">
      <c r="B35" s="665" t="s">
        <v>311</v>
      </c>
      <c r="C35" s="665" t="s">
        <v>312</v>
      </c>
      <c r="D35" s="665" t="s">
        <v>177</v>
      </c>
      <c r="E35" s="364" t="s">
        <v>316</v>
      </c>
      <c r="F35" s="365" t="s">
        <v>317</v>
      </c>
      <c r="G35" s="364" t="s">
        <v>52</v>
      </c>
      <c r="H35" s="364" t="s">
        <v>238</v>
      </c>
      <c r="I35" s="364" t="s">
        <v>177</v>
      </c>
      <c r="J35" s="364" t="s">
        <v>178</v>
      </c>
      <c r="K35" s="364" t="s">
        <v>318</v>
      </c>
      <c r="L35" s="364">
        <v>2022</v>
      </c>
      <c r="M35" s="364">
        <v>2022</v>
      </c>
      <c r="N35" s="364" t="s">
        <v>205</v>
      </c>
      <c r="O35" s="364"/>
      <c r="P35" s="364">
        <v>620</v>
      </c>
      <c r="Q35" s="364" t="s">
        <v>205</v>
      </c>
      <c r="R35" s="364"/>
      <c r="S35" s="364">
        <v>22</v>
      </c>
      <c r="T35" s="366" t="s">
        <v>181</v>
      </c>
      <c r="U35" s="364" t="s">
        <v>178</v>
      </c>
      <c r="V35" s="364" t="s">
        <v>187</v>
      </c>
    </row>
    <row r="36" spans="2:22" ht="28.5" x14ac:dyDescent="0.25">
      <c r="B36" s="667"/>
      <c r="C36" s="667"/>
      <c r="D36" s="667"/>
      <c r="E36" s="364" t="s">
        <v>1003</v>
      </c>
      <c r="F36" s="365" t="s">
        <v>313</v>
      </c>
      <c r="G36" s="364" t="s">
        <v>40</v>
      </c>
      <c r="H36" s="364" t="s">
        <v>314</v>
      </c>
      <c r="I36" s="364" t="s">
        <v>177</v>
      </c>
      <c r="J36" s="364" t="s">
        <v>178</v>
      </c>
      <c r="K36" s="364" t="s">
        <v>315</v>
      </c>
      <c r="L36" s="364">
        <v>2022</v>
      </c>
      <c r="M36" s="364">
        <v>2022</v>
      </c>
      <c r="N36" s="364" t="s">
        <v>180</v>
      </c>
      <c r="O36" s="364">
        <v>629</v>
      </c>
      <c r="P36" s="364"/>
      <c r="Q36" s="364" t="s">
        <v>180</v>
      </c>
      <c r="R36" s="364">
        <v>22.9</v>
      </c>
      <c r="S36" s="364"/>
      <c r="T36" s="366" t="s">
        <v>181</v>
      </c>
      <c r="U36" s="364" t="s">
        <v>186</v>
      </c>
      <c r="V36" s="364" t="s">
        <v>187</v>
      </c>
    </row>
    <row r="37" spans="2:22" ht="28.5" x14ac:dyDescent="0.25">
      <c r="B37" s="666"/>
      <c r="C37" s="666"/>
      <c r="D37" s="666"/>
      <c r="E37" s="364" t="s">
        <v>319</v>
      </c>
      <c r="F37" s="365" t="s">
        <v>320</v>
      </c>
      <c r="G37" s="364" t="s">
        <v>52</v>
      </c>
      <c r="H37" s="364" t="s">
        <v>238</v>
      </c>
      <c r="I37" s="364" t="s">
        <v>177</v>
      </c>
      <c r="J37" s="364" t="s">
        <v>178</v>
      </c>
      <c r="K37" s="364" t="s">
        <v>318</v>
      </c>
      <c r="L37" s="364">
        <v>2022</v>
      </c>
      <c r="M37" s="364">
        <v>2022</v>
      </c>
      <c r="N37" s="364" t="s">
        <v>205</v>
      </c>
      <c r="O37" s="364"/>
      <c r="P37" s="364">
        <v>340</v>
      </c>
      <c r="Q37" s="364" t="s">
        <v>205</v>
      </c>
      <c r="R37" s="364"/>
      <c r="S37" s="364">
        <v>8</v>
      </c>
      <c r="T37" s="366" t="s">
        <v>181</v>
      </c>
      <c r="U37" s="364" t="s">
        <v>178</v>
      </c>
      <c r="V37" s="364" t="s">
        <v>187</v>
      </c>
    </row>
    <row r="38" spans="2:22" ht="28.5" x14ac:dyDescent="0.25">
      <c r="B38" s="665" t="s">
        <v>321</v>
      </c>
      <c r="C38" s="665" t="s">
        <v>322</v>
      </c>
      <c r="D38" s="665" t="s">
        <v>177</v>
      </c>
      <c r="E38" s="364" t="s">
        <v>323</v>
      </c>
      <c r="F38" s="365" t="s">
        <v>324</v>
      </c>
      <c r="G38" s="364" t="s">
        <v>196</v>
      </c>
      <c r="H38" s="364" t="s">
        <v>197</v>
      </c>
      <c r="I38" s="364" t="s">
        <v>177</v>
      </c>
      <c r="J38" s="364" t="s">
        <v>186</v>
      </c>
      <c r="K38" s="364" t="s">
        <v>35</v>
      </c>
      <c r="L38" s="364">
        <v>2023</v>
      </c>
      <c r="M38" s="364">
        <v>2023</v>
      </c>
      <c r="N38" s="364" t="s">
        <v>180</v>
      </c>
      <c r="O38" s="364">
        <v>257.14</v>
      </c>
      <c r="P38" s="364"/>
      <c r="Q38" s="364" t="s">
        <v>180</v>
      </c>
      <c r="R38" s="364">
        <v>0.52</v>
      </c>
      <c r="S38" s="364"/>
      <c r="T38" s="366" t="s">
        <v>181</v>
      </c>
      <c r="U38" s="364" t="s">
        <v>178</v>
      </c>
      <c r="V38" s="364" t="s">
        <v>325</v>
      </c>
    </row>
    <row r="39" spans="2:22" x14ac:dyDescent="0.25">
      <c r="B39" s="666"/>
      <c r="C39" s="666"/>
      <c r="D39" s="666"/>
      <c r="E39" s="364" t="s">
        <v>326</v>
      </c>
      <c r="F39" s="365" t="s">
        <v>327</v>
      </c>
      <c r="G39" s="364" t="s">
        <v>52</v>
      </c>
      <c r="H39" s="364" t="s">
        <v>238</v>
      </c>
      <c r="I39" s="364" t="s">
        <v>177</v>
      </c>
      <c r="J39" s="364" t="s">
        <v>186</v>
      </c>
      <c r="K39" s="364" t="s">
        <v>35</v>
      </c>
      <c r="L39" s="364">
        <v>2023</v>
      </c>
      <c r="M39" s="364">
        <v>2023</v>
      </c>
      <c r="N39" s="364" t="s">
        <v>205</v>
      </c>
      <c r="O39" s="364"/>
      <c r="P39" s="364">
        <v>70</v>
      </c>
      <c r="Q39" s="364" t="s">
        <v>205</v>
      </c>
      <c r="R39" s="364"/>
      <c r="S39" s="364">
        <v>1</v>
      </c>
      <c r="T39" s="366" t="s">
        <v>181</v>
      </c>
      <c r="U39" s="364" t="s">
        <v>178</v>
      </c>
      <c r="V39" s="364" t="s">
        <v>187</v>
      </c>
    </row>
    <row r="40" spans="2:22" x14ac:dyDescent="0.25">
      <c r="B40" s="665" t="s">
        <v>328</v>
      </c>
      <c r="C40" s="665" t="s">
        <v>329</v>
      </c>
      <c r="D40" s="665" t="s">
        <v>177</v>
      </c>
      <c r="E40" s="364" t="s">
        <v>330</v>
      </c>
      <c r="F40" s="365" t="s">
        <v>329</v>
      </c>
      <c r="G40" s="364" t="s">
        <v>44</v>
      </c>
      <c r="H40" s="364" t="s">
        <v>331</v>
      </c>
      <c r="I40" s="364" t="s">
        <v>177</v>
      </c>
      <c r="J40" s="364" t="s">
        <v>186</v>
      </c>
      <c r="K40" s="364" t="s">
        <v>35</v>
      </c>
      <c r="L40" s="364">
        <v>2023</v>
      </c>
      <c r="M40" s="364">
        <v>2023</v>
      </c>
      <c r="N40" s="364" t="s">
        <v>205</v>
      </c>
      <c r="O40" s="364"/>
      <c r="P40" s="364"/>
      <c r="Q40" s="364" t="s">
        <v>205</v>
      </c>
      <c r="R40" s="364"/>
      <c r="S40" s="364"/>
      <c r="T40" s="366" t="s">
        <v>181</v>
      </c>
      <c r="U40" s="364" t="s">
        <v>186</v>
      </c>
      <c r="V40" s="364" t="s">
        <v>187</v>
      </c>
    </row>
    <row r="41" spans="2:22" ht="28.5" x14ac:dyDescent="0.25">
      <c r="B41" s="666"/>
      <c r="C41" s="666"/>
      <c r="D41" s="666"/>
      <c r="E41" s="364" t="s">
        <v>332</v>
      </c>
      <c r="F41" s="365" t="s">
        <v>333</v>
      </c>
      <c r="G41" s="364" t="s">
        <v>44</v>
      </c>
      <c r="H41" s="364" t="s">
        <v>298</v>
      </c>
      <c r="I41" s="364" t="s">
        <v>177</v>
      </c>
      <c r="J41" s="364" t="s">
        <v>186</v>
      </c>
      <c r="K41" s="364" t="s">
        <v>35</v>
      </c>
      <c r="L41" s="364">
        <v>2023</v>
      </c>
      <c r="M41" s="364">
        <v>2023</v>
      </c>
      <c r="N41" s="364" t="s">
        <v>205</v>
      </c>
      <c r="O41" s="364"/>
      <c r="P41" s="364"/>
      <c r="Q41" s="364" t="s">
        <v>205</v>
      </c>
      <c r="R41" s="364"/>
      <c r="S41" s="364"/>
      <c r="T41" s="366" t="s">
        <v>181</v>
      </c>
      <c r="U41" s="364" t="s">
        <v>178</v>
      </c>
      <c r="V41" s="364" t="s">
        <v>334</v>
      </c>
    </row>
    <row r="42" spans="2:22" ht="28.5" x14ac:dyDescent="0.25">
      <c r="B42" s="665" t="s">
        <v>335</v>
      </c>
      <c r="C42" s="665" t="s">
        <v>336</v>
      </c>
      <c r="D42" s="665" t="s">
        <v>177</v>
      </c>
      <c r="E42" s="364" t="s">
        <v>337</v>
      </c>
      <c r="F42" s="365" t="s">
        <v>338</v>
      </c>
      <c r="G42" s="364" t="s">
        <v>339</v>
      </c>
      <c r="H42" s="364" t="s">
        <v>1004</v>
      </c>
      <c r="I42" s="364" t="s">
        <v>177</v>
      </c>
      <c r="J42" s="364" t="s">
        <v>186</v>
      </c>
      <c r="K42" s="364" t="s">
        <v>35</v>
      </c>
      <c r="L42" s="364">
        <v>2022</v>
      </c>
      <c r="M42" s="364">
        <v>2022</v>
      </c>
      <c r="N42" s="364" t="s">
        <v>180</v>
      </c>
      <c r="O42" s="364">
        <v>150</v>
      </c>
      <c r="P42" s="364"/>
      <c r="Q42" s="364" t="s">
        <v>180</v>
      </c>
      <c r="R42" s="364">
        <v>1</v>
      </c>
      <c r="S42" s="364"/>
      <c r="T42" s="366" t="s">
        <v>35</v>
      </c>
      <c r="U42" s="364" t="s">
        <v>186</v>
      </c>
      <c r="V42" s="364" t="s">
        <v>187</v>
      </c>
    </row>
    <row r="43" spans="2:22" x14ac:dyDescent="0.25">
      <c r="B43" s="666"/>
      <c r="C43" s="666"/>
      <c r="D43" s="666"/>
      <c r="E43" s="364" t="s">
        <v>340</v>
      </c>
      <c r="F43" s="365" t="s">
        <v>341</v>
      </c>
      <c r="G43" s="364" t="s">
        <v>52</v>
      </c>
      <c r="H43" s="364" t="s">
        <v>238</v>
      </c>
      <c r="I43" s="364" t="s">
        <v>177</v>
      </c>
      <c r="J43" s="364" t="s">
        <v>186</v>
      </c>
      <c r="K43" s="364" t="s">
        <v>35</v>
      </c>
      <c r="L43" s="364">
        <v>2022</v>
      </c>
      <c r="M43" s="364">
        <v>2022</v>
      </c>
      <c r="N43" s="364" t="s">
        <v>205</v>
      </c>
      <c r="O43" s="364"/>
      <c r="P43" s="364">
        <v>10</v>
      </c>
      <c r="Q43" s="364" t="s">
        <v>205</v>
      </c>
      <c r="R43" s="364"/>
      <c r="S43" s="364">
        <v>1</v>
      </c>
      <c r="T43" s="366" t="s">
        <v>181</v>
      </c>
      <c r="U43" s="364" t="s">
        <v>178</v>
      </c>
      <c r="V43" s="364" t="s">
        <v>187</v>
      </c>
    </row>
    <row r="44" spans="2:22" x14ac:dyDescent="0.25">
      <c r="B44" s="665" t="s">
        <v>342</v>
      </c>
      <c r="C44" s="665" t="s">
        <v>310</v>
      </c>
      <c r="D44" s="665" t="s">
        <v>173</v>
      </c>
      <c r="E44" s="364" t="s">
        <v>343</v>
      </c>
      <c r="F44" s="365" t="s">
        <v>344</v>
      </c>
      <c r="G44" s="364" t="s">
        <v>44</v>
      </c>
      <c r="H44" s="364" t="s">
        <v>345</v>
      </c>
      <c r="I44" s="364" t="s">
        <v>216</v>
      </c>
      <c r="J44" s="364" t="s">
        <v>186</v>
      </c>
      <c r="K44" s="364" t="s">
        <v>35</v>
      </c>
      <c r="L44" s="364">
        <v>2020</v>
      </c>
      <c r="M44" s="364">
        <v>2027</v>
      </c>
      <c r="N44" s="364" t="s">
        <v>205</v>
      </c>
      <c r="O44" s="364"/>
      <c r="P44" s="364"/>
      <c r="Q44" s="364" t="s">
        <v>205</v>
      </c>
      <c r="R44" s="364"/>
      <c r="S44" s="364"/>
      <c r="T44" s="366" t="s">
        <v>35</v>
      </c>
      <c r="U44" s="364" t="s">
        <v>178</v>
      </c>
      <c r="V44" s="364" t="s">
        <v>346</v>
      </c>
    </row>
    <row r="45" spans="2:22" ht="28.5" x14ac:dyDescent="0.25">
      <c r="B45" s="667"/>
      <c r="C45" s="667"/>
      <c r="D45" s="667"/>
      <c r="E45" s="364" t="s">
        <v>347</v>
      </c>
      <c r="F45" s="365" t="s">
        <v>348</v>
      </c>
      <c r="G45" s="364" t="s">
        <v>44</v>
      </c>
      <c r="H45" s="364" t="s">
        <v>304</v>
      </c>
      <c r="I45" s="364" t="s">
        <v>177</v>
      </c>
      <c r="J45" s="364" t="s">
        <v>186</v>
      </c>
      <c r="K45" s="364" t="s">
        <v>35</v>
      </c>
      <c r="L45" s="364">
        <v>2020</v>
      </c>
      <c r="M45" s="364">
        <v>2020</v>
      </c>
      <c r="N45" s="364" t="s">
        <v>180</v>
      </c>
      <c r="O45" s="364">
        <v>0.2</v>
      </c>
      <c r="P45" s="364"/>
      <c r="Q45" s="364" t="s">
        <v>180</v>
      </c>
      <c r="R45" s="364">
        <v>0.01</v>
      </c>
      <c r="S45" s="364"/>
      <c r="T45" s="366" t="s">
        <v>35</v>
      </c>
      <c r="U45" s="364" t="s">
        <v>178</v>
      </c>
      <c r="V45" s="364" t="s">
        <v>349</v>
      </c>
    </row>
    <row r="46" spans="2:22" ht="28.5" x14ac:dyDescent="0.25">
      <c r="B46" s="666"/>
      <c r="C46" s="666"/>
      <c r="D46" s="666"/>
      <c r="E46" s="364" t="s">
        <v>350</v>
      </c>
      <c r="F46" s="365" t="s">
        <v>351</v>
      </c>
      <c r="G46" s="364" t="s">
        <v>44</v>
      </c>
      <c r="H46" s="364" t="s">
        <v>304</v>
      </c>
      <c r="I46" s="364" t="s">
        <v>173</v>
      </c>
      <c r="J46" s="364" t="s">
        <v>186</v>
      </c>
      <c r="K46" s="364" t="s">
        <v>35</v>
      </c>
      <c r="L46" s="364">
        <v>2021</v>
      </c>
      <c r="M46" s="364">
        <v>2030</v>
      </c>
      <c r="N46" s="364" t="s">
        <v>180</v>
      </c>
      <c r="O46" s="364">
        <v>24</v>
      </c>
      <c r="P46" s="364"/>
      <c r="Q46" s="364" t="s">
        <v>180</v>
      </c>
      <c r="R46" s="364">
        <v>1.39</v>
      </c>
      <c r="S46" s="364"/>
      <c r="T46" s="366" t="s">
        <v>35</v>
      </c>
      <c r="U46" s="364" t="s">
        <v>178</v>
      </c>
      <c r="V46" s="364" t="s">
        <v>352</v>
      </c>
    </row>
    <row r="47" spans="2:22" ht="28.5" x14ac:dyDescent="0.25">
      <c r="B47" s="665" t="s">
        <v>353</v>
      </c>
      <c r="C47" s="665" t="s">
        <v>354</v>
      </c>
      <c r="D47" s="665" t="s">
        <v>216</v>
      </c>
      <c r="E47" s="364" t="s">
        <v>355</v>
      </c>
      <c r="F47" s="365" t="s">
        <v>356</v>
      </c>
      <c r="G47" s="364" t="s">
        <v>196</v>
      </c>
      <c r="H47" s="364" t="s">
        <v>197</v>
      </c>
      <c r="I47" s="364" t="s">
        <v>216</v>
      </c>
      <c r="J47" s="364" t="s">
        <v>186</v>
      </c>
      <c r="K47" s="364" t="s">
        <v>35</v>
      </c>
      <c r="L47" s="364">
        <v>2019</v>
      </c>
      <c r="M47" s="364">
        <v>2021</v>
      </c>
      <c r="N47" s="364" t="s">
        <v>180</v>
      </c>
      <c r="O47" s="364">
        <v>515</v>
      </c>
      <c r="P47" s="364"/>
      <c r="Q47" s="364" t="s">
        <v>180</v>
      </c>
      <c r="R47" s="364">
        <v>11</v>
      </c>
      <c r="S47" s="364"/>
      <c r="T47" s="366" t="s">
        <v>181</v>
      </c>
      <c r="U47" s="364" t="s">
        <v>178</v>
      </c>
      <c r="V47" s="364" t="s">
        <v>355</v>
      </c>
    </row>
    <row r="48" spans="2:22" ht="42.75" x14ac:dyDescent="0.25">
      <c r="B48" s="667"/>
      <c r="C48" s="667"/>
      <c r="D48" s="667"/>
      <c r="E48" s="364" t="s">
        <v>357</v>
      </c>
      <c r="F48" s="365" t="s">
        <v>358</v>
      </c>
      <c r="G48" s="364" t="s">
        <v>44</v>
      </c>
      <c r="H48" s="364" t="s">
        <v>1005</v>
      </c>
      <c r="I48" s="364" t="s">
        <v>216</v>
      </c>
      <c r="J48" s="364" t="s">
        <v>186</v>
      </c>
      <c r="K48" s="364" t="s">
        <v>35</v>
      </c>
      <c r="L48" s="364">
        <v>2019</v>
      </c>
      <c r="M48" s="364">
        <v>2022</v>
      </c>
      <c r="N48" s="364" t="s">
        <v>180</v>
      </c>
      <c r="O48" s="364">
        <v>2620</v>
      </c>
      <c r="P48" s="364"/>
      <c r="Q48" s="364" t="s">
        <v>180</v>
      </c>
      <c r="R48" s="364">
        <v>40.1</v>
      </c>
      <c r="S48" s="364"/>
      <c r="T48" s="366" t="s">
        <v>181</v>
      </c>
      <c r="U48" s="364" t="s">
        <v>178</v>
      </c>
      <c r="V48" s="364" t="s">
        <v>359</v>
      </c>
    </row>
    <row r="49" spans="2:22" ht="42.75" x14ac:dyDescent="0.25">
      <c r="B49" s="666"/>
      <c r="C49" s="666"/>
      <c r="D49" s="666"/>
      <c r="E49" s="364" t="s">
        <v>360</v>
      </c>
      <c r="F49" s="365" t="s">
        <v>361</v>
      </c>
      <c r="G49" s="364" t="s">
        <v>44</v>
      </c>
      <c r="H49" s="364" t="s">
        <v>362</v>
      </c>
      <c r="I49" s="364" t="s">
        <v>216</v>
      </c>
      <c r="J49" s="364" t="s">
        <v>186</v>
      </c>
      <c r="K49" s="364" t="s">
        <v>35</v>
      </c>
      <c r="L49" s="364">
        <v>2023</v>
      </c>
      <c r="M49" s="364">
        <v>2023</v>
      </c>
      <c r="N49" s="364" t="s">
        <v>180</v>
      </c>
      <c r="O49" s="364">
        <v>90.4</v>
      </c>
      <c r="P49" s="364"/>
      <c r="Q49" s="364" t="s">
        <v>180</v>
      </c>
      <c r="R49" s="364">
        <v>4.8</v>
      </c>
      <c r="S49" s="364"/>
      <c r="T49" s="366" t="s">
        <v>181</v>
      </c>
      <c r="U49" s="364" t="s">
        <v>178</v>
      </c>
      <c r="V49" s="364" t="s">
        <v>363</v>
      </c>
    </row>
    <row r="50" spans="2:22" ht="28.5" x14ac:dyDescent="0.25">
      <c r="B50" s="367" t="s">
        <v>364</v>
      </c>
      <c r="C50" s="367" t="s">
        <v>365</v>
      </c>
      <c r="D50" s="367" t="s">
        <v>177</v>
      </c>
      <c r="E50" s="364" t="s">
        <v>366</v>
      </c>
      <c r="F50" s="365" t="s">
        <v>367</v>
      </c>
      <c r="G50" s="364" t="s">
        <v>53</v>
      </c>
      <c r="H50" s="364" t="s">
        <v>368</v>
      </c>
      <c r="I50" s="364" t="s">
        <v>177</v>
      </c>
      <c r="J50" s="364" t="s">
        <v>186</v>
      </c>
      <c r="K50" s="364" t="s">
        <v>35</v>
      </c>
      <c r="L50" s="364">
        <v>2025</v>
      </c>
      <c r="M50" s="364">
        <v>2025</v>
      </c>
      <c r="N50" s="364" t="s">
        <v>180</v>
      </c>
      <c r="O50" s="364">
        <v>115</v>
      </c>
      <c r="P50" s="364"/>
      <c r="Q50" s="364" t="s">
        <v>180</v>
      </c>
      <c r="R50" s="364">
        <v>1.83</v>
      </c>
      <c r="S50" s="364"/>
      <c r="T50" s="366" t="s">
        <v>181</v>
      </c>
      <c r="U50" s="364" t="s">
        <v>178</v>
      </c>
      <c r="V50" s="364" t="s">
        <v>87</v>
      </c>
    </row>
    <row r="51" spans="2:22" ht="28.5" x14ac:dyDescent="0.25">
      <c r="B51" s="665" t="s">
        <v>371</v>
      </c>
      <c r="C51" s="665" t="s">
        <v>372</v>
      </c>
      <c r="D51" s="665" t="s">
        <v>177</v>
      </c>
      <c r="E51" s="364" t="s">
        <v>373</v>
      </c>
      <c r="F51" s="365" t="s">
        <v>374</v>
      </c>
      <c r="G51" s="364" t="s">
        <v>54</v>
      </c>
      <c r="H51" s="364" t="s">
        <v>375</v>
      </c>
      <c r="I51" s="364" t="s">
        <v>177</v>
      </c>
      <c r="J51" s="364" t="s">
        <v>186</v>
      </c>
      <c r="K51" s="364" t="s">
        <v>35</v>
      </c>
      <c r="L51" s="364">
        <v>2025</v>
      </c>
      <c r="M51" s="364">
        <v>2030</v>
      </c>
      <c r="N51" s="364" t="s">
        <v>180</v>
      </c>
      <c r="O51" s="364">
        <v>146.1</v>
      </c>
      <c r="P51" s="364"/>
      <c r="Q51" s="364" t="s">
        <v>180</v>
      </c>
      <c r="R51" s="364">
        <v>7</v>
      </c>
      <c r="S51" s="364"/>
      <c r="T51" s="366" t="s">
        <v>181</v>
      </c>
      <c r="U51" s="364" t="s">
        <v>178</v>
      </c>
      <c r="V51" s="364" t="s">
        <v>376</v>
      </c>
    </row>
    <row r="52" spans="2:22" ht="28.5" x14ac:dyDescent="0.25">
      <c r="B52" s="667"/>
      <c r="C52" s="667"/>
      <c r="D52" s="667"/>
      <c r="E52" s="364" t="s">
        <v>377</v>
      </c>
      <c r="F52" s="365" t="s">
        <v>378</v>
      </c>
      <c r="G52" s="364" t="s">
        <v>379</v>
      </c>
      <c r="H52" s="364" t="s">
        <v>380</v>
      </c>
      <c r="I52" s="364" t="s">
        <v>177</v>
      </c>
      <c r="J52" s="364" t="s">
        <v>186</v>
      </c>
      <c r="K52" s="364" t="s">
        <v>35</v>
      </c>
      <c r="L52" s="364">
        <v>2025</v>
      </c>
      <c r="M52" s="364">
        <v>2030</v>
      </c>
      <c r="N52" s="364" t="s">
        <v>180</v>
      </c>
      <c r="O52" s="364">
        <v>626.4</v>
      </c>
      <c r="P52" s="364"/>
      <c r="Q52" s="364" t="s">
        <v>180</v>
      </c>
      <c r="R52" s="364">
        <v>21.8</v>
      </c>
      <c r="S52" s="364"/>
      <c r="T52" s="366" t="s">
        <v>181</v>
      </c>
      <c r="U52" s="364" t="s">
        <v>178</v>
      </c>
      <c r="V52" s="364" t="s">
        <v>381</v>
      </c>
    </row>
    <row r="53" spans="2:22" ht="28.5" x14ac:dyDescent="0.25">
      <c r="B53" s="667"/>
      <c r="C53" s="667"/>
      <c r="D53" s="667"/>
      <c r="E53" s="364" t="s">
        <v>382</v>
      </c>
      <c r="F53" s="365" t="s">
        <v>383</v>
      </c>
      <c r="G53" s="364" t="s">
        <v>384</v>
      </c>
      <c r="H53" s="364" t="s">
        <v>385</v>
      </c>
      <c r="I53" s="364" t="s">
        <v>177</v>
      </c>
      <c r="J53" s="364" t="s">
        <v>186</v>
      </c>
      <c r="K53" s="364" t="s">
        <v>35</v>
      </c>
      <c r="L53" s="364">
        <v>2025</v>
      </c>
      <c r="M53" s="364">
        <v>2030</v>
      </c>
      <c r="N53" s="364" t="s">
        <v>180</v>
      </c>
      <c r="O53" s="364">
        <v>1297</v>
      </c>
      <c r="P53" s="364"/>
      <c r="Q53" s="364" t="s">
        <v>180</v>
      </c>
      <c r="R53" s="364">
        <v>18.100000000000001</v>
      </c>
      <c r="S53" s="364"/>
      <c r="T53" s="366" t="s">
        <v>181</v>
      </c>
      <c r="U53" s="364" t="s">
        <v>186</v>
      </c>
      <c r="V53" s="364" t="s">
        <v>187</v>
      </c>
    </row>
    <row r="54" spans="2:22" ht="28.5" x14ac:dyDescent="0.25">
      <c r="B54" s="666"/>
      <c r="C54" s="666"/>
      <c r="D54" s="666"/>
      <c r="E54" s="364" t="s">
        <v>386</v>
      </c>
      <c r="F54" s="365" t="s">
        <v>387</v>
      </c>
      <c r="G54" s="364" t="s">
        <v>46</v>
      </c>
      <c r="H54" s="364" t="s">
        <v>388</v>
      </c>
      <c r="I54" s="364" t="s">
        <v>177</v>
      </c>
      <c r="J54" s="364" t="s">
        <v>186</v>
      </c>
      <c r="K54" s="364" t="s">
        <v>35</v>
      </c>
      <c r="L54" s="364">
        <v>2025</v>
      </c>
      <c r="M54" s="364">
        <v>2030</v>
      </c>
      <c r="N54" s="364" t="s">
        <v>180</v>
      </c>
      <c r="O54" s="364">
        <v>530.9</v>
      </c>
      <c r="P54" s="364"/>
      <c r="Q54" s="364" t="s">
        <v>180</v>
      </c>
      <c r="R54" s="364">
        <v>8.3000000000000007</v>
      </c>
      <c r="S54" s="364"/>
      <c r="T54" s="366" t="s">
        <v>181</v>
      </c>
      <c r="U54" s="364" t="s">
        <v>178</v>
      </c>
      <c r="V54" s="364" t="s">
        <v>389</v>
      </c>
    </row>
    <row r="55" spans="2:22" ht="42.75" x14ac:dyDescent="0.25">
      <c r="B55" s="665" t="s">
        <v>390</v>
      </c>
      <c r="C55" s="665" t="s">
        <v>391</v>
      </c>
      <c r="D55" s="665" t="s">
        <v>173</v>
      </c>
      <c r="E55" s="364" t="s">
        <v>392</v>
      </c>
      <c r="F55" s="365" t="s">
        <v>393</v>
      </c>
      <c r="G55" s="364" t="s">
        <v>46</v>
      </c>
      <c r="H55" s="364" t="s">
        <v>388</v>
      </c>
      <c r="I55" s="364" t="s">
        <v>173</v>
      </c>
      <c r="J55" s="364" t="s">
        <v>178</v>
      </c>
      <c r="K55" s="364" t="s">
        <v>394</v>
      </c>
      <c r="L55" s="364">
        <v>2022</v>
      </c>
      <c r="M55" s="364">
        <v>2022</v>
      </c>
      <c r="N55" s="364" t="s">
        <v>205</v>
      </c>
      <c r="O55" s="364"/>
      <c r="P55" s="364">
        <v>58</v>
      </c>
      <c r="Q55" s="364" t="s">
        <v>205</v>
      </c>
      <c r="R55" s="364"/>
      <c r="S55" s="364">
        <v>0.11</v>
      </c>
      <c r="T55" s="366" t="s">
        <v>181</v>
      </c>
      <c r="U55" s="364" t="s">
        <v>178</v>
      </c>
      <c r="V55" s="364" t="s">
        <v>395</v>
      </c>
    </row>
    <row r="56" spans="2:22" ht="57" x14ac:dyDescent="0.25">
      <c r="B56" s="666"/>
      <c r="C56" s="666"/>
      <c r="D56" s="666"/>
      <c r="E56" s="364" t="s">
        <v>396</v>
      </c>
      <c r="F56" s="365" t="s">
        <v>397</v>
      </c>
      <c r="G56" s="364" t="s">
        <v>54</v>
      </c>
      <c r="H56" s="364" t="s">
        <v>398</v>
      </c>
      <c r="I56" s="364" t="s">
        <v>173</v>
      </c>
      <c r="J56" s="364" t="s">
        <v>186</v>
      </c>
      <c r="K56" s="364" t="s">
        <v>35</v>
      </c>
      <c r="L56" s="364">
        <v>2022</v>
      </c>
      <c r="M56" s="364">
        <v>2022</v>
      </c>
      <c r="N56" s="364" t="s">
        <v>205</v>
      </c>
      <c r="O56" s="364"/>
      <c r="P56" s="364">
        <v>26.18</v>
      </c>
      <c r="Q56" s="364" t="s">
        <v>205</v>
      </c>
      <c r="R56" s="364"/>
      <c r="S56" s="364">
        <v>1.95</v>
      </c>
      <c r="T56" s="366" t="s">
        <v>181</v>
      </c>
      <c r="U56" s="364" t="s">
        <v>178</v>
      </c>
      <c r="V56" s="364" t="s">
        <v>1006</v>
      </c>
    </row>
    <row r="57" spans="2:22" ht="28.5" x14ac:dyDescent="0.25">
      <c r="B57" s="665" t="s">
        <v>399</v>
      </c>
      <c r="C57" s="665" t="s">
        <v>400</v>
      </c>
      <c r="D57" s="665" t="s">
        <v>177</v>
      </c>
      <c r="E57" s="364" t="s">
        <v>401</v>
      </c>
      <c r="F57" s="365" t="s">
        <v>402</v>
      </c>
      <c r="G57" s="364" t="s">
        <v>46</v>
      </c>
      <c r="H57" s="364" t="s">
        <v>388</v>
      </c>
      <c r="I57" s="364" t="s">
        <v>216</v>
      </c>
      <c r="J57" s="364" t="s">
        <v>186</v>
      </c>
      <c r="K57" s="364" t="s">
        <v>35</v>
      </c>
      <c r="L57" s="364">
        <v>2019</v>
      </c>
      <c r="M57" s="364">
        <v>2019</v>
      </c>
      <c r="N57" s="364" t="s">
        <v>205</v>
      </c>
      <c r="O57" s="364"/>
      <c r="P57" s="364"/>
      <c r="Q57" s="364" t="s">
        <v>205</v>
      </c>
      <c r="R57" s="364"/>
      <c r="S57" s="364"/>
      <c r="T57" s="366" t="s">
        <v>181</v>
      </c>
      <c r="U57" s="364" t="s">
        <v>178</v>
      </c>
      <c r="V57" s="364" t="s">
        <v>403</v>
      </c>
    </row>
    <row r="58" spans="2:22" ht="28.5" x14ac:dyDescent="0.25">
      <c r="B58" s="667"/>
      <c r="C58" s="667"/>
      <c r="D58" s="667"/>
      <c r="E58" s="364" t="s">
        <v>404</v>
      </c>
      <c r="F58" s="365" t="s">
        <v>405</v>
      </c>
      <c r="G58" s="364" t="s">
        <v>46</v>
      </c>
      <c r="H58" s="364" t="s">
        <v>388</v>
      </c>
      <c r="I58" s="364" t="s">
        <v>177</v>
      </c>
      <c r="J58" s="364" t="s">
        <v>178</v>
      </c>
      <c r="K58" s="364" t="s">
        <v>406</v>
      </c>
      <c r="L58" s="364">
        <v>2022</v>
      </c>
      <c r="M58" s="364">
        <v>2022</v>
      </c>
      <c r="N58" s="364" t="s">
        <v>205</v>
      </c>
      <c r="O58" s="364"/>
      <c r="P58" s="364">
        <v>14.4</v>
      </c>
      <c r="Q58" s="364" t="s">
        <v>205</v>
      </c>
      <c r="R58" s="364"/>
      <c r="S58" s="364">
        <v>3.7</v>
      </c>
      <c r="T58" s="366" t="s">
        <v>181</v>
      </c>
      <c r="U58" s="364" t="s">
        <v>178</v>
      </c>
      <c r="V58" s="364" t="s">
        <v>407</v>
      </c>
    </row>
    <row r="59" spans="2:22" ht="28.5" x14ac:dyDescent="0.25">
      <c r="B59" s="666"/>
      <c r="C59" s="666"/>
      <c r="D59" s="666"/>
      <c r="E59" s="364" t="s">
        <v>408</v>
      </c>
      <c r="F59" s="365" t="s">
        <v>409</v>
      </c>
      <c r="G59" s="364" t="s">
        <v>384</v>
      </c>
      <c r="H59" s="364" t="s">
        <v>385</v>
      </c>
      <c r="I59" s="364" t="s">
        <v>177</v>
      </c>
      <c r="J59" s="364" t="s">
        <v>178</v>
      </c>
      <c r="K59" s="364" t="s">
        <v>410</v>
      </c>
      <c r="L59" s="364">
        <v>2022</v>
      </c>
      <c r="M59" s="364">
        <v>2022</v>
      </c>
      <c r="N59" s="364" t="s">
        <v>180</v>
      </c>
      <c r="O59" s="364">
        <v>68.8</v>
      </c>
      <c r="P59" s="364"/>
      <c r="Q59" s="364" t="s">
        <v>180</v>
      </c>
      <c r="R59" s="364">
        <v>7.85</v>
      </c>
      <c r="S59" s="364"/>
      <c r="T59" s="366" t="s">
        <v>35</v>
      </c>
      <c r="U59" s="364" t="s">
        <v>178</v>
      </c>
      <c r="V59" s="364" t="s">
        <v>411</v>
      </c>
    </row>
    <row r="60" spans="2:22" ht="28.5" x14ac:dyDescent="0.25">
      <c r="B60" s="665" t="s">
        <v>412</v>
      </c>
      <c r="C60" s="665" t="s">
        <v>413</v>
      </c>
      <c r="D60" s="665" t="s">
        <v>173</v>
      </c>
      <c r="E60" s="364" t="s">
        <v>414</v>
      </c>
      <c r="F60" s="365" t="s">
        <v>413</v>
      </c>
      <c r="G60" s="364" t="s">
        <v>43</v>
      </c>
      <c r="H60" s="364" t="s">
        <v>415</v>
      </c>
      <c r="I60" s="364" t="s">
        <v>173</v>
      </c>
      <c r="J60" s="364" t="s">
        <v>186</v>
      </c>
      <c r="K60" s="364" t="s">
        <v>35</v>
      </c>
      <c r="L60" s="364">
        <v>2023</v>
      </c>
      <c r="M60" s="364">
        <v>2025</v>
      </c>
      <c r="N60" s="364" t="s">
        <v>205</v>
      </c>
      <c r="O60" s="364"/>
      <c r="P60" s="364">
        <v>300</v>
      </c>
      <c r="Q60" s="364" t="s">
        <v>205</v>
      </c>
      <c r="R60" s="364"/>
      <c r="S60" s="364">
        <v>15</v>
      </c>
      <c r="T60" s="366" t="s">
        <v>181</v>
      </c>
      <c r="U60" s="364" t="s">
        <v>178</v>
      </c>
      <c r="V60" s="364" t="s">
        <v>416</v>
      </c>
    </row>
    <row r="61" spans="2:22" ht="57" x14ac:dyDescent="0.25">
      <c r="B61" s="666"/>
      <c r="C61" s="666"/>
      <c r="D61" s="666"/>
      <c r="E61" s="364" t="s">
        <v>417</v>
      </c>
      <c r="F61" s="365" t="s">
        <v>418</v>
      </c>
      <c r="G61" s="364" t="s">
        <v>43</v>
      </c>
      <c r="H61" s="364" t="s">
        <v>419</v>
      </c>
      <c r="I61" s="364" t="s">
        <v>173</v>
      </c>
      <c r="J61" s="364" t="s">
        <v>186</v>
      </c>
      <c r="K61" s="364" t="s">
        <v>35</v>
      </c>
      <c r="L61" s="364">
        <v>2026</v>
      </c>
      <c r="M61" s="364">
        <v>2026</v>
      </c>
      <c r="N61" s="364" t="s">
        <v>180</v>
      </c>
      <c r="O61" s="364">
        <v>1571</v>
      </c>
      <c r="P61" s="364"/>
      <c r="Q61" s="364" t="s">
        <v>205</v>
      </c>
      <c r="R61" s="364"/>
      <c r="S61" s="364"/>
      <c r="T61" s="366" t="s">
        <v>181</v>
      </c>
      <c r="U61" s="364" t="s">
        <v>178</v>
      </c>
      <c r="V61" s="364" t="s">
        <v>420</v>
      </c>
    </row>
    <row r="62" spans="2:22" x14ac:dyDescent="0.25">
      <c r="B62" s="665" t="s">
        <v>421</v>
      </c>
      <c r="C62" s="665" t="s">
        <v>422</v>
      </c>
      <c r="D62" s="665" t="s">
        <v>173</v>
      </c>
      <c r="E62" s="364" t="s">
        <v>423</v>
      </c>
      <c r="F62" s="365" t="s">
        <v>422</v>
      </c>
      <c r="G62" s="364" t="s">
        <v>43</v>
      </c>
      <c r="H62" s="364" t="s">
        <v>424</v>
      </c>
      <c r="I62" s="364" t="s">
        <v>173</v>
      </c>
      <c r="J62" s="364" t="s">
        <v>186</v>
      </c>
      <c r="K62" s="364" t="s">
        <v>35</v>
      </c>
      <c r="L62" s="364">
        <v>2023</v>
      </c>
      <c r="M62" s="364">
        <v>2025</v>
      </c>
      <c r="N62" s="364" t="s">
        <v>205</v>
      </c>
      <c r="O62" s="364"/>
      <c r="P62" s="364">
        <v>250</v>
      </c>
      <c r="Q62" s="364" t="s">
        <v>205</v>
      </c>
      <c r="R62" s="364"/>
      <c r="S62" s="364">
        <v>13</v>
      </c>
      <c r="T62" s="366" t="s">
        <v>181</v>
      </c>
      <c r="U62" s="364" t="s">
        <v>178</v>
      </c>
      <c r="V62" s="364" t="s">
        <v>425</v>
      </c>
    </row>
    <row r="63" spans="2:22" ht="71.25" x14ac:dyDescent="0.25">
      <c r="B63" s="666"/>
      <c r="C63" s="666"/>
      <c r="D63" s="666"/>
      <c r="E63" s="364" t="s">
        <v>426</v>
      </c>
      <c r="F63" s="365" t="s">
        <v>427</v>
      </c>
      <c r="G63" s="364" t="s">
        <v>43</v>
      </c>
      <c r="H63" s="364" t="s">
        <v>419</v>
      </c>
      <c r="I63" s="364" t="s">
        <v>173</v>
      </c>
      <c r="J63" s="364" t="s">
        <v>186</v>
      </c>
      <c r="K63" s="364" t="s">
        <v>35</v>
      </c>
      <c r="L63" s="364">
        <v>2023</v>
      </c>
      <c r="M63" s="364">
        <v>2023</v>
      </c>
      <c r="N63" s="364" t="s">
        <v>180</v>
      </c>
      <c r="O63" s="364">
        <v>500</v>
      </c>
      <c r="P63" s="364"/>
      <c r="Q63" s="364" t="s">
        <v>180</v>
      </c>
      <c r="R63" s="364">
        <v>1.35</v>
      </c>
      <c r="S63" s="364"/>
      <c r="T63" s="366" t="s">
        <v>181</v>
      </c>
      <c r="U63" s="364" t="s">
        <v>178</v>
      </c>
      <c r="V63" s="364" t="s">
        <v>428</v>
      </c>
    </row>
    <row r="64" spans="2:22" x14ac:dyDescent="0.25">
      <c r="B64" s="665" t="s">
        <v>429</v>
      </c>
      <c r="C64" s="665" t="s">
        <v>430</v>
      </c>
      <c r="D64" s="665" t="s">
        <v>173</v>
      </c>
      <c r="E64" s="364" t="s">
        <v>431</v>
      </c>
      <c r="F64" s="365" t="s">
        <v>432</v>
      </c>
      <c r="G64" s="364" t="s">
        <v>51</v>
      </c>
      <c r="H64" s="364" t="s">
        <v>433</v>
      </c>
      <c r="I64" s="364" t="s">
        <v>177</v>
      </c>
      <c r="J64" s="364" t="s">
        <v>186</v>
      </c>
      <c r="K64" s="364" t="s">
        <v>35</v>
      </c>
      <c r="L64" s="364">
        <v>2022</v>
      </c>
      <c r="M64" s="364">
        <v>2024</v>
      </c>
      <c r="N64" s="364" t="s">
        <v>205</v>
      </c>
      <c r="O64" s="364"/>
      <c r="P64" s="364"/>
      <c r="Q64" s="364" t="s">
        <v>205</v>
      </c>
      <c r="R64" s="364"/>
      <c r="S64" s="364"/>
      <c r="T64" s="366" t="s">
        <v>181</v>
      </c>
      <c r="U64" s="364" t="s">
        <v>178</v>
      </c>
      <c r="V64" s="364" t="s">
        <v>434</v>
      </c>
    </row>
    <row r="65" spans="2:22" ht="28.5" x14ac:dyDescent="0.25">
      <c r="B65" s="666"/>
      <c r="C65" s="666"/>
      <c r="D65" s="666"/>
      <c r="E65" s="364" t="s">
        <v>435</v>
      </c>
      <c r="F65" s="365" t="s">
        <v>436</v>
      </c>
      <c r="G65" s="364" t="s">
        <v>51</v>
      </c>
      <c r="H65" s="364" t="s">
        <v>295</v>
      </c>
      <c r="I65" s="364" t="s">
        <v>173</v>
      </c>
      <c r="J65" s="364" t="s">
        <v>186</v>
      </c>
      <c r="K65" s="364" t="s">
        <v>35</v>
      </c>
      <c r="L65" s="364">
        <v>2022</v>
      </c>
      <c r="M65" s="364">
        <v>2022</v>
      </c>
      <c r="N65" s="364" t="s">
        <v>180</v>
      </c>
      <c r="O65" s="364">
        <v>40</v>
      </c>
      <c r="P65" s="364"/>
      <c r="Q65" s="364" t="s">
        <v>180</v>
      </c>
      <c r="R65" s="364">
        <v>0.1</v>
      </c>
      <c r="S65" s="364"/>
      <c r="T65" s="366" t="s">
        <v>35</v>
      </c>
      <c r="U65" s="364" t="s">
        <v>178</v>
      </c>
      <c r="V65" s="364" t="s">
        <v>437</v>
      </c>
    </row>
    <row r="66" spans="2:22" ht="28.5" x14ac:dyDescent="0.25">
      <c r="B66" s="665" t="s">
        <v>438</v>
      </c>
      <c r="C66" s="665" t="s">
        <v>439</v>
      </c>
      <c r="D66" s="665" t="s">
        <v>173</v>
      </c>
      <c r="E66" s="364" t="s">
        <v>1007</v>
      </c>
      <c r="F66" s="365" t="s">
        <v>440</v>
      </c>
      <c r="G66" s="364" t="s">
        <v>45</v>
      </c>
      <c r="H66" s="364" t="s">
        <v>441</v>
      </c>
      <c r="I66" s="364" t="s">
        <v>173</v>
      </c>
      <c r="J66" s="364" t="s">
        <v>178</v>
      </c>
      <c r="K66" s="364" t="s">
        <v>442</v>
      </c>
      <c r="L66" s="364">
        <v>2022</v>
      </c>
      <c r="M66" s="364">
        <v>2022</v>
      </c>
      <c r="N66" s="364" t="s">
        <v>180</v>
      </c>
      <c r="O66" s="364">
        <v>290</v>
      </c>
      <c r="P66" s="364"/>
      <c r="Q66" s="364" t="s">
        <v>180</v>
      </c>
      <c r="R66" s="364">
        <v>19</v>
      </c>
      <c r="S66" s="364"/>
      <c r="T66" s="366" t="s">
        <v>181</v>
      </c>
      <c r="U66" s="364" t="s">
        <v>186</v>
      </c>
      <c r="V66" s="364" t="s">
        <v>187</v>
      </c>
    </row>
    <row r="67" spans="2:22" ht="28.5" x14ac:dyDescent="0.25">
      <c r="B67" s="666"/>
      <c r="C67" s="666"/>
      <c r="D67" s="666"/>
      <c r="E67" s="364" t="s">
        <v>1008</v>
      </c>
      <c r="F67" s="365" t="s">
        <v>443</v>
      </c>
      <c r="G67" s="364" t="s">
        <v>45</v>
      </c>
      <c r="H67" s="364" t="s">
        <v>441</v>
      </c>
      <c r="I67" s="364" t="s">
        <v>173</v>
      </c>
      <c r="J67" s="364" t="s">
        <v>178</v>
      </c>
      <c r="K67" s="364" t="s">
        <v>442</v>
      </c>
      <c r="L67" s="364">
        <v>2022</v>
      </c>
      <c r="M67" s="364">
        <v>2022</v>
      </c>
      <c r="N67" s="364" t="s">
        <v>180</v>
      </c>
      <c r="O67" s="364">
        <v>80</v>
      </c>
      <c r="P67" s="364"/>
      <c r="Q67" s="364" t="s">
        <v>180</v>
      </c>
      <c r="R67" s="364">
        <v>0.01</v>
      </c>
      <c r="S67" s="364"/>
      <c r="T67" s="366" t="s">
        <v>181</v>
      </c>
      <c r="U67" s="364" t="s">
        <v>186</v>
      </c>
      <c r="V67" s="364" t="s">
        <v>187</v>
      </c>
    </row>
    <row r="68" spans="2:22" x14ac:dyDescent="0.25">
      <c r="B68" s="665" t="s">
        <v>444</v>
      </c>
      <c r="C68" s="665" t="s">
        <v>445</v>
      </c>
      <c r="D68" s="665" t="s">
        <v>173</v>
      </c>
      <c r="E68" s="364" t="s">
        <v>446</v>
      </c>
      <c r="F68" s="365" t="s">
        <v>447</v>
      </c>
      <c r="G68" s="364" t="s">
        <v>55</v>
      </c>
      <c r="H68" s="364" t="s">
        <v>209</v>
      </c>
      <c r="I68" s="364" t="s">
        <v>173</v>
      </c>
      <c r="J68" s="364" t="s">
        <v>178</v>
      </c>
      <c r="K68" s="364" t="s">
        <v>448</v>
      </c>
      <c r="L68" s="364">
        <v>2023</v>
      </c>
      <c r="M68" s="364">
        <v>2025</v>
      </c>
      <c r="N68" s="364" t="s">
        <v>205</v>
      </c>
      <c r="O68" s="364"/>
      <c r="P68" s="364">
        <v>112.8</v>
      </c>
      <c r="Q68" s="364" t="s">
        <v>205</v>
      </c>
      <c r="R68" s="364"/>
      <c r="S68" s="364">
        <v>1.28</v>
      </c>
      <c r="T68" s="366" t="s">
        <v>181</v>
      </c>
      <c r="U68" s="364" t="s">
        <v>178</v>
      </c>
      <c r="V68" s="364" t="s">
        <v>449</v>
      </c>
    </row>
    <row r="69" spans="2:22" x14ac:dyDescent="0.25">
      <c r="B69" s="666"/>
      <c r="C69" s="666"/>
      <c r="D69" s="666"/>
      <c r="E69" s="364" t="s">
        <v>450</v>
      </c>
      <c r="F69" s="365" t="s">
        <v>451</v>
      </c>
      <c r="G69" s="364" t="s">
        <v>46</v>
      </c>
      <c r="H69" s="364" t="s">
        <v>388</v>
      </c>
      <c r="I69" s="364" t="s">
        <v>173</v>
      </c>
      <c r="J69" s="364" t="s">
        <v>178</v>
      </c>
      <c r="K69" s="364" t="s">
        <v>448</v>
      </c>
      <c r="L69" s="364">
        <v>2023</v>
      </c>
      <c r="M69" s="364">
        <v>2025</v>
      </c>
      <c r="N69" s="364" t="s">
        <v>205</v>
      </c>
      <c r="O69" s="364"/>
      <c r="P69" s="364">
        <v>205</v>
      </c>
      <c r="Q69" s="364" t="s">
        <v>205</v>
      </c>
      <c r="R69" s="364"/>
      <c r="S69" s="364">
        <v>10</v>
      </c>
      <c r="T69" s="366" t="s">
        <v>181</v>
      </c>
      <c r="U69" s="364" t="s">
        <v>178</v>
      </c>
      <c r="V69" s="364" t="s">
        <v>452</v>
      </c>
    </row>
    <row r="70" spans="2:22" ht="28.5" x14ac:dyDescent="0.25">
      <c r="B70" s="665" t="s">
        <v>453</v>
      </c>
      <c r="C70" s="665" t="s">
        <v>454</v>
      </c>
      <c r="D70" s="665" t="s">
        <v>173</v>
      </c>
      <c r="E70" s="364" t="s">
        <v>455</v>
      </c>
      <c r="F70" s="365" t="s">
        <v>456</v>
      </c>
      <c r="G70" s="364" t="s">
        <v>38</v>
      </c>
      <c r="H70" s="364" t="s">
        <v>192</v>
      </c>
      <c r="I70" s="364" t="s">
        <v>173</v>
      </c>
      <c r="J70" s="364" t="s">
        <v>178</v>
      </c>
      <c r="K70" s="364" t="s">
        <v>457</v>
      </c>
      <c r="L70" s="364">
        <v>2023</v>
      </c>
      <c r="M70" s="364">
        <v>2023</v>
      </c>
      <c r="N70" s="364" t="s">
        <v>180</v>
      </c>
      <c r="O70" s="364">
        <v>100</v>
      </c>
      <c r="P70" s="364"/>
      <c r="Q70" s="364" t="s">
        <v>180</v>
      </c>
      <c r="R70" s="364">
        <v>6</v>
      </c>
      <c r="S70" s="364"/>
      <c r="T70" s="366" t="s">
        <v>181</v>
      </c>
      <c r="U70" s="364" t="s">
        <v>178</v>
      </c>
      <c r="V70" s="364" t="s">
        <v>458</v>
      </c>
    </row>
    <row r="71" spans="2:22" ht="28.5" x14ac:dyDescent="0.25">
      <c r="B71" s="666"/>
      <c r="C71" s="666"/>
      <c r="D71" s="666"/>
      <c r="E71" s="364" t="s">
        <v>459</v>
      </c>
      <c r="F71" s="365" t="s">
        <v>460</v>
      </c>
      <c r="G71" s="364" t="s">
        <v>55</v>
      </c>
      <c r="H71" s="364" t="s">
        <v>209</v>
      </c>
      <c r="I71" s="364" t="s">
        <v>173</v>
      </c>
      <c r="J71" s="364" t="s">
        <v>178</v>
      </c>
      <c r="K71" s="364" t="s">
        <v>461</v>
      </c>
      <c r="L71" s="364">
        <v>2023</v>
      </c>
      <c r="M71" s="364">
        <v>2023</v>
      </c>
      <c r="N71" s="364" t="s">
        <v>205</v>
      </c>
      <c r="O71" s="364"/>
      <c r="P71" s="364">
        <v>6</v>
      </c>
      <c r="Q71" s="364" t="s">
        <v>205</v>
      </c>
      <c r="R71" s="364"/>
      <c r="S71" s="364">
        <v>0.03</v>
      </c>
      <c r="T71" s="366" t="s">
        <v>181</v>
      </c>
      <c r="U71" s="364" t="s">
        <v>178</v>
      </c>
      <c r="V71" s="364" t="s">
        <v>462</v>
      </c>
    </row>
    <row r="72" spans="2:22" x14ac:dyDescent="0.25">
      <c r="B72" s="665" t="s">
        <v>463</v>
      </c>
      <c r="C72" s="665" t="s">
        <v>464</v>
      </c>
      <c r="D72" s="665" t="s">
        <v>173</v>
      </c>
      <c r="E72" s="364" t="s">
        <v>101</v>
      </c>
      <c r="F72" s="365" t="s">
        <v>102</v>
      </c>
      <c r="G72" s="364" t="s">
        <v>51</v>
      </c>
      <c r="H72" s="364" t="s">
        <v>465</v>
      </c>
      <c r="I72" s="364" t="s">
        <v>173</v>
      </c>
      <c r="J72" s="364" t="s">
        <v>186</v>
      </c>
      <c r="K72" s="364" t="s">
        <v>35</v>
      </c>
      <c r="L72" s="364">
        <v>2032</v>
      </c>
      <c r="M72" s="364">
        <v>2032</v>
      </c>
      <c r="N72" s="364" t="s">
        <v>205</v>
      </c>
      <c r="O72" s="364"/>
      <c r="P72" s="364"/>
      <c r="Q72" s="364" t="s">
        <v>205</v>
      </c>
      <c r="R72" s="364"/>
      <c r="S72" s="364"/>
      <c r="T72" s="366" t="s">
        <v>35</v>
      </c>
      <c r="U72" s="364" t="s">
        <v>186</v>
      </c>
      <c r="V72" s="364" t="s">
        <v>187</v>
      </c>
    </row>
    <row r="73" spans="2:22" ht="28.5" x14ac:dyDescent="0.25">
      <c r="B73" s="667"/>
      <c r="C73" s="667"/>
      <c r="D73" s="667"/>
      <c r="E73" s="364" t="s">
        <v>103</v>
      </c>
      <c r="F73" s="365" t="s">
        <v>104</v>
      </c>
      <c r="G73" s="364" t="s">
        <v>51</v>
      </c>
      <c r="H73" s="364" t="s">
        <v>465</v>
      </c>
      <c r="I73" s="364" t="s">
        <v>173</v>
      </c>
      <c r="J73" s="364" t="s">
        <v>186</v>
      </c>
      <c r="K73" s="364" t="s">
        <v>35</v>
      </c>
      <c r="L73" s="364">
        <v>2030</v>
      </c>
      <c r="M73" s="364">
        <v>2030</v>
      </c>
      <c r="N73" s="364" t="s">
        <v>180</v>
      </c>
      <c r="O73" s="364">
        <v>1700</v>
      </c>
      <c r="P73" s="364"/>
      <c r="Q73" s="364" t="s">
        <v>180</v>
      </c>
      <c r="R73" s="364">
        <v>70</v>
      </c>
      <c r="S73" s="364"/>
      <c r="T73" s="366" t="s">
        <v>35</v>
      </c>
      <c r="U73" s="364" t="s">
        <v>186</v>
      </c>
      <c r="V73" s="364" t="s">
        <v>187</v>
      </c>
    </row>
    <row r="74" spans="2:22" x14ac:dyDescent="0.25">
      <c r="B74" s="666"/>
      <c r="C74" s="666"/>
      <c r="D74" s="666"/>
      <c r="E74" s="364" t="s">
        <v>105</v>
      </c>
      <c r="F74" s="365" t="s">
        <v>106</v>
      </c>
      <c r="G74" s="364" t="s">
        <v>51</v>
      </c>
      <c r="H74" s="364" t="s">
        <v>466</v>
      </c>
      <c r="I74" s="364" t="s">
        <v>173</v>
      </c>
      <c r="J74" s="364" t="s">
        <v>186</v>
      </c>
      <c r="K74" s="364" t="s">
        <v>35</v>
      </c>
      <c r="L74" s="364">
        <v>2030</v>
      </c>
      <c r="M74" s="364">
        <v>2030</v>
      </c>
      <c r="N74" s="364" t="s">
        <v>205</v>
      </c>
      <c r="O74" s="364"/>
      <c r="P74" s="364"/>
      <c r="Q74" s="364" t="s">
        <v>205</v>
      </c>
      <c r="R74" s="364"/>
      <c r="S74" s="364"/>
      <c r="T74" s="366" t="s">
        <v>35</v>
      </c>
      <c r="U74" s="364" t="s">
        <v>186</v>
      </c>
      <c r="V74" s="364" t="s">
        <v>187</v>
      </c>
    </row>
    <row r="75" spans="2:22" ht="28.5" x14ac:dyDescent="0.25">
      <c r="B75" s="665" t="s">
        <v>467</v>
      </c>
      <c r="C75" s="665" t="s">
        <v>468</v>
      </c>
      <c r="D75" s="665" t="s">
        <v>177</v>
      </c>
      <c r="E75" s="364" t="s">
        <v>119</v>
      </c>
      <c r="F75" s="365" t="s">
        <v>120</v>
      </c>
      <c r="G75" s="364" t="s">
        <v>54</v>
      </c>
      <c r="H75" s="364" t="s">
        <v>469</v>
      </c>
      <c r="I75" s="364" t="s">
        <v>177</v>
      </c>
      <c r="J75" s="364" t="s">
        <v>186</v>
      </c>
      <c r="K75" s="364" t="s">
        <v>35</v>
      </c>
      <c r="L75" s="364">
        <v>2023</v>
      </c>
      <c r="M75" s="364">
        <v>2023</v>
      </c>
      <c r="N75" s="364" t="s">
        <v>180</v>
      </c>
      <c r="O75" s="364">
        <v>78</v>
      </c>
      <c r="P75" s="364"/>
      <c r="Q75" s="364" t="s">
        <v>180</v>
      </c>
      <c r="R75" s="364">
        <v>2.5</v>
      </c>
      <c r="S75" s="364"/>
      <c r="T75" s="366" t="s">
        <v>181</v>
      </c>
      <c r="U75" s="364" t="s">
        <v>186</v>
      </c>
      <c r="V75" s="364" t="s">
        <v>187</v>
      </c>
    </row>
    <row r="76" spans="2:22" ht="28.5" x14ac:dyDescent="0.25">
      <c r="B76" s="666"/>
      <c r="C76" s="666"/>
      <c r="D76" s="666"/>
      <c r="E76" s="364" t="s">
        <v>470</v>
      </c>
      <c r="F76" s="365" t="s">
        <v>471</v>
      </c>
      <c r="G76" s="364" t="s">
        <v>54</v>
      </c>
      <c r="H76" s="364" t="s">
        <v>469</v>
      </c>
      <c r="I76" s="364" t="s">
        <v>177</v>
      </c>
      <c r="J76" s="364" t="s">
        <v>186</v>
      </c>
      <c r="K76" s="364" t="s">
        <v>35</v>
      </c>
      <c r="L76" s="364">
        <v>2023</v>
      </c>
      <c r="M76" s="364">
        <v>2023</v>
      </c>
      <c r="N76" s="364" t="s">
        <v>180</v>
      </c>
      <c r="O76" s="364">
        <v>161</v>
      </c>
      <c r="P76" s="364"/>
      <c r="Q76" s="364" t="s">
        <v>180</v>
      </c>
      <c r="R76" s="364">
        <v>3</v>
      </c>
      <c r="S76" s="364"/>
      <c r="T76" s="366" t="s">
        <v>181</v>
      </c>
      <c r="U76" s="364" t="s">
        <v>178</v>
      </c>
      <c r="V76" s="364" t="s">
        <v>472</v>
      </c>
    </row>
    <row r="77" spans="2:22" ht="28.5" x14ac:dyDescent="0.25">
      <c r="B77" s="665" t="s">
        <v>473</v>
      </c>
      <c r="C77" s="665" t="s">
        <v>474</v>
      </c>
      <c r="D77" s="665" t="s">
        <v>173</v>
      </c>
      <c r="E77" s="364" t="s">
        <v>475</v>
      </c>
      <c r="F77" s="365" t="s">
        <v>476</v>
      </c>
      <c r="G77" s="364" t="s">
        <v>49</v>
      </c>
      <c r="H77" s="364" t="s">
        <v>477</v>
      </c>
      <c r="I77" s="364" t="s">
        <v>173</v>
      </c>
      <c r="J77" s="364" t="s">
        <v>186</v>
      </c>
      <c r="K77" s="364" t="s">
        <v>35</v>
      </c>
      <c r="L77" s="364">
        <v>2023</v>
      </c>
      <c r="M77" s="364">
        <v>2023</v>
      </c>
      <c r="N77" s="364" t="s">
        <v>180</v>
      </c>
      <c r="O77" s="364">
        <v>110</v>
      </c>
      <c r="P77" s="364"/>
      <c r="Q77" s="364" t="s">
        <v>180</v>
      </c>
      <c r="R77" s="364">
        <v>3</v>
      </c>
      <c r="S77" s="364"/>
      <c r="T77" s="366" t="s">
        <v>181</v>
      </c>
      <c r="U77" s="364" t="s">
        <v>186</v>
      </c>
      <c r="V77" s="364" t="s">
        <v>187</v>
      </c>
    </row>
    <row r="78" spans="2:22" ht="28.5" x14ac:dyDescent="0.25">
      <c r="B78" s="666"/>
      <c r="C78" s="666"/>
      <c r="D78" s="666"/>
      <c r="E78" s="364" t="s">
        <v>478</v>
      </c>
      <c r="F78" s="365" t="s">
        <v>479</v>
      </c>
      <c r="G78" s="364" t="s">
        <v>49</v>
      </c>
      <c r="H78" s="364" t="s">
        <v>247</v>
      </c>
      <c r="I78" s="364" t="s">
        <v>173</v>
      </c>
      <c r="J78" s="364" t="s">
        <v>186</v>
      </c>
      <c r="K78" s="364" t="s">
        <v>35</v>
      </c>
      <c r="L78" s="364">
        <v>2021</v>
      </c>
      <c r="M78" s="364">
        <v>2021</v>
      </c>
      <c r="N78" s="364" t="s">
        <v>180</v>
      </c>
      <c r="O78" s="364">
        <v>26</v>
      </c>
      <c r="P78" s="364"/>
      <c r="Q78" s="364" t="s">
        <v>180</v>
      </c>
      <c r="R78" s="364">
        <v>0.46</v>
      </c>
      <c r="S78" s="364"/>
      <c r="T78" s="366" t="s">
        <v>181</v>
      </c>
      <c r="U78" s="364" t="s">
        <v>186</v>
      </c>
      <c r="V78" s="364" t="s">
        <v>187</v>
      </c>
    </row>
    <row r="79" spans="2:22" x14ac:dyDescent="0.25">
      <c r="B79" s="665" t="s">
        <v>480</v>
      </c>
      <c r="C79" s="665" t="s">
        <v>481</v>
      </c>
      <c r="D79" s="665" t="s">
        <v>173</v>
      </c>
      <c r="E79" s="364" t="s">
        <v>107</v>
      </c>
      <c r="F79" s="365" t="s">
        <v>108</v>
      </c>
      <c r="G79" s="364" t="s">
        <v>51</v>
      </c>
      <c r="H79" s="364" t="s">
        <v>465</v>
      </c>
      <c r="I79" s="364" t="s">
        <v>177</v>
      </c>
      <c r="J79" s="364" t="s">
        <v>186</v>
      </c>
      <c r="K79" s="364" t="s">
        <v>35</v>
      </c>
      <c r="L79" s="364">
        <v>2023</v>
      </c>
      <c r="M79" s="364">
        <v>2023</v>
      </c>
      <c r="N79" s="364" t="s">
        <v>205</v>
      </c>
      <c r="O79" s="364"/>
      <c r="P79" s="364"/>
      <c r="Q79" s="364" t="s">
        <v>205</v>
      </c>
      <c r="R79" s="364"/>
      <c r="S79" s="364"/>
      <c r="T79" s="366" t="s">
        <v>35</v>
      </c>
      <c r="U79" s="364" t="s">
        <v>186</v>
      </c>
      <c r="V79" s="364" t="s">
        <v>187</v>
      </c>
    </row>
    <row r="80" spans="2:22" x14ac:dyDescent="0.25">
      <c r="B80" s="666"/>
      <c r="C80" s="666"/>
      <c r="D80" s="666"/>
      <c r="E80" s="364" t="s">
        <v>109</v>
      </c>
      <c r="F80" s="365" t="s">
        <v>110</v>
      </c>
      <c r="G80" s="364" t="s">
        <v>51</v>
      </c>
      <c r="H80" s="364" t="s">
        <v>465</v>
      </c>
      <c r="I80" s="364" t="s">
        <v>173</v>
      </c>
      <c r="J80" s="364" t="s">
        <v>186</v>
      </c>
      <c r="K80" s="364" t="s">
        <v>35</v>
      </c>
      <c r="L80" s="364">
        <v>2026</v>
      </c>
      <c r="M80" s="364">
        <v>2026</v>
      </c>
      <c r="N80" s="364" t="s">
        <v>205</v>
      </c>
      <c r="O80" s="364"/>
      <c r="P80" s="364"/>
      <c r="Q80" s="364" t="s">
        <v>205</v>
      </c>
      <c r="R80" s="364"/>
      <c r="S80" s="364"/>
      <c r="T80" s="366" t="s">
        <v>35</v>
      </c>
      <c r="U80" s="364" t="s">
        <v>186</v>
      </c>
      <c r="V80" s="364" t="s">
        <v>187</v>
      </c>
    </row>
    <row r="81" spans="2:22" ht="28.5" x14ac:dyDescent="0.25">
      <c r="B81" s="665" t="s">
        <v>482</v>
      </c>
      <c r="C81" s="665" t="s">
        <v>483</v>
      </c>
      <c r="D81" s="665" t="s">
        <v>173</v>
      </c>
      <c r="E81" s="364" t="s">
        <v>115</v>
      </c>
      <c r="F81" s="365" t="s">
        <v>116</v>
      </c>
      <c r="G81" s="364" t="s">
        <v>43</v>
      </c>
      <c r="H81" s="364" t="s">
        <v>419</v>
      </c>
      <c r="I81" s="364" t="s">
        <v>216</v>
      </c>
      <c r="J81" s="364" t="s">
        <v>186</v>
      </c>
      <c r="K81" s="364" t="s">
        <v>35</v>
      </c>
      <c r="L81" s="364">
        <v>2019</v>
      </c>
      <c r="M81" s="364">
        <v>2019</v>
      </c>
      <c r="N81" s="364" t="s">
        <v>180</v>
      </c>
      <c r="O81" s="364">
        <v>8.5</v>
      </c>
      <c r="P81" s="364"/>
      <c r="Q81" s="364" t="s">
        <v>205</v>
      </c>
      <c r="R81" s="364"/>
      <c r="S81" s="364"/>
      <c r="T81" s="366" t="s">
        <v>181</v>
      </c>
      <c r="U81" s="364" t="s">
        <v>186</v>
      </c>
      <c r="V81" s="364" t="s">
        <v>187</v>
      </c>
    </row>
    <row r="82" spans="2:22" ht="28.5" x14ac:dyDescent="0.25">
      <c r="B82" s="666"/>
      <c r="C82" s="666"/>
      <c r="D82" s="666"/>
      <c r="E82" s="364" t="s">
        <v>117</v>
      </c>
      <c r="F82" s="365" t="s">
        <v>118</v>
      </c>
      <c r="G82" s="364" t="s">
        <v>43</v>
      </c>
      <c r="H82" s="364" t="s">
        <v>419</v>
      </c>
      <c r="I82" s="364" t="s">
        <v>173</v>
      </c>
      <c r="J82" s="364" t="s">
        <v>186</v>
      </c>
      <c r="K82" s="364" t="s">
        <v>35</v>
      </c>
      <c r="L82" s="364">
        <v>2028</v>
      </c>
      <c r="M82" s="364">
        <v>2028</v>
      </c>
      <c r="N82" s="364" t="s">
        <v>180</v>
      </c>
      <c r="O82" s="364">
        <v>435</v>
      </c>
      <c r="P82" s="364"/>
      <c r="Q82" s="364" t="s">
        <v>205</v>
      </c>
      <c r="R82" s="364"/>
      <c r="S82" s="364"/>
      <c r="T82" s="366" t="s">
        <v>181</v>
      </c>
      <c r="U82" s="364" t="s">
        <v>186</v>
      </c>
      <c r="V82" s="364" t="s">
        <v>187</v>
      </c>
    </row>
    <row r="83" spans="2:22" ht="28.5" x14ac:dyDescent="0.25">
      <c r="B83" s="665" t="s">
        <v>484</v>
      </c>
      <c r="C83" s="665" t="s">
        <v>485</v>
      </c>
      <c r="D83" s="665" t="s">
        <v>173</v>
      </c>
      <c r="E83" s="364" t="s">
        <v>486</v>
      </c>
      <c r="F83" s="365" t="s">
        <v>487</v>
      </c>
      <c r="G83" s="364" t="s">
        <v>339</v>
      </c>
      <c r="H83" s="364" t="s">
        <v>1004</v>
      </c>
      <c r="I83" s="364" t="s">
        <v>173</v>
      </c>
      <c r="J83" s="364" t="s">
        <v>186</v>
      </c>
      <c r="K83" s="364" t="s">
        <v>35</v>
      </c>
      <c r="L83" s="364">
        <v>2025</v>
      </c>
      <c r="M83" s="364">
        <v>2025</v>
      </c>
      <c r="N83" s="364" t="s">
        <v>180</v>
      </c>
      <c r="O83" s="364">
        <v>40</v>
      </c>
      <c r="P83" s="364"/>
      <c r="Q83" s="364" t="s">
        <v>180</v>
      </c>
      <c r="R83" s="364">
        <v>1</v>
      </c>
      <c r="S83" s="364"/>
      <c r="T83" s="366" t="s">
        <v>35</v>
      </c>
      <c r="U83" s="364" t="s">
        <v>186</v>
      </c>
      <c r="V83" s="364" t="s">
        <v>187</v>
      </c>
    </row>
    <row r="84" spans="2:22" ht="28.5" x14ac:dyDescent="0.25">
      <c r="B84" s="666"/>
      <c r="C84" s="666"/>
      <c r="D84" s="666"/>
      <c r="E84" s="364" t="s">
        <v>488</v>
      </c>
      <c r="F84" s="365" t="s">
        <v>489</v>
      </c>
      <c r="G84" s="364" t="s">
        <v>384</v>
      </c>
      <c r="H84" s="364" t="s">
        <v>385</v>
      </c>
      <c r="I84" s="364" t="s">
        <v>173</v>
      </c>
      <c r="J84" s="364" t="s">
        <v>186</v>
      </c>
      <c r="K84" s="364" t="s">
        <v>35</v>
      </c>
      <c r="L84" s="364">
        <v>2025</v>
      </c>
      <c r="M84" s="364">
        <v>2025</v>
      </c>
      <c r="N84" s="364" t="s">
        <v>180</v>
      </c>
      <c r="O84" s="364">
        <v>125</v>
      </c>
      <c r="P84" s="364"/>
      <c r="Q84" s="364" t="s">
        <v>180</v>
      </c>
      <c r="R84" s="364">
        <v>2</v>
      </c>
      <c r="S84" s="364"/>
      <c r="T84" s="366" t="s">
        <v>35</v>
      </c>
      <c r="U84" s="364" t="s">
        <v>178</v>
      </c>
      <c r="V84" s="364" t="s">
        <v>490</v>
      </c>
    </row>
    <row r="85" spans="2:22" ht="28.5" x14ac:dyDescent="0.25">
      <c r="B85" s="665" t="s">
        <v>491</v>
      </c>
      <c r="C85" s="665" t="s">
        <v>492</v>
      </c>
      <c r="D85" s="665" t="s">
        <v>173</v>
      </c>
      <c r="E85" s="364" t="s">
        <v>493</v>
      </c>
      <c r="F85" s="365" t="s">
        <v>494</v>
      </c>
      <c r="G85" s="364" t="s">
        <v>45</v>
      </c>
      <c r="H85" s="364" t="s">
        <v>495</v>
      </c>
      <c r="I85" s="364" t="s">
        <v>173</v>
      </c>
      <c r="J85" s="364" t="s">
        <v>186</v>
      </c>
      <c r="K85" s="364" t="s">
        <v>35</v>
      </c>
      <c r="L85" s="364">
        <v>2025</v>
      </c>
      <c r="M85" s="364">
        <v>2025</v>
      </c>
      <c r="N85" s="364" t="s">
        <v>180</v>
      </c>
      <c r="O85" s="364">
        <v>1800</v>
      </c>
      <c r="P85" s="364"/>
      <c r="Q85" s="364" t="s">
        <v>180</v>
      </c>
      <c r="R85" s="364">
        <v>65</v>
      </c>
      <c r="S85" s="364"/>
      <c r="T85" s="366" t="s">
        <v>181</v>
      </c>
      <c r="U85" s="364" t="s">
        <v>178</v>
      </c>
      <c r="V85" s="364" t="s">
        <v>496</v>
      </c>
    </row>
    <row r="86" spans="2:22" ht="28.5" x14ac:dyDescent="0.25">
      <c r="B86" s="667"/>
      <c r="C86" s="667"/>
      <c r="D86" s="667"/>
      <c r="E86" s="364" t="s">
        <v>497</v>
      </c>
      <c r="F86" s="365" t="s">
        <v>498</v>
      </c>
      <c r="G86" s="364" t="s">
        <v>45</v>
      </c>
      <c r="H86" s="364" t="s">
        <v>495</v>
      </c>
      <c r="I86" s="364" t="s">
        <v>173</v>
      </c>
      <c r="J86" s="364" t="s">
        <v>186</v>
      </c>
      <c r="K86" s="364" t="s">
        <v>35</v>
      </c>
      <c r="L86" s="364">
        <v>2024</v>
      </c>
      <c r="M86" s="364">
        <v>2024</v>
      </c>
      <c r="N86" s="364" t="s">
        <v>180</v>
      </c>
      <c r="O86" s="364">
        <v>39</v>
      </c>
      <c r="P86" s="364"/>
      <c r="Q86" s="364" t="s">
        <v>180</v>
      </c>
      <c r="R86" s="364">
        <v>5.85</v>
      </c>
      <c r="S86" s="364"/>
      <c r="T86" s="366" t="s">
        <v>181</v>
      </c>
      <c r="U86" s="364" t="s">
        <v>178</v>
      </c>
      <c r="V86" s="364" t="s">
        <v>499</v>
      </c>
    </row>
    <row r="87" spans="2:22" x14ac:dyDescent="0.25">
      <c r="B87" s="666"/>
      <c r="C87" s="666"/>
      <c r="D87" s="666"/>
      <c r="E87" s="364" t="s">
        <v>500</v>
      </c>
      <c r="F87" s="365" t="s">
        <v>501</v>
      </c>
      <c r="G87" s="364" t="s">
        <v>48</v>
      </c>
      <c r="H87" s="364" t="s">
        <v>502</v>
      </c>
      <c r="I87" s="364" t="s">
        <v>173</v>
      </c>
      <c r="J87" s="364" t="s">
        <v>186</v>
      </c>
      <c r="K87" s="364" t="s">
        <v>35</v>
      </c>
      <c r="L87" s="364">
        <v>2025</v>
      </c>
      <c r="M87" s="364">
        <v>2025</v>
      </c>
      <c r="N87" s="364" t="s">
        <v>205</v>
      </c>
      <c r="O87" s="364"/>
      <c r="P87" s="364"/>
      <c r="Q87" s="364" t="s">
        <v>205</v>
      </c>
      <c r="R87" s="364"/>
      <c r="S87" s="364"/>
      <c r="T87" s="366" t="s">
        <v>181</v>
      </c>
      <c r="U87" s="364" t="s">
        <v>178</v>
      </c>
      <c r="V87" s="364" t="s">
        <v>503</v>
      </c>
    </row>
    <row r="88" spans="2:22" x14ac:dyDescent="0.25">
      <c r="B88" s="665" t="s">
        <v>504</v>
      </c>
      <c r="C88" s="665" t="s">
        <v>505</v>
      </c>
      <c r="D88" s="665" t="s">
        <v>173</v>
      </c>
      <c r="E88" s="364" t="s">
        <v>137</v>
      </c>
      <c r="F88" s="365" t="s">
        <v>138</v>
      </c>
      <c r="G88" s="364" t="s">
        <v>48</v>
      </c>
      <c r="H88" s="364" t="s">
        <v>1009</v>
      </c>
      <c r="I88" s="364" t="s">
        <v>216</v>
      </c>
      <c r="J88" s="364" t="s">
        <v>186</v>
      </c>
      <c r="K88" s="364" t="s">
        <v>35</v>
      </c>
      <c r="L88" s="364">
        <v>2023</v>
      </c>
      <c r="M88" s="364">
        <v>2023</v>
      </c>
      <c r="N88" s="364" t="s">
        <v>205</v>
      </c>
      <c r="O88" s="364"/>
      <c r="P88" s="364"/>
      <c r="Q88" s="364" t="s">
        <v>205</v>
      </c>
      <c r="R88" s="364"/>
      <c r="S88" s="364"/>
      <c r="T88" s="366" t="s">
        <v>181</v>
      </c>
      <c r="U88" s="364" t="s">
        <v>186</v>
      </c>
      <c r="V88" s="364" t="s">
        <v>187</v>
      </c>
    </row>
    <row r="89" spans="2:22" ht="28.5" x14ac:dyDescent="0.25">
      <c r="B89" s="666"/>
      <c r="C89" s="666"/>
      <c r="D89" s="666"/>
      <c r="E89" s="364" t="s">
        <v>139</v>
      </c>
      <c r="F89" s="365" t="s">
        <v>507</v>
      </c>
      <c r="G89" s="364" t="s">
        <v>48</v>
      </c>
      <c r="H89" s="364" t="s">
        <v>508</v>
      </c>
      <c r="I89" s="364" t="s">
        <v>173</v>
      </c>
      <c r="J89" s="364" t="s">
        <v>186</v>
      </c>
      <c r="K89" s="364" t="s">
        <v>35</v>
      </c>
      <c r="L89" s="364">
        <v>2022</v>
      </c>
      <c r="M89" s="364">
        <v>2022</v>
      </c>
      <c r="N89" s="364" t="s">
        <v>205</v>
      </c>
      <c r="O89" s="364"/>
      <c r="P89" s="364"/>
      <c r="Q89" s="364" t="s">
        <v>205</v>
      </c>
      <c r="R89" s="364"/>
      <c r="S89" s="364"/>
      <c r="T89" s="366" t="s">
        <v>35</v>
      </c>
      <c r="U89" s="364" t="s">
        <v>186</v>
      </c>
      <c r="V89" s="364" t="s">
        <v>187</v>
      </c>
    </row>
    <row r="90" spans="2:22" ht="28.5" x14ac:dyDescent="0.25">
      <c r="B90" s="665" t="s">
        <v>1010</v>
      </c>
      <c r="C90" s="665" t="s">
        <v>1011</v>
      </c>
      <c r="D90" s="665" t="s">
        <v>173</v>
      </c>
      <c r="E90" s="364" t="s">
        <v>966</v>
      </c>
      <c r="F90" s="365" t="s">
        <v>1012</v>
      </c>
      <c r="G90" s="364" t="s">
        <v>54</v>
      </c>
      <c r="H90" s="364" t="s">
        <v>1013</v>
      </c>
      <c r="I90" s="364" t="s">
        <v>173</v>
      </c>
      <c r="J90" s="364" t="s">
        <v>186</v>
      </c>
      <c r="K90" s="364" t="s">
        <v>35</v>
      </c>
      <c r="L90" s="364">
        <v>2023</v>
      </c>
      <c r="M90" s="364">
        <v>2023</v>
      </c>
      <c r="N90" s="364" t="s">
        <v>205</v>
      </c>
      <c r="O90" s="364"/>
      <c r="P90" s="364"/>
      <c r="Q90" s="364" t="s">
        <v>205</v>
      </c>
      <c r="R90" s="364"/>
      <c r="S90" s="364"/>
      <c r="T90" s="366" t="s">
        <v>35</v>
      </c>
      <c r="U90" s="364" t="s">
        <v>186</v>
      </c>
      <c r="V90" s="364" t="s">
        <v>187</v>
      </c>
    </row>
    <row r="91" spans="2:22" ht="28.5" x14ac:dyDescent="0.25">
      <c r="B91" s="666"/>
      <c r="C91" s="666"/>
      <c r="D91" s="666"/>
      <c r="E91" s="364" t="s">
        <v>967</v>
      </c>
      <c r="F91" s="365" t="s">
        <v>1014</v>
      </c>
      <c r="G91" s="364" t="s">
        <v>54</v>
      </c>
      <c r="H91" s="364" t="s">
        <v>1013</v>
      </c>
      <c r="I91" s="364" t="s">
        <v>173</v>
      </c>
      <c r="J91" s="364" t="s">
        <v>186</v>
      </c>
      <c r="K91" s="364" t="s">
        <v>35</v>
      </c>
      <c r="L91" s="364">
        <v>2024</v>
      </c>
      <c r="M91" s="364">
        <v>2024</v>
      </c>
      <c r="N91" s="364" t="s">
        <v>205</v>
      </c>
      <c r="O91" s="364"/>
      <c r="P91" s="364"/>
      <c r="Q91" s="364" t="s">
        <v>205</v>
      </c>
      <c r="R91" s="364"/>
      <c r="S91" s="364"/>
      <c r="T91" s="366" t="s">
        <v>35</v>
      </c>
      <c r="U91" s="364" t="s">
        <v>186</v>
      </c>
      <c r="V91" s="364" t="s">
        <v>187</v>
      </c>
    </row>
    <row r="92" spans="2:22" ht="28.5" x14ac:dyDescent="0.25">
      <c r="B92" s="665" t="s">
        <v>1015</v>
      </c>
      <c r="C92" s="665" t="s">
        <v>1016</v>
      </c>
      <c r="D92" s="665" t="s">
        <v>173</v>
      </c>
      <c r="E92" s="364" t="s">
        <v>963</v>
      </c>
      <c r="F92" s="365" t="s">
        <v>1017</v>
      </c>
      <c r="G92" s="364" t="s">
        <v>44</v>
      </c>
      <c r="H92" s="364" t="s">
        <v>304</v>
      </c>
      <c r="I92" s="364" t="s">
        <v>173</v>
      </c>
      <c r="J92" s="364" t="s">
        <v>186</v>
      </c>
      <c r="K92" s="364" t="s">
        <v>35</v>
      </c>
      <c r="L92" s="364">
        <v>2030</v>
      </c>
      <c r="M92" s="364">
        <v>2030</v>
      </c>
      <c r="N92" s="364" t="s">
        <v>205</v>
      </c>
      <c r="O92" s="364"/>
      <c r="P92" s="364"/>
      <c r="Q92" s="364" t="s">
        <v>205</v>
      </c>
      <c r="R92" s="364"/>
      <c r="S92" s="364"/>
      <c r="T92" s="366" t="s">
        <v>181</v>
      </c>
      <c r="U92" s="364" t="s">
        <v>186</v>
      </c>
      <c r="V92" s="364" t="s">
        <v>187</v>
      </c>
    </row>
    <row r="93" spans="2:22" x14ac:dyDescent="0.25">
      <c r="B93" s="666"/>
      <c r="C93" s="666"/>
      <c r="D93" s="666"/>
      <c r="E93" s="364" t="s">
        <v>980</v>
      </c>
      <c r="F93" s="365" t="s">
        <v>1018</v>
      </c>
      <c r="G93" s="364" t="s">
        <v>51</v>
      </c>
      <c r="H93" s="364" t="s">
        <v>295</v>
      </c>
      <c r="I93" s="364" t="s">
        <v>173</v>
      </c>
      <c r="J93" s="364" t="s">
        <v>186</v>
      </c>
      <c r="K93" s="364" t="s">
        <v>35</v>
      </c>
      <c r="L93" s="364">
        <v>2030</v>
      </c>
      <c r="M93" s="364">
        <v>2030</v>
      </c>
      <c r="N93" s="364" t="s">
        <v>205</v>
      </c>
      <c r="O93" s="364"/>
      <c r="P93" s="364"/>
      <c r="Q93" s="364" t="s">
        <v>205</v>
      </c>
      <c r="R93" s="364"/>
      <c r="S93" s="364"/>
      <c r="T93" s="366" t="s">
        <v>35</v>
      </c>
      <c r="U93" s="364" t="s">
        <v>186</v>
      </c>
      <c r="V93" s="364" t="s">
        <v>187</v>
      </c>
    </row>
    <row r="94" spans="2:22" x14ac:dyDescent="0.25">
      <c r="B94" s="665"/>
      <c r="C94" s="665"/>
      <c r="D94" s="665" t="s">
        <v>35</v>
      </c>
      <c r="E94" s="364" t="s">
        <v>509</v>
      </c>
      <c r="F94" s="365" t="s">
        <v>510</v>
      </c>
      <c r="G94" s="364" t="s">
        <v>45</v>
      </c>
      <c r="H94" s="364" t="s">
        <v>511</v>
      </c>
      <c r="I94" s="364" t="s">
        <v>216</v>
      </c>
      <c r="J94" s="364" t="s">
        <v>178</v>
      </c>
      <c r="K94" s="364" t="s">
        <v>512</v>
      </c>
      <c r="L94" s="364">
        <v>2020</v>
      </c>
      <c r="M94" s="364">
        <v>2020</v>
      </c>
      <c r="N94" s="364" t="s">
        <v>205</v>
      </c>
      <c r="O94" s="364"/>
      <c r="P94" s="364">
        <v>4500</v>
      </c>
      <c r="Q94" s="364" t="s">
        <v>205</v>
      </c>
      <c r="R94" s="364"/>
      <c r="S94" s="364">
        <v>55</v>
      </c>
      <c r="T94" s="366" t="s">
        <v>181</v>
      </c>
      <c r="U94" s="364" t="s">
        <v>186</v>
      </c>
      <c r="V94" s="364" t="s">
        <v>187</v>
      </c>
    </row>
    <row r="95" spans="2:22" ht="28.5" x14ac:dyDescent="0.25">
      <c r="B95" s="667"/>
      <c r="C95" s="667"/>
      <c r="D95" s="667"/>
      <c r="E95" s="364" t="s">
        <v>513</v>
      </c>
      <c r="F95" s="365" t="s">
        <v>514</v>
      </c>
      <c r="G95" s="364" t="s">
        <v>384</v>
      </c>
      <c r="H95" s="364" t="s">
        <v>385</v>
      </c>
      <c r="I95" s="364" t="s">
        <v>216</v>
      </c>
      <c r="J95" s="364" t="s">
        <v>186</v>
      </c>
      <c r="K95" s="364" t="s">
        <v>35</v>
      </c>
      <c r="L95" s="364">
        <v>2020</v>
      </c>
      <c r="M95" s="364">
        <v>2020</v>
      </c>
      <c r="N95" s="364" t="s">
        <v>180</v>
      </c>
      <c r="O95" s="364">
        <v>79.44</v>
      </c>
      <c r="P95" s="364"/>
      <c r="Q95" s="364" t="s">
        <v>180</v>
      </c>
      <c r="R95" s="364">
        <v>12.55</v>
      </c>
      <c r="S95" s="364"/>
      <c r="T95" s="366" t="s">
        <v>181</v>
      </c>
      <c r="U95" s="364" t="s">
        <v>178</v>
      </c>
      <c r="V95" s="364" t="s">
        <v>515</v>
      </c>
    </row>
    <row r="96" spans="2:22" ht="28.5" x14ac:dyDescent="0.25">
      <c r="B96" s="667"/>
      <c r="C96" s="667"/>
      <c r="D96" s="667"/>
      <c r="E96" s="364" t="s">
        <v>516</v>
      </c>
      <c r="F96" s="365" t="s">
        <v>517</v>
      </c>
      <c r="G96" s="364" t="s">
        <v>56</v>
      </c>
      <c r="H96" s="364" t="s">
        <v>518</v>
      </c>
      <c r="I96" s="364" t="s">
        <v>216</v>
      </c>
      <c r="J96" s="364" t="s">
        <v>186</v>
      </c>
      <c r="K96" s="364" t="s">
        <v>35</v>
      </c>
      <c r="L96" s="364">
        <v>2029</v>
      </c>
      <c r="M96" s="364">
        <v>2029</v>
      </c>
      <c r="N96" s="364" t="s">
        <v>180</v>
      </c>
      <c r="O96" s="364">
        <v>271.5</v>
      </c>
      <c r="P96" s="364"/>
      <c r="Q96" s="364" t="s">
        <v>180</v>
      </c>
      <c r="R96" s="364">
        <v>0</v>
      </c>
      <c r="S96" s="364"/>
      <c r="T96" s="366" t="s">
        <v>35</v>
      </c>
      <c r="U96" s="364" t="s">
        <v>178</v>
      </c>
      <c r="V96" s="364" t="s">
        <v>370</v>
      </c>
    </row>
    <row r="97" spans="2:22" ht="28.5" x14ac:dyDescent="0.25">
      <c r="B97" s="667"/>
      <c r="C97" s="667"/>
      <c r="D97" s="667"/>
      <c r="E97" s="364" t="s">
        <v>519</v>
      </c>
      <c r="F97" s="365" t="s">
        <v>520</v>
      </c>
      <c r="G97" s="364" t="s">
        <v>56</v>
      </c>
      <c r="H97" s="364" t="s">
        <v>369</v>
      </c>
      <c r="I97" s="364" t="s">
        <v>216</v>
      </c>
      <c r="J97" s="364" t="s">
        <v>186</v>
      </c>
      <c r="K97" s="364" t="s">
        <v>35</v>
      </c>
      <c r="L97" s="364">
        <v>2021</v>
      </c>
      <c r="M97" s="364">
        <v>2021</v>
      </c>
      <c r="N97" s="364" t="s">
        <v>180</v>
      </c>
      <c r="O97" s="364">
        <v>0.1</v>
      </c>
      <c r="P97" s="364"/>
      <c r="Q97" s="364" t="s">
        <v>180</v>
      </c>
      <c r="R97" s="364">
        <v>0</v>
      </c>
      <c r="S97" s="364"/>
      <c r="T97" s="366" t="s">
        <v>35</v>
      </c>
      <c r="U97" s="364" t="s">
        <v>178</v>
      </c>
      <c r="V97" s="364" t="s">
        <v>370</v>
      </c>
    </row>
    <row r="98" spans="2:22" ht="28.5" x14ac:dyDescent="0.25">
      <c r="B98" s="667"/>
      <c r="C98" s="667"/>
      <c r="D98" s="667"/>
      <c r="E98" s="364" t="s">
        <v>521</v>
      </c>
      <c r="F98" s="365" t="s">
        <v>522</v>
      </c>
      <c r="G98" s="364" t="s">
        <v>56</v>
      </c>
      <c r="H98" s="364" t="s">
        <v>518</v>
      </c>
      <c r="I98" s="364" t="s">
        <v>216</v>
      </c>
      <c r="J98" s="364" t="s">
        <v>186</v>
      </c>
      <c r="K98" s="364" t="s">
        <v>35</v>
      </c>
      <c r="L98" s="364">
        <v>2022</v>
      </c>
      <c r="M98" s="364">
        <v>2022</v>
      </c>
      <c r="N98" s="364" t="s">
        <v>180</v>
      </c>
      <c r="O98" s="364">
        <v>271.5</v>
      </c>
      <c r="P98" s="364"/>
      <c r="Q98" s="364" t="s">
        <v>180</v>
      </c>
      <c r="R98" s="364">
        <v>0</v>
      </c>
      <c r="S98" s="364"/>
      <c r="T98" s="366" t="s">
        <v>35</v>
      </c>
      <c r="U98" s="364" t="s">
        <v>178</v>
      </c>
      <c r="V98" s="364" t="s">
        <v>370</v>
      </c>
    </row>
    <row r="99" spans="2:22" ht="28.5" x14ac:dyDescent="0.25">
      <c r="B99" s="667"/>
      <c r="C99" s="667"/>
      <c r="D99" s="667"/>
      <c r="E99" s="364" t="s">
        <v>523</v>
      </c>
      <c r="F99" s="365" t="s">
        <v>524</v>
      </c>
      <c r="G99" s="364" t="s">
        <v>44</v>
      </c>
      <c r="H99" s="364" t="s">
        <v>525</v>
      </c>
      <c r="I99" s="364" t="s">
        <v>216</v>
      </c>
      <c r="J99" s="364" t="s">
        <v>186</v>
      </c>
      <c r="K99" s="364" t="s">
        <v>35</v>
      </c>
      <c r="L99" s="364">
        <v>2020</v>
      </c>
      <c r="M99" s="364">
        <v>2020</v>
      </c>
      <c r="N99" s="364" t="s">
        <v>205</v>
      </c>
      <c r="O99" s="364"/>
      <c r="P99" s="364"/>
      <c r="Q99" s="364" t="s">
        <v>205</v>
      </c>
      <c r="R99" s="364"/>
      <c r="S99" s="364"/>
      <c r="T99" s="366" t="s">
        <v>181</v>
      </c>
      <c r="U99" s="364" t="s">
        <v>178</v>
      </c>
      <c r="V99" s="364" t="s">
        <v>526</v>
      </c>
    </row>
    <row r="100" spans="2:22" x14ac:dyDescent="0.25">
      <c r="B100" s="667"/>
      <c r="C100" s="667"/>
      <c r="D100" s="667"/>
      <c r="E100" s="364" t="s">
        <v>527</v>
      </c>
      <c r="F100" s="365" t="s">
        <v>528</v>
      </c>
      <c r="G100" s="364" t="s">
        <v>52</v>
      </c>
      <c r="H100" s="364" t="s">
        <v>238</v>
      </c>
      <c r="I100" s="364" t="s">
        <v>216</v>
      </c>
      <c r="J100" s="364" t="s">
        <v>186</v>
      </c>
      <c r="K100" s="364" t="s">
        <v>35</v>
      </c>
      <c r="L100" s="364">
        <v>2021</v>
      </c>
      <c r="M100" s="364">
        <v>2021</v>
      </c>
      <c r="N100" s="364" t="s">
        <v>205</v>
      </c>
      <c r="O100" s="364"/>
      <c r="P100" s="364"/>
      <c r="Q100" s="364" t="s">
        <v>205</v>
      </c>
      <c r="R100" s="364"/>
      <c r="S100" s="364"/>
      <c r="T100" s="366" t="s">
        <v>181</v>
      </c>
      <c r="U100" s="364" t="s">
        <v>178</v>
      </c>
      <c r="V100" s="364" t="s">
        <v>187</v>
      </c>
    </row>
    <row r="101" spans="2:22" x14ac:dyDescent="0.25">
      <c r="B101" s="667"/>
      <c r="C101" s="667"/>
      <c r="D101" s="667"/>
      <c r="E101" s="364" t="s">
        <v>529</v>
      </c>
      <c r="F101" s="365" t="s">
        <v>530</v>
      </c>
      <c r="G101" s="364" t="s">
        <v>48</v>
      </c>
      <c r="H101" s="364" t="s">
        <v>531</v>
      </c>
      <c r="I101" s="364" t="s">
        <v>216</v>
      </c>
      <c r="J101" s="364" t="s">
        <v>186</v>
      </c>
      <c r="K101" s="364" t="s">
        <v>35</v>
      </c>
      <c r="L101" s="364">
        <v>2028</v>
      </c>
      <c r="M101" s="364">
        <v>2028</v>
      </c>
      <c r="N101" s="364" t="s">
        <v>205</v>
      </c>
      <c r="O101" s="364"/>
      <c r="P101" s="364"/>
      <c r="Q101" s="364" t="s">
        <v>205</v>
      </c>
      <c r="R101" s="364"/>
      <c r="S101" s="364"/>
      <c r="T101" s="366" t="s">
        <v>35</v>
      </c>
      <c r="U101" s="364" t="s">
        <v>178</v>
      </c>
      <c r="V101" s="364" t="s">
        <v>503</v>
      </c>
    </row>
    <row r="102" spans="2:22" x14ac:dyDescent="0.25">
      <c r="B102" s="667"/>
      <c r="C102" s="667"/>
      <c r="D102" s="667"/>
      <c r="E102" s="364" t="s">
        <v>532</v>
      </c>
      <c r="F102" s="365" t="s">
        <v>533</v>
      </c>
      <c r="G102" s="364" t="s">
        <v>52</v>
      </c>
      <c r="H102" s="364" t="s">
        <v>238</v>
      </c>
      <c r="I102" s="364" t="s">
        <v>216</v>
      </c>
      <c r="J102" s="364" t="s">
        <v>186</v>
      </c>
      <c r="K102" s="364" t="s">
        <v>35</v>
      </c>
      <c r="L102" s="364">
        <v>2023</v>
      </c>
      <c r="M102" s="364">
        <v>2023</v>
      </c>
      <c r="N102" s="364" t="s">
        <v>205</v>
      </c>
      <c r="O102" s="364"/>
      <c r="P102" s="364">
        <v>66.8</v>
      </c>
      <c r="Q102" s="364" t="s">
        <v>205</v>
      </c>
      <c r="R102" s="364"/>
      <c r="S102" s="364">
        <v>12.75</v>
      </c>
      <c r="T102" s="366" t="s">
        <v>181</v>
      </c>
      <c r="U102" s="364" t="s">
        <v>178</v>
      </c>
      <c r="V102" s="364" t="s">
        <v>187</v>
      </c>
    </row>
    <row r="103" spans="2:22" ht="28.5" x14ac:dyDescent="0.25">
      <c r="B103" s="667"/>
      <c r="C103" s="667"/>
      <c r="D103" s="667"/>
      <c r="E103" s="364" t="s">
        <v>534</v>
      </c>
      <c r="F103" s="365" t="s">
        <v>535</v>
      </c>
      <c r="G103" s="364" t="s">
        <v>44</v>
      </c>
      <c r="H103" s="364" t="s">
        <v>536</v>
      </c>
      <c r="I103" s="364" t="s">
        <v>216</v>
      </c>
      <c r="J103" s="364" t="s">
        <v>186</v>
      </c>
      <c r="K103" s="364" t="s">
        <v>35</v>
      </c>
      <c r="L103" s="364">
        <v>2020</v>
      </c>
      <c r="M103" s="364">
        <v>2020</v>
      </c>
      <c r="N103" s="364" t="s">
        <v>180</v>
      </c>
      <c r="O103" s="364">
        <v>4</v>
      </c>
      <c r="P103" s="364"/>
      <c r="Q103" s="364" t="s">
        <v>180</v>
      </c>
      <c r="R103" s="364">
        <v>0.23</v>
      </c>
      <c r="S103" s="364"/>
      <c r="T103" s="366" t="s">
        <v>181</v>
      </c>
      <c r="U103" s="364" t="s">
        <v>178</v>
      </c>
      <c r="V103" s="364" t="s">
        <v>537</v>
      </c>
    </row>
    <row r="104" spans="2:22" ht="28.5" x14ac:dyDescent="0.25">
      <c r="B104" s="667"/>
      <c r="C104" s="667"/>
      <c r="D104" s="667"/>
      <c r="E104" s="364" t="s">
        <v>538</v>
      </c>
      <c r="F104" s="365" t="s">
        <v>1019</v>
      </c>
      <c r="G104" s="364" t="s">
        <v>379</v>
      </c>
      <c r="H104" s="364" t="s">
        <v>380</v>
      </c>
      <c r="I104" s="364" t="s">
        <v>216</v>
      </c>
      <c r="J104" s="364" t="s">
        <v>178</v>
      </c>
      <c r="K104" s="364" t="s">
        <v>539</v>
      </c>
      <c r="L104" s="364">
        <v>2021</v>
      </c>
      <c r="M104" s="364">
        <v>2024</v>
      </c>
      <c r="N104" s="364" t="s">
        <v>180</v>
      </c>
      <c r="O104" s="364">
        <v>339.59</v>
      </c>
      <c r="P104" s="364"/>
      <c r="Q104" s="364" t="s">
        <v>180</v>
      </c>
      <c r="R104" s="364">
        <v>4.55</v>
      </c>
      <c r="S104" s="364"/>
      <c r="T104" s="366" t="s">
        <v>181</v>
      </c>
      <c r="U104" s="364" t="s">
        <v>178</v>
      </c>
      <c r="V104" s="364" t="s">
        <v>540</v>
      </c>
    </row>
    <row r="105" spans="2:22" ht="42.75" x14ac:dyDescent="0.25">
      <c r="B105" s="667"/>
      <c r="C105" s="667"/>
      <c r="D105" s="667"/>
      <c r="E105" s="364" t="s">
        <v>541</v>
      </c>
      <c r="F105" s="365" t="s">
        <v>542</v>
      </c>
      <c r="G105" s="364" t="s">
        <v>384</v>
      </c>
      <c r="H105" s="364" t="s">
        <v>543</v>
      </c>
      <c r="I105" s="364" t="s">
        <v>216</v>
      </c>
      <c r="J105" s="364" t="s">
        <v>186</v>
      </c>
      <c r="K105" s="364" t="s">
        <v>35</v>
      </c>
      <c r="L105" s="364">
        <v>2025</v>
      </c>
      <c r="M105" s="364">
        <v>2025</v>
      </c>
      <c r="N105" s="364" t="s">
        <v>180</v>
      </c>
      <c r="O105" s="364">
        <v>59</v>
      </c>
      <c r="P105" s="364"/>
      <c r="Q105" s="364" t="s">
        <v>180</v>
      </c>
      <c r="R105" s="364">
        <v>2.8</v>
      </c>
      <c r="S105" s="364"/>
      <c r="T105" s="366" t="s">
        <v>35</v>
      </c>
      <c r="U105" s="364" t="s">
        <v>186</v>
      </c>
      <c r="V105" s="364" t="s">
        <v>187</v>
      </c>
    </row>
    <row r="106" spans="2:22" ht="28.5" x14ac:dyDescent="0.25">
      <c r="B106" s="667"/>
      <c r="C106" s="667"/>
      <c r="D106" s="667"/>
      <c r="E106" s="364" t="s">
        <v>544</v>
      </c>
      <c r="F106" s="365" t="s">
        <v>545</v>
      </c>
      <c r="G106" s="364" t="s">
        <v>44</v>
      </c>
      <c r="H106" s="364" t="s">
        <v>546</v>
      </c>
      <c r="I106" s="364" t="s">
        <v>216</v>
      </c>
      <c r="J106" s="364" t="s">
        <v>186</v>
      </c>
      <c r="K106" s="364" t="s">
        <v>35</v>
      </c>
      <c r="L106" s="364">
        <v>2023</v>
      </c>
      <c r="M106" s="364">
        <v>2023</v>
      </c>
      <c r="N106" s="364" t="s">
        <v>180</v>
      </c>
      <c r="O106" s="364">
        <v>707</v>
      </c>
      <c r="P106" s="364"/>
      <c r="Q106" s="364" t="s">
        <v>205</v>
      </c>
      <c r="R106" s="364"/>
      <c r="S106" s="364"/>
      <c r="T106" s="366" t="s">
        <v>181</v>
      </c>
      <c r="U106" s="364" t="s">
        <v>178</v>
      </c>
      <c r="V106" s="364" t="s">
        <v>547</v>
      </c>
    </row>
    <row r="107" spans="2:22" ht="28.5" x14ac:dyDescent="0.25">
      <c r="B107" s="667"/>
      <c r="C107" s="667"/>
      <c r="D107" s="667"/>
      <c r="E107" s="364" t="s">
        <v>548</v>
      </c>
      <c r="F107" s="365" t="s">
        <v>549</v>
      </c>
      <c r="G107" s="364" t="s">
        <v>202</v>
      </c>
      <c r="H107" s="364" t="s">
        <v>203</v>
      </c>
      <c r="I107" s="364" t="s">
        <v>216</v>
      </c>
      <c r="J107" s="364" t="s">
        <v>178</v>
      </c>
      <c r="K107" s="364" t="s">
        <v>550</v>
      </c>
      <c r="L107" s="364">
        <v>2019</v>
      </c>
      <c r="M107" s="364">
        <v>2019</v>
      </c>
      <c r="N107" s="364" t="s">
        <v>205</v>
      </c>
      <c r="O107" s="364"/>
      <c r="P107" s="364"/>
      <c r="Q107" s="364" t="s">
        <v>205</v>
      </c>
      <c r="R107" s="364"/>
      <c r="S107" s="364"/>
      <c r="T107" s="366" t="s">
        <v>181</v>
      </c>
      <c r="U107" s="364" t="s">
        <v>178</v>
      </c>
      <c r="V107" s="364" t="s">
        <v>551</v>
      </c>
    </row>
    <row r="108" spans="2:22" ht="28.5" x14ac:dyDescent="0.25">
      <c r="B108" s="667"/>
      <c r="C108" s="667"/>
      <c r="D108" s="667"/>
      <c r="E108" s="364" t="s">
        <v>552</v>
      </c>
      <c r="F108" s="365" t="s">
        <v>553</v>
      </c>
      <c r="G108" s="364" t="s">
        <v>44</v>
      </c>
      <c r="H108" s="364" t="s">
        <v>554</v>
      </c>
      <c r="I108" s="364" t="s">
        <v>216</v>
      </c>
      <c r="J108" s="364" t="s">
        <v>186</v>
      </c>
      <c r="K108" s="364" t="s">
        <v>35</v>
      </c>
      <c r="L108" s="364">
        <v>2019</v>
      </c>
      <c r="M108" s="364">
        <v>2019</v>
      </c>
      <c r="N108" s="364" t="s">
        <v>180</v>
      </c>
      <c r="O108" s="364">
        <v>107</v>
      </c>
      <c r="P108" s="364"/>
      <c r="Q108" s="364" t="s">
        <v>205</v>
      </c>
      <c r="R108" s="364"/>
      <c r="S108" s="364"/>
      <c r="T108" s="366" t="s">
        <v>181</v>
      </c>
      <c r="U108" s="364" t="s">
        <v>178</v>
      </c>
      <c r="V108" s="364" t="s">
        <v>555</v>
      </c>
    </row>
    <row r="109" spans="2:22" ht="28.5" x14ac:dyDescent="0.25">
      <c r="B109" s="667"/>
      <c r="C109" s="667"/>
      <c r="D109" s="667"/>
      <c r="E109" s="364" t="s">
        <v>556</v>
      </c>
      <c r="F109" s="365" t="s">
        <v>557</v>
      </c>
      <c r="G109" s="364" t="s">
        <v>384</v>
      </c>
      <c r="H109" s="364" t="s">
        <v>385</v>
      </c>
      <c r="I109" s="364" t="s">
        <v>216</v>
      </c>
      <c r="J109" s="364" t="s">
        <v>186</v>
      </c>
      <c r="K109" s="364" t="s">
        <v>35</v>
      </c>
      <c r="L109" s="364">
        <v>2021</v>
      </c>
      <c r="M109" s="364">
        <v>2021</v>
      </c>
      <c r="N109" s="364" t="s">
        <v>180</v>
      </c>
      <c r="O109" s="364">
        <v>174.25</v>
      </c>
      <c r="P109" s="364"/>
      <c r="Q109" s="364" t="s">
        <v>180</v>
      </c>
      <c r="R109" s="364">
        <v>5.26</v>
      </c>
      <c r="S109" s="364"/>
      <c r="T109" s="366" t="s">
        <v>181</v>
      </c>
      <c r="U109" s="364" t="s">
        <v>178</v>
      </c>
      <c r="V109" s="364" t="s">
        <v>558</v>
      </c>
    </row>
    <row r="110" spans="2:22" ht="28.5" x14ac:dyDescent="0.25">
      <c r="B110" s="667"/>
      <c r="C110" s="667"/>
      <c r="D110" s="667"/>
      <c r="E110" s="364" t="s">
        <v>559</v>
      </c>
      <c r="F110" s="365" t="s">
        <v>560</v>
      </c>
      <c r="G110" s="364" t="s">
        <v>384</v>
      </c>
      <c r="H110" s="364" t="s">
        <v>561</v>
      </c>
      <c r="I110" s="364" t="s">
        <v>216</v>
      </c>
      <c r="J110" s="364" t="s">
        <v>178</v>
      </c>
      <c r="K110" s="364" t="s">
        <v>562</v>
      </c>
      <c r="L110" s="364">
        <v>2019</v>
      </c>
      <c r="M110" s="364">
        <v>2020</v>
      </c>
      <c r="N110" s="364" t="s">
        <v>180</v>
      </c>
      <c r="O110" s="364">
        <v>478.6</v>
      </c>
      <c r="P110" s="364"/>
      <c r="Q110" s="364" t="s">
        <v>180</v>
      </c>
      <c r="R110" s="364">
        <v>11.77</v>
      </c>
      <c r="S110" s="364"/>
      <c r="T110" s="366" t="s">
        <v>181</v>
      </c>
      <c r="U110" s="364" t="s">
        <v>178</v>
      </c>
      <c r="V110" s="364" t="s">
        <v>563</v>
      </c>
    </row>
    <row r="111" spans="2:22" ht="28.5" x14ac:dyDescent="0.25">
      <c r="B111" s="667"/>
      <c r="C111" s="667"/>
      <c r="D111" s="667"/>
      <c r="E111" s="364" t="s">
        <v>564</v>
      </c>
      <c r="F111" s="365" t="s">
        <v>565</v>
      </c>
      <c r="G111" s="364" t="s">
        <v>49</v>
      </c>
      <c r="H111" s="364" t="s">
        <v>247</v>
      </c>
      <c r="I111" s="364" t="s">
        <v>216</v>
      </c>
      <c r="J111" s="364" t="s">
        <v>178</v>
      </c>
      <c r="K111" s="364" t="s">
        <v>566</v>
      </c>
      <c r="L111" s="364">
        <v>2019</v>
      </c>
      <c r="M111" s="364">
        <v>2025</v>
      </c>
      <c r="N111" s="364" t="s">
        <v>180</v>
      </c>
      <c r="O111" s="364">
        <v>88</v>
      </c>
      <c r="P111" s="364"/>
      <c r="Q111" s="364" t="s">
        <v>180</v>
      </c>
      <c r="R111" s="364">
        <v>0.9</v>
      </c>
      <c r="S111" s="364"/>
      <c r="T111" s="366" t="s">
        <v>181</v>
      </c>
      <c r="U111" s="364" t="s">
        <v>186</v>
      </c>
      <c r="V111" s="364" t="s">
        <v>187</v>
      </c>
    </row>
    <row r="112" spans="2:22" ht="28.5" x14ac:dyDescent="0.25">
      <c r="B112" s="667"/>
      <c r="C112" s="667"/>
      <c r="D112" s="667"/>
      <c r="E112" s="364" t="s">
        <v>567</v>
      </c>
      <c r="F112" s="365" t="s">
        <v>568</v>
      </c>
      <c r="G112" s="364" t="s">
        <v>379</v>
      </c>
      <c r="H112" s="364" t="s">
        <v>569</v>
      </c>
      <c r="I112" s="364" t="s">
        <v>216</v>
      </c>
      <c r="J112" s="364" t="s">
        <v>178</v>
      </c>
      <c r="K112" s="364" t="s">
        <v>570</v>
      </c>
      <c r="L112" s="364">
        <v>2020</v>
      </c>
      <c r="M112" s="364">
        <v>2025</v>
      </c>
      <c r="N112" s="364" t="s">
        <v>180</v>
      </c>
      <c r="O112" s="364">
        <v>240</v>
      </c>
      <c r="P112" s="364"/>
      <c r="Q112" s="364" t="s">
        <v>180</v>
      </c>
      <c r="R112" s="364">
        <v>4.5</v>
      </c>
      <c r="S112" s="364"/>
      <c r="T112" s="366" t="s">
        <v>181</v>
      </c>
      <c r="U112" s="364" t="s">
        <v>178</v>
      </c>
      <c r="V112" s="364" t="s">
        <v>503</v>
      </c>
    </row>
    <row r="113" spans="2:22" ht="28.5" x14ac:dyDescent="0.25">
      <c r="B113" s="667"/>
      <c r="C113" s="667"/>
      <c r="D113" s="667"/>
      <c r="E113" s="364" t="s">
        <v>571</v>
      </c>
      <c r="F113" s="365" t="s">
        <v>572</v>
      </c>
      <c r="G113" s="364" t="s">
        <v>48</v>
      </c>
      <c r="H113" s="364" t="s">
        <v>573</v>
      </c>
      <c r="I113" s="364" t="s">
        <v>216</v>
      </c>
      <c r="J113" s="364" t="s">
        <v>186</v>
      </c>
      <c r="K113" s="364" t="s">
        <v>35</v>
      </c>
      <c r="L113" s="364">
        <v>2022</v>
      </c>
      <c r="M113" s="364">
        <v>2022</v>
      </c>
      <c r="N113" s="364" t="s">
        <v>180</v>
      </c>
      <c r="O113" s="364">
        <v>135</v>
      </c>
      <c r="P113" s="364"/>
      <c r="Q113" s="364" t="s">
        <v>180</v>
      </c>
      <c r="R113" s="364">
        <v>0.5</v>
      </c>
      <c r="S113" s="364"/>
      <c r="T113" s="366" t="s">
        <v>181</v>
      </c>
      <c r="U113" s="364" t="s">
        <v>178</v>
      </c>
      <c r="V113" s="364" t="s">
        <v>574</v>
      </c>
    </row>
    <row r="114" spans="2:22" ht="28.5" x14ac:dyDescent="0.25">
      <c r="B114" s="667"/>
      <c r="C114" s="667"/>
      <c r="D114" s="667"/>
      <c r="E114" s="364" t="s">
        <v>575</v>
      </c>
      <c r="F114" s="365" t="s">
        <v>576</v>
      </c>
      <c r="G114" s="364" t="s">
        <v>48</v>
      </c>
      <c r="H114" s="364" t="s">
        <v>577</v>
      </c>
      <c r="I114" s="364" t="s">
        <v>216</v>
      </c>
      <c r="J114" s="364" t="s">
        <v>186</v>
      </c>
      <c r="K114" s="364" t="s">
        <v>35</v>
      </c>
      <c r="L114" s="364">
        <v>2022</v>
      </c>
      <c r="M114" s="364">
        <v>2022</v>
      </c>
      <c r="N114" s="364" t="s">
        <v>180</v>
      </c>
      <c r="O114" s="364">
        <v>45</v>
      </c>
      <c r="P114" s="364"/>
      <c r="Q114" s="364" t="s">
        <v>180</v>
      </c>
      <c r="R114" s="364">
        <v>0.3</v>
      </c>
      <c r="S114" s="364"/>
      <c r="T114" s="366" t="s">
        <v>181</v>
      </c>
      <c r="U114" s="364" t="s">
        <v>178</v>
      </c>
      <c r="V114" s="364" t="s">
        <v>578</v>
      </c>
    </row>
    <row r="115" spans="2:22" ht="28.5" x14ac:dyDescent="0.25">
      <c r="B115" s="667"/>
      <c r="C115" s="667"/>
      <c r="D115" s="667"/>
      <c r="E115" s="364" t="s">
        <v>579</v>
      </c>
      <c r="F115" s="365" t="s">
        <v>580</v>
      </c>
      <c r="G115" s="364" t="s">
        <v>39</v>
      </c>
      <c r="H115" s="364" t="s">
        <v>581</v>
      </c>
      <c r="I115" s="364" t="s">
        <v>216</v>
      </c>
      <c r="J115" s="364" t="s">
        <v>178</v>
      </c>
      <c r="K115" s="364" t="s">
        <v>582</v>
      </c>
      <c r="L115" s="364">
        <v>2026</v>
      </c>
      <c r="M115" s="364">
        <v>2026</v>
      </c>
      <c r="N115" s="364" t="s">
        <v>180</v>
      </c>
      <c r="O115" s="364">
        <v>50</v>
      </c>
      <c r="P115" s="364"/>
      <c r="Q115" s="364" t="s">
        <v>180</v>
      </c>
      <c r="R115" s="364">
        <v>1</v>
      </c>
      <c r="S115" s="364"/>
      <c r="T115" s="366" t="s">
        <v>181</v>
      </c>
      <c r="U115" s="364" t="s">
        <v>178</v>
      </c>
      <c r="V115" s="364" t="s">
        <v>583</v>
      </c>
    </row>
    <row r="116" spans="2:22" x14ac:dyDescent="0.25">
      <c r="B116" s="667"/>
      <c r="C116" s="667"/>
      <c r="D116" s="667"/>
      <c r="E116" s="364" t="s">
        <v>135</v>
      </c>
      <c r="F116" s="365" t="s">
        <v>136</v>
      </c>
      <c r="G116" s="364" t="s">
        <v>48</v>
      </c>
      <c r="H116" s="364" t="s">
        <v>506</v>
      </c>
      <c r="I116" s="364" t="s">
        <v>216</v>
      </c>
      <c r="J116" s="364" t="s">
        <v>186</v>
      </c>
      <c r="K116" s="364" t="s">
        <v>35</v>
      </c>
      <c r="L116" s="364">
        <v>2022</v>
      </c>
      <c r="M116" s="364">
        <v>2022</v>
      </c>
      <c r="N116" s="364" t="s">
        <v>205</v>
      </c>
      <c r="O116" s="364"/>
      <c r="P116" s="364"/>
      <c r="Q116" s="364" t="s">
        <v>205</v>
      </c>
      <c r="R116" s="364"/>
      <c r="S116" s="364"/>
      <c r="T116" s="366" t="s">
        <v>181</v>
      </c>
      <c r="U116" s="364" t="s">
        <v>186</v>
      </c>
      <c r="V116" s="364" t="s">
        <v>187</v>
      </c>
    </row>
    <row r="117" spans="2:22" ht="28.5" x14ac:dyDescent="0.25">
      <c r="B117" s="667"/>
      <c r="C117" s="667"/>
      <c r="D117" s="667"/>
      <c r="E117" s="364" t="s">
        <v>85</v>
      </c>
      <c r="F117" s="365" t="s">
        <v>86</v>
      </c>
      <c r="G117" s="364" t="s">
        <v>56</v>
      </c>
      <c r="H117" s="364" t="s">
        <v>369</v>
      </c>
      <c r="I117" s="364" t="s">
        <v>216</v>
      </c>
      <c r="J117" s="364" t="s">
        <v>186</v>
      </c>
      <c r="K117" s="364" t="s">
        <v>35</v>
      </c>
      <c r="L117" s="364">
        <v>2020</v>
      </c>
      <c r="M117" s="364">
        <v>2020</v>
      </c>
      <c r="N117" s="364" t="s">
        <v>205</v>
      </c>
      <c r="O117" s="364"/>
      <c r="P117" s="364"/>
      <c r="Q117" s="364" t="s">
        <v>205</v>
      </c>
      <c r="R117" s="364"/>
      <c r="S117" s="364"/>
      <c r="T117" s="366" t="s">
        <v>181</v>
      </c>
      <c r="U117" s="364" t="s">
        <v>186</v>
      </c>
      <c r="V117" s="364" t="s">
        <v>187</v>
      </c>
    </row>
    <row r="118" spans="2:22" ht="28.5" x14ac:dyDescent="0.25">
      <c r="B118" s="667"/>
      <c r="C118" s="667"/>
      <c r="D118" s="667"/>
      <c r="E118" s="364" t="s">
        <v>113</v>
      </c>
      <c r="F118" s="365" t="s">
        <v>114</v>
      </c>
      <c r="G118" s="364" t="s">
        <v>43</v>
      </c>
      <c r="H118" s="364" t="s">
        <v>584</v>
      </c>
      <c r="I118" s="364" t="s">
        <v>216</v>
      </c>
      <c r="J118" s="364" t="s">
        <v>186</v>
      </c>
      <c r="K118" s="364" t="s">
        <v>35</v>
      </c>
      <c r="L118" s="364">
        <v>2020</v>
      </c>
      <c r="M118" s="364">
        <v>2020</v>
      </c>
      <c r="N118" s="364" t="s">
        <v>205</v>
      </c>
      <c r="O118" s="364"/>
      <c r="P118" s="364"/>
      <c r="Q118" s="364" t="s">
        <v>205</v>
      </c>
      <c r="R118" s="364"/>
      <c r="S118" s="364"/>
      <c r="T118" s="366" t="s">
        <v>181</v>
      </c>
      <c r="U118" s="364" t="s">
        <v>186</v>
      </c>
      <c r="V118" s="364" t="s">
        <v>187</v>
      </c>
    </row>
    <row r="119" spans="2:22" ht="28.5" x14ac:dyDescent="0.25">
      <c r="B119" s="667"/>
      <c r="C119" s="667"/>
      <c r="D119" s="667"/>
      <c r="E119" s="364" t="s">
        <v>585</v>
      </c>
      <c r="F119" s="365" t="s">
        <v>1020</v>
      </c>
      <c r="G119" s="364" t="s">
        <v>379</v>
      </c>
      <c r="H119" s="364" t="s">
        <v>380</v>
      </c>
      <c r="I119" s="364" t="s">
        <v>216</v>
      </c>
      <c r="J119" s="364" t="s">
        <v>186</v>
      </c>
      <c r="K119" s="364" t="s">
        <v>35</v>
      </c>
      <c r="L119" s="364">
        <v>2019</v>
      </c>
      <c r="M119" s="364">
        <v>2022</v>
      </c>
      <c r="N119" s="364" t="s">
        <v>180</v>
      </c>
      <c r="O119" s="364">
        <v>1.415</v>
      </c>
      <c r="P119" s="364"/>
      <c r="Q119" s="364" t="s">
        <v>180</v>
      </c>
      <c r="R119" s="364">
        <v>57.02</v>
      </c>
      <c r="S119" s="364"/>
      <c r="T119" s="366" t="s">
        <v>35</v>
      </c>
      <c r="U119" s="364" t="s">
        <v>178</v>
      </c>
      <c r="V119" s="364" t="s">
        <v>586</v>
      </c>
    </row>
    <row r="120" spans="2:22" x14ac:dyDescent="0.25">
      <c r="B120" s="667"/>
      <c r="C120" s="667"/>
      <c r="D120" s="667"/>
      <c r="E120" s="364" t="s">
        <v>143</v>
      </c>
      <c r="F120" s="365" t="s">
        <v>144</v>
      </c>
      <c r="G120" s="364" t="s">
        <v>48</v>
      </c>
      <c r="H120" s="364" t="s">
        <v>502</v>
      </c>
      <c r="I120" s="364" t="s">
        <v>216</v>
      </c>
      <c r="J120" s="364" t="s">
        <v>186</v>
      </c>
      <c r="K120" s="364" t="s">
        <v>35</v>
      </c>
      <c r="L120" s="364">
        <v>2024</v>
      </c>
      <c r="M120" s="364">
        <v>2024</v>
      </c>
      <c r="N120" s="364" t="s">
        <v>205</v>
      </c>
      <c r="O120" s="364"/>
      <c r="P120" s="364"/>
      <c r="Q120" s="364" t="s">
        <v>205</v>
      </c>
      <c r="R120" s="364"/>
      <c r="S120" s="364"/>
      <c r="T120" s="366" t="s">
        <v>35</v>
      </c>
      <c r="U120" s="364" t="s">
        <v>186</v>
      </c>
      <c r="V120" s="364" t="s">
        <v>187</v>
      </c>
    </row>
    <row r="121" spans="2:22" x14ac:dyDescent="0.25">
      <c r="B121" s="667"/>
      <c r="C121" s="667"/>
      <c r="D121" s="667"/>
      <c r="E121" s="364" t="s">
        <v>89</v>
      </c>
      <c r="F121" s="365" t="s">
        <v>90</v>
      </c>
      <c r="G121" s="364" t="s">
        <v>56</v>
      </c>
      <c r="H121" s="364" t="s">
        <v>369</v>
      </c>
      <c r="I121" s="364" t="s">
        <v>216</v>
      </c>
      <c r="J121" s="364" t="s">
        <v>186</v>
      </c>
      <c r="K121" s="364" t="s">
        <v>35</v>
      </c>
      <c r="L121" s="364">
        <v>2022</v>
      </c>
      <c r="M121" s="364">
        <v>2022</v>
      </c>
      <c r="N121" s="364" t="s">
        <v>205</v>
      </c>
      <c r="O121" s="364"/>
      <c r="P121" s="364"/>
      <c r="Q121" s="364" t="s">
        <v>205</v>
      </c>
      <c r="R121" s="364"/>
      <c r="S121" s="364"/>
      <c r="T121" s="366" t="s">
        <v>35</v>
      </c>
      <c r="U121" s="364" t="s">
        <v>186</v>
      </c>
      <c r="V121" s="364" t="s">
        <v>187</v>
      </c>
    </row>
    <row r="122" spans="2:22" ht="28.5" x14ac:dyDescent="0.25">
      <c r="B122" s="667"/>
      <c r="C122" s="667"/>
      <c r="D122" s="667"/>
      <c r="E122" s="364" t="s">
        <v>947</v>
      </c>
      <c r="F122" s="365" t="s">
        <v>1021</v>
      </c>
      <c r="G122" s="364" t="s">
        <v>43</v>
      </c>
      <c r="H122" s="364" t="s">
        <v>587</v>
      </c>
      <c r="I122" s="364" t="s">
        <v>216</v>
      </c>
      <c r="J122" s="364" t="s">
        <v>186</v>
      </c>
      <c r="K122" s="364" t="s">
        <v>35</v>
      </c>
      <c r="L122" s="364">
        <v>2030</v>
      </c>
      <c r="M122" s="364">
        <v>2030</v>
      </c>
      <c r="N122" s="364" t="s">
        <v>205</v>
      </c>
      <c r="O122" s="364"/>
      <c r="P122" s="364"/>
      <c r="Q122" s="364" t="s">
        <v>205</v>
      </c>
      <c r="R122" s="364"/>
      <c r="S122" s="364"/>
      <c r="T122" s="366" t="s">
        <v>35</v>
      </c>
      <c r="U122" s="364" t="s">
        <v>186</v>
      </c>
      <c r="V122" s="364" t="s">
        <v>187</v>
      </c>
    </row>
    <row r="123" spans="2:22" ht="28.5" x14ac:dyDescent="0.25">
      <c r="B123" s="667"/>
      <c r="C123" s="667"/>
      <c r="D123" s="667"/>
      <c r="E123" s="364" t="s">
        <v>145</v>
      </c>
      <c r="F123" s="365" t="s">
        <v>146</v>
      </c>
      <c r="G123" s="364" t="s">
        <v>43</v>
      </c>
      <c r="H123" s="364" t="s">
        <v>587</v>
      </c>
      <c r="I123" s="364" t="s">
        <v>216</v>
      </c>
      <c r="J123" s="364" t="s">
        <v>186</v>
      </c>
      <c r="K123" s="364" t="s">
        <v>35</v>
      </c>
      <c r="L123" s="364">
        <v>2025</v>
      </c>
      <c r="M123" s="364">
        <v>2025</v>
      </c>
      <c r="N123" s="364" t="s">
        <v>180</v>
      </c>
      <c r="O123" s="364">
        <v>18.8</v>
      </c>
      <c r="P123" s="364"/>
      <c r="Q123" s="364" t="s">
        <v>205</v>
      </c>
      <c r="R123" s="364"/>
      <c r="S123" s="364"/>
      <c r="T123" s="366" t="s">
        <v>181</v>
      </c>
      <c r="U123" s="364" t="s">
        <v>186</v>
      </c>
      <c r="V123" s="364" t="s">
        <v>187</v>
      </c>
    </row>
    <row r="124" spans="2:22" ht="28.5" x14ac:dyDescent="0.25">
      <c r="B124" s="667"/>
      <c r="C124" s="667"/>
      <c r="D124" s="667"/>
      <c r="E124" s="364" t="s">
        <v>588</v>
      </c>
      <c r="F124" s="365" t="s">
        <v>589</v>
      </c>
      <c r="G124" s="364" t="s">
        <v>44</v>
      </c>
      <c r="H124" s="364" t="s">
        <v>590</v>
      </c>
      <c r="I124" s="364" t="s">
        <v>216</v>
      </c>
      <c r="J124" s="364" t="s">
        <v>186</v>
      </c>
      <c r="K124" s="364" t="s">
        <v>35</v>
      </c>
      <c r="L124" s="364">
        <v>2023</v>
      </c>
      <c r="M124" s="364">
        <v>2023</v>
      </c>
      <c r="N124" s="364" t="s">
        <v>180</v>
      </c>
      <c r="O124" s="364">
        <v>184</v>
      </c>
      <c r="P124" s="364"/>
      <c r="Q124" s="364" t="s">
        <v>205</v>
      </c>
      <c r="R124" s="364"/>
      <c r="S124" s="364"/>
      <c r="T124" s="366" t="s">
        <v>35</v>
      </c>
      <c r="U124" s="364" t="s">
        <v>178</v>
      </c>
      <c r="V124" s="364" t="s">
        <v>591</v>
      </c>
    </row>
    <row r="125" spans="2:22" ht="99.75" x14ac:dyDescent="0.25">
      <c r="B125" s="667"/>
      <c r="C125" s="667"/>
      <c r="D125" s="667"/>
      <c r="E125" s="364" t="s">
        <v>592</v>
      </c>
      <c r="F125" s="365" t="s">
        <v>593</v>
      </c>
      <c r="G125" s="364" t="s">
        <v>50</v>
      </c>
      <c r="H125" s="364" t="s">
        <v>594</v>
      </c>
      <c r="I125" s="364" t="s">
        <v>216</v>
      </c>
      <c r="J125" s="364" t="s">
        <v>186</v>
      </c>
      <c r="K125" s="364" t="s">
        <v>35</v>
      </c>
      <c r="L125" s="364">
        <v>2024</v>
      </c>
      <c r="M125" s="364">
        <v>2024</v>
      </c>
      <c r="N125" s="364" t="s">
        <v>180</v>
      </c>
      <c r="O125" s="364">
        <v>160</v>
      </c>
      <c r="P125" s="364"/>
      <c r="Q125" s="364" t="s">
        <v>180</v>
      </c>
      <c r="R125" s="364">
        <v>13</v>
      </c>
      <c r="S125" s="364"/>
      <c r="T125" s="366" t="s">
        <v>181</v>
      </c>
      <c r="U125" s="364" t="s">
        <v>178</v>
      </c>
      <c r="V125" s="364" t="s">
        <v>595</v>
      </c>
    </row>
    <row r="126" spans="2:22" ht="28.5" x14ac:dyDescent="0.25">
      <c r="B126" s="667"/>
      <c r="C126" s="667"/>
      <c r="D126" s="667"/>
      <c r="E126" s="364" t="s">
        <v>596</v>
      </c>
      <c r="F126" s="365" t="s">
        <v>597</v>
      </c>
      <c r="G126" s="364" t="s">
        <v>54</v>
      </c>
      <c r="H126" s="364" t="s">
        <v>233</v>
      </c>
      <c r="I126" s="364" t="s">
        <v>216</v>
      </c>
      <c r="J126" s="364" t="s">
        <v>186</v>
      </c>
      <c r="K126" s="364" t="s">
        <v>35</v>
      </c>
      <c r="L126" s="364">
        <v>2019</v>
      </c>
      <c r="M126" s="364">
        <v>2019</v>
      </c>
      <c r="N126" s="364" t="s">
        <v>205</v>
      </c>
      <c r="O126" s="364"/>
      <c r="P126" s="364"/>
      <c r="Q126" s="364" t="s">
        <v>205</v>
      </c>
      <c r="R126" s="364"/>
      <c r="S126" s="364"/>
      <c r="T126" s="366" t="s">
        <v>181</v>
      </c>
      <c r="U126" s="364" t="s">
        <v>178</v>
      </c>
      <c r="V126" s="364" t="s">
        <v>598</v>
      </c>
    </row>
    <row r="127" spans="2:22" ht="28.5" x14ac:dyDescent="0.25">
      <c r="B127" s="667"/>
      <c r="C127" s="667"/>
      <c r="D127" s="667"/>
      <c r="E127" s="364" t="s">
        <v>599</v>
      </c>
      <c r="F127" s="365" t="s">
        <v>600</v>
      </c>
      <c r="G127" s="364" t="s">
        <v>41</v>
      </c>
      <c r="H127" s="364" t="s">
        <v>252</v>
      </c>
      <c r="I127" s="364" t="s">
        <v>216</v>
      </c>
      <c r="J127" s="364" t="s">
        <v>186</v>
      </c>
      <c r="K127" s="364" t="s">
        <v>35</v>
      </c>
      <c r="L127" s="364">
        <v>2019</v>
      </c>
      <c r="M127" s="364">
        <v>2019</v>
      </c>
      <c r="N127" s="364" t="s">
        <v>180</v>
      </c>
      <c r="O127" s="364">
        <v>37</v>
      </c>
      <c r="P127" s="364"/>
      <c r="Q127" s="364" t="s">
        <v>180</v>
      </c>
      <c r="R127" s="364">
        <v>1</v>
      </c>
      <c r="S127" s="364"/>
      <c r="T127" s="366" t="s">
        <v>181</v>
      </c>
      <c r="U127" s="364" t="s">
        <v>178</v>
      </c>
      <c r="V127" s="364" t="s">
        <v>253</v>
      </c>
    </row>
    <row r="128" spans="2:22" ht="28.5" x14ac:dyDescent="0.25">
      <c r="B128" s="667"/>
      <c r="C128" s="667"/>
      <c r="D128" s="667"/>
      <c r="E128" s="364" t="s">
        <v>601</v>
      </c>
      <c r="F128" s="365" t="s">
        <v>602</v>
      </c>
      <c r="G128" s="364" t="s">
        <v>196</v>
      </c>
      <c r="H128" s="364" t="s">
        <v>197</v>
      </c>
      <c r="I128" s="364" t="s">
        <v>216</v>
      </c>
      <c r="J128" s="364" t="s">
        <v>186</v>
      </c>
      <c r="K128" s="364" t="s">
        <v>35</v>
      </c>
      <c r="L128" s="364">
        <v>2019</v>
      </c>
      <c r="M128" s="364">
        <v>2019</v>
      </c>
      <c r="N128" s="364" t="s">
        <v>180</v>
      </c>
      <c r="O128" s="364">
        <v>13</v>
      </c>
      <c r="P128" s="364"/>
      <c r="Q128" s="364" t="s">
        <v>180</v>
      </c>
      <c r="R128" s="364">
        <v>0.4</v>
      </c>
      <c r="S128" s="364"/>
      <c r="T128" s="366" t="s">
        <v>181</v>
      </c>
      <c r="U128" s="364" t="s">
        <v>178</v>
      </c>
      <c r="V128" s="364" t="s">
        <v>601</v>
      </c>
    </row>
    <row r="129" spans="2:22" ht="28.5" x14ac:dyDescent="0.25">
      <c r="B129" s="667"/>
      <c r="C129" s="667"/>
      <c r="D129" s="667"/>
      <c r="E129" s="364" t="s">
        <v>603</v>
      </c>
      <c r="F129" s="365" t="s">
        <v>604</v>
      </c>
      <c r="G129" s="364" t="s">
        <v>44</v>
      </c>
      <c r="H129" s="364" t="s">
        <v>605</v>
      </c>
      <c r="I129" s="364" t="s">
        <v>216</v>
      </c>
      <c r="J129" s="364" t="s">
        <v>186</v>
      </c>
      <c r="K129" s="364" t="s">
        <v>35</v>
      </c>
      <c r="L129" s="364">
        <v>2019</v>
      </c>
      <c r="M129" s="364">
        <v>2019</v>
      </c>
      <c r="N129" s="364" t="s">
        <v>180</v>
      </c>
      <c r="O129" s="364">
        <v>8000</v>
      </c>
      <c r="P129" s="364"/>
      <c r="Q129" s="364" t="s">
        <v>205</v>
      </c>
      <c r="R129" s="364"/>
      <c r="S129" s="364"/>
      <c r="T129" s="366" t="s">
        <v>181</v>
      </c>
      <c r="U129" s="364" t="s">
        <v>186</v>
      </c>
      <c r="V129" s="364" t="s">
        <v>187</v>
      </c>
    </row>
    <row r="130" spans="2:22" ht="28.5" x14ac:dyDescent="0.25">
      <c r="B130" s="667"/>
      <c r="C130" s="667"/>
      <c r="D130" s="667"/>
      <c r="E130" s="364" t="s">
        <v>606</v>
      </c>
      <c r="F130" s="365" t="s">
        <v>607</v>
      </c>
      <c r="G130" s="364" t="s">
        <v>45</v>
      </c>
      <c r="H130" s="364" t="s">
        <v>495</v>
      </c>
      <c r="I130" s="364" t="s">
        <v>216</v>
      </c>
      <c r="J130" s="364" t="s">
        <v>178</v>
      </c>
      <c r="K130" s="364" t="s">
        <v>512</v>
      </c>
      <c r="L130" s="364">
        <v>2020</v>
      </c>
      <c r="M130" s="364">
        <v>2020</v>
      </c>
      <c r="N130" s="364" t="s">
        <v>180</v>
      </c>
      <c r="O130" s="364">
        <v>12</v>
      </c>
      <c r="P130" s="364"/>
      <c r="Q130" s="364" t="s">
        <v>180</v>
      </c>
      <c r="R130" s="364">
        <v>0.2</v>
      </c>
      <c r="S130" s="364"/>
      <c r="T130" s="366" t="s">
        <v>181</v>
      </c>
      <c r="U130" s="364" t="s">
        <v>178</v>
      </c>
      <c r="V130" s="364" t="s">
        <v>608</v>
      </c>
    </row>
    <row r="131" spans="2:22" x14ac:dyDescent="0.25">
      <c r="B131" s="667"/>
      <c r="C131" s="667"/>
      <c r="D131" s="667"/>
      <c r="E131" s="364" t="s">
        <v>609</v>
      </c>
      <c r="F131" s="365" t="s">
        <v>610</v>
      </c>
      <c r="G131" s="364" t="s">
        <v>38</v>
      </c>
      <c r="H131" s="364" t="s">
        <v>611</v>
      </c>
      <c r="I131" s="364" t="s">
        <v>216</v>
      </c>
      <c r="J131" s="364" t="s">
        <v>186</v>
      </c>
      <c r="K131" s="364" t="s">
        <v>35</v>
      </c>
      <c r="L131" s="364">
        <v>2020</v>
      </c>
      <c r="M131" s="364">
        <v>2020</v>
      </c>
      <c r="N131" s="364" t="s">
        <v>205</v>
      </c>
      <c r="O131" s="364"/>
      <c r="P131" s="364"/>
      <c r="Q131" s="364" t="s">
        <v>205</v>
      </c>
      <c r="R131" s="364"/>
      <c r="S131" s="364"/>
      <c r="T131" s="366" t="s">
        <v>35</v>
      </c>
      <c r="U131" s="364" t="s">
        <v>178</v>
      </c>
      <c r="V131" s="364" t="s">
        <v>612</v>
      </c>
    </row>
    <row r="132" spans="2:22" ht="28.5" x14ac:dyDescent="0.25">
      <c r="B132" s="667"/>
      <c r="C132" s="667"/>
      <c r="D132" s="667"/>
      <c r="E132" s="364" t="s">
        <v>613</v>
      </c>
      <c r="F132" s="365" t="s">
        <v>614</v>
      </c>
      <c r="G132" s="364" t="s">
        <v>384</v>
      </c>
      <c r="H132" s="364" t="s">
        <v>385</v>
      </c>
      <c r="I132" s="364" t="s">
        <v>216</v>
      </c>
      <c r="J132" s="364" t="s">
        <v>186</v>
      </c>
      <c r="K132" s="364" t="s">
        <v>35</v>
      </c>
      <c r="L132" s="364">
        <v>2021</v>
      </c>
      <c r="M132" s="364">
        <v>2021</v>
      </c>
      <c r="N132" s="364" t="s">
        <v>180</v>
      </c>
      <c r="O132" s="364">
        <v>9.14</v>
      </c>
      <c r="P132" s="364"/>
      <c r="Q132" s="364" t="s">
        <v>180</v>
      </c>
      <c r="R132" s="364">
        <v>0.56000000000000005</v>
      </c>
      <c r="S132" s="364"/>
      <c r="T132" s="366" t="s">
        <v>35</v>
      </c>
      <c r="U132" s="364" t="s">
        <v>178</v>
      </c>
      <c r="V132" s="364" t="s">
        <v>615</v>
      </c>
    </row>
    <row r="133" spans="2:22" x14ac:dyDescent="0.25">
      <c r="B133" s="667"/>
      <c r="C133" s="667"/>
      <c r="D133" s="667"/>
      <c r="E133" s="364" t="s">
        <v>616</v>
      </c>
      <c r="F133" s="365" t="s">
        <v>617</v>
      </c>
      <c r="G133" s="364" t="s">
        <v>339</v>
      </c>
      <c r="H133" s="364" t="s">
        <v>1004</v>
      </c>
      <c r="I133" s="364" t="s">
        <v>216</v>
      </c>
      <c r="J133" s="364" t="s">
        <v>186</v>
      </c>
      <c r="K133" s="364" t="s">
        <v>35</v>
      </c>
      <c r="L133" s="364">
        <v>2020</v>
      </c>
      <c r="M133" s="364">
        <v>2020</v>
      </c>
      <c r="N133" s="364" t="s">
        <v>205</v>
      </c>
      <c r="O133" s="364"/>
      <c r="P133" s="364"/>
      <c r="Q133" s="364" t="s">
        <v>205</v>
      </c>
      <c r="R133" s="364"/>
      <c r="S133" s="364"/>
      <c r="T133" s="366" t="s">
        <v>35</v>
      </c>
      <c r="U133" s="364" t="s">
        <v>186</v>
      </c>
      <c r="V133" s="364" t="s">
        <v>187</v>
      </c>
    </row>
    <row r="134" spans="2:22" ht="28.5" x14ac:dyDescent="0.25">
      <c r="B134" s="667"/>
      <c r="C134" s="667"/>
      <c r="D134" s="667"/>
      <c r="E134" s="364" t="s">
        <v>618</v>
      </c>
      <c r="F134" s="365" t="s">
        <v>619</v>
      </c>
      <c r="G134" s="364" t="s">
        <v>48</v>
      </c>
      <c r="H134" s="364" t="s">
        <v>502</v>
      </c>
      <c r="I134" s="364" t="s">
        <v>216</v>
      </c>
      <c r="J134" s="364" t="s">
        <v>178</v>
      </c>
      <c r="K134" s="364" t="s">
        <v>512</v>
      </c>
      <c r="L134" s="364">
        <v>2020</v>
      </c>
      <c r="M134" s="364">
        <v>2020</v>
      </c>
      <c r="N134" s="364" t="s">
        <v>180</v>
      </c>
      <c r="O134" s="364">
        <v>183</v>
      </c>
      <c r="P134" s="364"/>
      <c r="Q134" s="364" t="s">
        <v>180</v>
      </c>
      <c r="R134" s="364">
        <v>0.1</v>
      </c>
      <c r="S134" s="364"/>
      <c r="T134" s="366" t="s">
        <v>181</v>
      </c>
      <c r="U134" s="364" t="s">
        <v>178</v>
      </c>
      <c r="V134" s="364" t="s">
        <v>620</v>
      </c>
    </row>
    <row r="135" spans="2:22" ht="28.5" x14ac:dyDescent="0.25">
      <c r="B135" s="667"/>
      <c r="C135" s="667"/>
      <c r="D135" s="667"/>
      <c r="E135" s="364" t="s">
        <v>621</v>
      </c>
      <c r="F135" s="365" t="s">
        <v>622</v>
      </c>
      <c r="G135" s="364" t="s">
        <v>48</v>
      </c>
      <c r="H135" s="364" t="s">
        <v>502</v>
      </c>
      <c r="I135" s="364" t="s">
        <v>216</v>
      </c>
      <c r="J135" s="364" t="s">
        <v>186</v>
      </c>
      <c r="K135" s="364" t="s">
        <v>35</v>
      </c>
      <c r="L135" s="364">
        <v>2020</v>
      </c>
      <c r="M135" s="364">
        <v>2020</v>
      </c>
      <c r="N135" s="364" t="s">
        <v>180</v>
      </c>
      <c r="O135" s="364">
        <v>2.7</v>
      </c>
      <c r="P135" s="364"/>
      <c r="Q135" s="364" t="s">
        <v>180</v>
      </c>
      <c r="R135" s="364">
        <v>0.01</v>
      </c>
      <c r="S135" s="364"/>
      <c r="T135" s="366" t="s">
        <v>35</v>
      </c>
      <c r="U135" s="364" t="s">
        <v>178</v>
      </c>
      <c r="V135" s="364" t="s">
        <v>623</v>
      </c>
    </row>
    <row r="136" spans="2:22" ht="28.5" x14ac:dyDescent="0.25">
      <c r="B136" s="667"/>
      <c r="C136" s="667"/>
      <c r="D136" s="667"/>
      <c r="E136" s="364" t="s">
        <v>624</v>
      </c>
      <c r="F136" s="365" t="s">
        <v>625</v>
      </c>
      <c r="G136" s="364" t="s">
        <v>44</v>
      </c>
      <c r="H136" s="364" t="s">
        <v>546</v>
      </c>
      <c r="I136" s="364" t="s">
        <v>216</v>
      </c>
      <c r="J136" s="364" t="s">
        <v>186</v>
      </c>
      <c r="K136" s="364" t="s">
        <v>35</v>
      </c>
      <c r="L136" s="364">
        <v>2022</v>
      </c>
      <c r="M136" s="364">
        <v>2022</v>
      </c>
      <c r="N136" s="364" t="s">
        <v>180</v>
      </c>
      <c r="O136" s="364">
        <v>50</v>
      </c>
      <c r="P136" s="364"/>
      <c r="Q136" s="364" t="s">
        <v>205</v>
      </c>
      <c r="R136" s="364"/>
      <c r="S136" s="364"/>
      <c r="T136" s="366" t="s">
        <v>181</v>
      </c>
      <c r="U136" s="364" t="s">
        <v>178</v>
      </c>
      <c r="V136" s="364" t="s">
        <v>626</v>
      </c>
    </row>
    <row r="137" spans="2:22" ht="28.5" x14ac:dyDescent="0.25">
      <c r="B137" s="667"/>
      <c r="C137" s="667"/>
      <c r="D137" s="667"/>
      <c r="E137" s="364" t="s">
        <v>627</v>
      </c>
      <c r="F137" s="365" t="s">
        <v>628</v>
      </c>
      <c r="G137" s="364" t="s">
        <v>44</v>
      </c>
      <c r="H137" s="364" t="s">
        <v>629</v>
      </c>
      <c r="I137" s="364" t="s">
        <v>216</v>
      </c>
      <c r="J137" s="364" t="s">
        <v>186</v>
      </c>
      <c r="K137" s="364" t="s">
        <v>35</v>
      </c>
      <c r="L137" s="364">
        <v>2019</v>
      </c>
      <c r="M137" s="364">
        <v>2019</v>
      </c>
      <c r="N137" s="364" t="s">
        <v>180</v>
      </c>
      <c r="O137" s="364">
        <v>3</v>
      </c>
      <c r="P137" s="364"/>
      <c r="Q137" s="364" t="s">
        <v>180</v>
      </c>
      <c r="R137" s="364">
        <v>0.2</v>
      </c>
      <c r="S137" s="364"/>
      <c r="T137" s="366" t="s">
        <v>181</v>
      </c>
      <c r="U137" s="364" t="s">
        <v>178</v>
      </c>
      <c r="V137" s="364" t="s">
        <v>630</v>
      </c>
    </row>
    <row r="138" spans="2:22" ht="28.5" x14ac:dyDescent="0.25">
      <c r="B138" s="667"/>
      <c r="C138" s="667"/>
      <c r="D138" s="667"/>
      <c r="E138" s="364" t="s">
        <v>631</v>
      </c>
      <c r="F138" s="365" t="s">
        <v>632</v>
      </c>
      <c r="G138" s="364" t="s">
        <v>44</v>
      </c>
      <c r="H138" s="364" t="s">
        <v>633</v>
      </c>
      <c r="I138" s="364" t="s">
        <v>216</v>
      </c>
      <c r="J138" s="364" t="s">
        <v>186</v>
      </c>
      <c r="K138" s="364" t="s">
        <v>35</v>
      </c>
      <c r="L138" s="364">
        <v>2022</v>
      </c>
      <c r="M138" s="364">
        <v>2022</v>
      </c>
      <c r="N138" s="364" t="s">
        <v>180</v>
      </c>
      <c r="O138" s="364">
        <v>102</v>
      </c>
      <c r="P138" s="364"/>
      <c r="Q138" s="364" t="s">
        <v>205</v>
      </c>
      <c r="R138" s="364"/>
      <c r="S138" s="364"/>
      <c r="T138" s="366" t="s">
        <v>181</v>
      </c>
      <c r="U138" s="364" t="s">
        <v>178</v>
      </c>
      <c r="V138" s="364" t="s">
        <v>634</v>
      </c>
    </row>
    <row r="139" spans="2:22" ht="28.5" x14ac:dyDescent="0.25">
      <c r="B139" s="667"/>
      <c r="C139" s="667"/>
      <c r="D139" s="667"/>
      <c r="E139" s="364" t="s">
        <v>635</v>
      </c>
      <c r="F139" s="365" t="s">
        <v>636</v>
      </c>
      <c r="G139" s="364" t="s">
        <v>45</v>
      </c>
      <c r="H139" s="364" t="s">
        <v>495</v>
      </c>
      <c r="I139" s="364" t="s">
        <v>216</v>
      </c>
      <c r="J139" s="364" t="s">
        <v>186</v>
      </c>
      <c r="K139" s="364" t="s">
        <v>35</v>
      </c>
      <c r="L139" s="364">
        <v>2022</v>
      </c>
      <c r="M139" s="364">
        <v>2022</v>
      </c>
      <c r="N139" s="364" t="s">
        <v>180</v>
      </c>
      <c r="O139" s="364">
        <v>15</v>
      </c>
      <c r="P139" s="364"/>
      <c r="Q139" s="364" t="s">
        <v>180</v>
      </c>
      <c r="R139" s="364">
        <v>0.8</v>
      </c>
      <c r="S139" s="364"/>
      <c r="T139" s="366" t="s">
        <v>181</v>
      </c>
      <c r="U139" s="364" t="s">
        <v>178</v>
      </c>
      <c r="V139" s="364" t="s">
        <v>637</v>
      </c>
    </row>
    <row r="140" spans="2:22" ht="28.5" x14ac:dyDescent="0.25">
      <c r="B140" s="667"/>
      <c r="C140" s="667"/>
      <c r="D140" s="667"/>
      <c r="E140" s="364" t="s">
        <v>638</v>
      </c>
      <c r="F140" s="365" t="s">
        <v>639</v>
      </c>
      <c r="G140" s="364" t="s">
        <v>384</v>
      </c>
      <c r="H140" s="364" t="s">
        <v>385</v>
      </c>
      <c r="I140" s="364" t="s">
        <v>216</v>
      </c>
      <c r="J140" s="364" t="s">
        <v>186</v>
      </c>
      <c r="K140" s="364" t="s">
        <v>35</v>
      </c>
      <c r="L140" s="364">
        <v>2021</v>
      </c>
      <c r="M140" s="364">
        <v>2021</v>
      </c>
      <c r="N140" s="364" t="s">
        <v>180</v>
      </c>
      <c r="O140" s="364">
        <v>26.65</v>
      </c>
      <c r="P140" s="364"/>
      <c r="Q140" s="364" t="s">
        <v>180</v>
      </c>
      <c r="R140" s="364">
        <v>0.97</v>
      </c>
      <c r="S140" s="364"/>
      <c r="T140" s="366" t="s">
        <v>35</v>
      </c>
      <c r="U140" s="364" t="s">
        <v>178</v>
      </c>
      <c r="V140" s="364" t="s">
        <v>640</v>
      </c>
    </row>
    <row r="141" spans="2:22" ht="42.75" x14ac:dyDescent="0.25">
      <c r="B141" s="667"/>
      <c r="C141" s="667"/>
      <c r="D141" s="667"/>
      <c r="E141" s="364" t="s">
        <v>641</v>
      </c>
      <c r="F141" s="365" t="s">
        <v>642</v>
      </c>
      <c r="G141" s="364" t="s">
        <v>45</v>
      </c>
      <c r="H141" s="364" t="s">
        <v>643</v>
      </c>
      <c r="I141" s="364" t="s">
        <v>177</v>
      </c>
      <c r="J141" s="364" t="s">
        <v>178</v>
      </c>
      <c r="K141" s="364" t="s">
        <v>644</v>
      </c>
      <c r="L141" s="364">
        <v>2022</v>
      </c>
      <c r="M141" s="364">
        <v>2025</v>
      </c>
      <c r="N141" s="364" t="s">
        <v>180</v>
      </c>
      <c r="O141" s="364">
        <v>3400</v>
      </c>
      <c r="P141" s="364"/>
      <c r="Q141" s="364" t="s">
        <v>180</v>
      </c>
      <c r="R141" s="364">
        <v>52</v>
      </c>
      <c r="S141" s="364"/>
      <c r="T141" s="366" t="s">
        <v>181</v>
      </c>
      <c r="U141" s="364" t="s">
        <v>178</v>
      </c>
      <c r="V141" s="364" t="s">
        <v>645</v>
      </c>
    </row>
    <row r="142" spans="2:22" x14ac:dyDescent="0.25">
      <c r="B142" s="667"/>
      <c r="C142" s="667"/>
      <c r="D142" s="667"/>
      <c r="E142" s="364" t="s">
        <v>646</v>
      </c>
      <c r="F142" s="365" t="s">
        <v>647</v>
      </c>
      <c r="G142" s="364" t="s">
        <v>48</v>
      </c>
      <c r="H142" s="364" t="s">
        <v>648</v>
      </c>
      <c r="I142" s="364" t="s">
        <v>177</v>
      </c>
      <c r="J142" s="364" t="s">
        <v>186</v>
      </c>
      <c r="K142" s="364" t="s">
        <v>35</v>
      </c>
      <c r="L142" s="364">
        <v>2022</v>
      </c>
      <c r="M142" s="364">
        <v>2022</v>
      </c>
      <c r="N142" s="364" t="s">
        <v>205</v>
      </c>
      <c r="O142" s="364"/>
      <c r="P142" s="364">
        <v>969.98</v>
      </c>
      <c r="Q142" s="364" t="s">
        <v>205</v>
      </c>
      <c r="R142" s="364"/>
      <c r="S142" s="364">
        <v>17.46</v>
      </c>
      <c r="T142" s="366" t="s">
        <v>181</v>
      </c>
      <c r="U142" s="364" t="s">
        <v>178</v>
      </c>
      <c r="V142" s="364" t="s">
        <v>645</v>
      </c>
    </row>
    <row r="143" spans="2:22" x14ac:dyDescent="0.25">
      <c r="B143" s="667"/>
      <c r="C143" s="667"/>
      <c r="D143" s="667"/>
      <c r="E143" s="364" t="s">
        <v>649</v>
      </c>
      <c r="F143" s="365" t="s">
        <v>650</v>
      </c>
      <c r="G143" s="364" t="s">
        <v>47</v>
      </c>
      <c r="H143" s="364" t="s">
        <v>651</v>
      </c>
      <c r="I143" s="364" t="s">
        <v>177</v>
      </c>
      <c r="J143" s="364" t="s">
        <v>178</v>
      </c>
      <c r="K143" s="364" t="s">
        <v>652</v>
      </c>
      <c r="L143" s="364">
        <v>2022</v>
      </c>
      <c r="M143" s="364">
        <v>2029</v>
      </c>
      <c r="N143" s="364" t="s">
        <v>205</v>
      </c>
      <c r="O143" s="364"/>
      <c r="P143" s="364"/>
      <c r="Q143" s="364" t="s">
        <v>205</v>
      </c>
      <c r="R143" s="364"/>
      <c r="S143" s="364"/>
      <c r="T143" s="366" t="s">
        <v>181</v>
      </c>
      <c r="U143" s="364" t="s">
        <v>178</v>
      </c>
      <c r="V143" s="364" t="s">
        <v>653</v>
      </c>
    </row>
    <row r="144" spans="2:22" ht="28.5" x14ac:dyDescent="0.25">
      <c r="B144" s="667"/>
      <c r="C144" s="667"/>
      <c r="D144" s="667"/>
      <c r="E144" s="364" t="s">
        <v>654</v>
      </c>
      <c r="F144" s="365" t="s">
        <v>655</v>
      </c>
      <c r="G144" s="364" t="s">
        <v>656</v>
      </c>
      <c r="H144" s="364" t="s">
        <v>657</v>
      </c>
      <c r="I144" s="364" t="s">
        <v>177</v>
      </c>
      <c r="J144" s="364" t="s">
        <v>178</v>
      </c>
      <c r="K144" s="364" t="s">
        <v>658</v>
      </c>
      <c r="L144" s="364">
        <v>2024</v>
      </c>
      <c r="M144" s="364">
        <v>2024</v>
      </c>
      <c r="N144" s="364" t="s">
        <v>180</v>
      </c>
      <c r="O144" s="364">
        <v>409.8</v>
      </c>
      <c r="P144" s="364"/>
      <c r="Q144" s="364" t="s">
        <v>180</v>
      </c>
      <c r="R144" s="364">
        <v>3.6</v>
      </c>
      <c r="S144" s="364"/>
      <c r="T144" s="366" t="s">
        <v>181</v>
      </c>
      <c r="U144" s="364" t="s">
        <v>178</v>
      </c>
      <c r="V144" s="364" t="s">
        <v>659</v>
      </c>
    </row>
    <row r="145" spans="2:22" ht="28.5" x14ac:dyDescent="0.25">
      <c r="B145" s="667"/>
      <c r="C145" s="667"/>
      <c r="D145" s="667"/>
      <c r="E145" s="364" t="s">
        <v>660</v>
      </c>
      <c r="F145" s="365" t="s">
        <v>661</v>
      </c>
      <c r="G145" s="364" t="s">
        <v>57</v>
      </c>
      <c r="H145" s="364" t="s">
        <v>662</v>
      </c>
      <c r="I145" s="364" t="s">
        <v>177</v>
      </c>
      <c r="J145" s="364" t="s">
        <v>186</v>
      </c>
      <c r="K145" s="364" t="s">
        <v>35</v>
      </c>
      <c r="L145" s="364">
        <v>2022</v>
      </c>
      <c r="M145" s="364">
        <v>2022</v>
      </c>
      <c r="N145" s="364" t="s">
        <v>180</v>
      </c>
      <c r="O145" s="364">
        <v>105</v>
      </c>
      <c r="P145" s="364"/>
      <c r="Q145" s="364" t="s">
        <v>180</v>
      </c>
      <c r="R145" s="364">
        <v>4.5</v>
      </c>
      <c r="S145" s="364"/>
      <c r="T145" s="366" t="s">
        <v>181</v>
      </c>
      <c r="U145" s="364" t="s">
        <v>186</v>
      </c>
      <c r="V145" s="364" t="s">
        <v>187</v>
      </c>
    </row>
    <row r="146" spans="2:22" ht="28.5" x14ac:dyDescent="0.25">
      <c r="B146" s="667"/>
      <c r="C146" s="667"/>
      <c r="D146" s="667"/>
      <c r="E146" s="364" t="s">
        <v>91</v>
      </c>
      <c r="F146" s="365" t="s">
        <v>92</v>
      </c>
      <c r="G146" s="364" t="s">
        <v>40</v>
      </c>
      <c r="H146" s="364" t="s">
        <v>314</v>
      </c>
      <c r="I146" s="364" t="s">
        <v>177</v>
      </c>
      <c r="J146" s="364" t="s">
        <v>186</v>
      </c>
      <c r="K146" s="364" t="s">
        <v>35</v>
      </c>
      <c r="L146" s="364">
        <v>2021</v>
      </c>
      <c r="M146" s="364">
        <v>2021</v>
      </c>
      <c r="N146" s="364" t="s">
        <v>180</v>
      </c>
      <c r="O146" s="364">
        <v>29</v>
      </c>
      <c r="P146" s="364"/>
      <c r="Q146" s="364" t="s">
        <v>180</v>
      </c>
      <c r="R146" s="364">
        <v>2</v>
      </c>
      <c r="S146" s="364"/>
      <c r="T146" s="366" t="s">
        <v>35</v>
      </c>
      <c r="U146" s="364" t="s">
        <v>186</v>
      </c>
      <c r="V146" s="364" t="s">
        <v>187</v>
      </c>
    </row>
    <row r="147" spans="2:22" x14ac:dyDescent="0.25">
      <c r="B147" s="667"/>
      <c r="C147" s="667"/>
      <c r="D147" s="667"/>
      <c r="E147" s="364" t="s">
        <v>663</v>
      </c>
      <c r="F147" s="365" t="s">
        <v>664</v>
      </c>
      <c r="G147" s="364" t="s">
        <v>202</v>
      </c>
      <c r="H147" s="364" t="s">
        <v>203</v>
      </c>
      <c r="I147" s="364" t="s">
        <v>177</v>
      </c>
      <c r="J147" s="364" t="s">
        <v>186</v>
      </c>
      <c r="K147" s="364" t="s">
        <v>35</v>
      </c>
      <c r="L147" s="364">
        <v>2023</v>
      </c>
      <c r="M147" s="364">
        <v>2025</v>
      </c>
      <c r="N147" s="364" t="s">
        <v>205</v>
      </c>
      <c r="O147" s="364"/>
      <c r="P147" s="364">
        <v>576</v>
      </c>
      <c r="Q147" s="364" t="s">
        <v>205</v>
      </c>
      <c r="R147" s="364"/>
      <c r="S147" s="364">
        <v>10.37</v>
      </c>
      <c r="T147" s="366" t="s">
        <v>181</v>
      </c>
      <c r="U147" s="364" t="s">
        <v>178</v>
      </c>
      <c r="V147" s="364" t="s">
        <v>665</v>
      </c>
    </row>
    <row r="148" spans="2:22" ht="28.5" x14ac:dyDescent="0.25">
      <c r="B148" s="667"/>
      <c r="C148" s="667"/>
      <c r="D148" s="667"/>
      <c r="E148" s="364" t="s">
        <v>666</v>
      </c>
      <c r="F148" s="365" t="s">
        <v>667</v>
      </c>
      <c r="G148" s="364" t="s">
        <v>202</v>
      </c>
      <c r="H148" s="364" t="s">
        <v>203</v>
      </c>
      <c r="I148" s="364" t="s">
        <v>177</v>
      </c>
      <c r="J148" s="364" t="s">
        <v>186</v>
      </c>
      <c r="K148" s="364" t="s">
        <v>35</v>
      </c>
      <c r="L148" s="364">
        <v>2023</v>
      </c>
      <c r="M148" s="364">
        <v>2027</v>
      </c>
      <c r="N148" s="364" t="s">
        <v>205</v>
      </c>
      <c r="O148" s="364"/>
      <c r="P148" s="364">
        <v>135</v>
      </c>
      <c r="Q148" s="364" t="s">
        <v>205</v>
      </c>
      <c r="R148" s="364"/>
      <c r="S148" s="364">
        <v>0.18</v>
      </c>
      <c r="T148" s="366" t="s">
        <v>181</v>
      </c>
      <c r="U148" s="364" t="s">
        <v>178</v>
      </c>
      <c r="V148" s="364" t="s">
        <v>668</v>
      </c>
    </row>
    <row r="149" spans="2:22" ht="28.5" x14ac:dyDescent="0.25">
      <c r="B149" s="667"/>
      <c r="C149" s="667"/>
      <c r="D149" s="667"/>
      <c r="E149" s="364" t="s">
        <v>669</v>
      </c>
      <c r="F149" s="365" t="s">
        <v>670</v>
      </c>
      <c r="G149" s="364" t="s">
        <v>41</v>
      </c>
      <c r="H149" s="364" t="s">
        <v>671</v>
      </c>
      <c r="I149" s="364" t="s">
        <v>177</v>
      </c>
      <c r="J149" s="364" t="s">
        <v>186</v>
      </c>
      <c r="K149" s="364" t="s">
        <v>35</v>
      </c>
      <c r="L149" s="364">
        <v>2025</v>
      </c>
      <c r="M149" s="364">
        <v>2025</v>
      </c>
      <c r="N149" s="364" t="s">
        <v>180</v>
      </c>
      <c r="O149" s="364">
        <v>370</v>
      </c>
      <c r="P149" s="364"/>
      <c r="Q149" s="364" t="s">
        <v>180</v>
      </c>
      <c r="R149" s="364">
        <v>7</v>
      </c>
      <c r="S149" s="364"/>
      <c r="T149" s="366" t="s">
        <v>181</v>
      </c>
      <c r="U149" s="364" t="s">
        <v>178</v>
      </c>
      <c r="V149" s="364" t="s">
        <v>87</v>
      </c>
    </row>
    <row r="150" spans="2:22" x14ac:dyDescent="0.25">
      <c r="B150" s="667"/>
      <c r="C150" s="667"/>
      <c r="D150" s="667"/>
      <c r="E150" s="364" t="s">
        <v>672</v>
      </c>
      <c r="F150" s="365" t="s">
        <v>673</v>
      </c>
      <c r="G150" s="364" t="s">
        <v>46</v>
      </c>
      <c r="H150" s="364" t="s">
        <v>388</v>
      </c>
      <c r="I150" s="364" t="s">
        <v>177</v>
      </c>
      <c r="J150" s="364" t="s">
        <v>178</v>
      </c>
      <c r="K150" s="364" t="s">
        <v>674</v>
      </c>
      <c r="L150" s="364">
        <v>2022</v>
      </c>
      <c r="M150" s="364">
        <v>2022</v>
      </c>
      <c r="N150" s="364" t="s">
        <v>205</v>
      </c>
      <c r="O150" s="364"/>
      <c r="P150" s="364">
        <v>20</v>
      </c>
      <c r="Q150" s="364" t="s">
        <v>205</v>
      </c>
      <c r="R150" s="364"/>
      <c r="S150" s="364">
        <v>3.1</v>
      </c>
      <c r="T150" s="366" t="s">
        <v>181</v>
      </c>
      <c r="U150" s="364" t="s">
        <v>178</v>
      </c>
      <c r="V150" s="364" t="s">
        <v>675</v>
      </c>
    </row>
    <row r="151" spans="2:22" ht="28.5" x14ac:dyDescent="0.25">
      <c r="B151" s="667"/>
      <c r="C151" s="667"/>
      <c r="D151" s="667"/>
      <c r="E151" s="364" t="s">
        <v>676</v>
      </c>
      <c r="F151" s="365" t="s">
        <v>1022</v>
      </c>
      <c r="G151" s="364" t="s">
        <v>379</v>
      </c>
      <c r="H151" s="364" t="s">
        <v>380</v>
      </c>
      <c r="I151" s="364" t="s">
        <v>177</v>
      </c>
      <c r="J151" s="364" t="s">
        <v>178</v>
      </c>
      <c r="K151" s="364" t="s">
        <v>677</v>
      </c>
      <c r="L151" s="364">
        <v>2025</v>
      </c>
      <c r="M151" s="364">
        <v>2025</v>
      </c>
      <c r="N151" s="364" t="s">
        <v>180</v>
      </c>
      <c r="O151" s="364">
        <v>237.977</v>
      </c>
      <c r="P151" s="364"/>
      <c r="Q151" s="364" t="s">
        <v>180</v>
      </c>
      <c r="R151" s="364">
        <v>3.08</v>
      </c>
      <c r="S151" s="364"/>
      <c r="T151" s="366" t="s">
        <v>181</v>
      </c>
      <c r="U151" s="364" t="s">
        <v>178</v>
      </c>
      <c r="V151" s="364" t="s">
        <v>678</v>
      </c>
    </row>
    <row r="152" spans="2:22" ht="28.5" x14ac:dyDescent="0.25">
      <c r="B152" s="667"/>
      <c r="C152" s="667"/>
      <c r="D152" s="667"/>
      <c r="E152" s="364" t="s">
        <v>679</v>
      </c>
      <c r="F152" s="365" t="s">
        <v>680</v>
      </c>
      <c r="G152" s="364" t="s">
        <v>384</v>
      </c>
      <c r="H152" s="364" t="s">
        <v>681</v>
      </c>
      <c r="I152" s="364" t="s">
        <v>177</v>
      </c>
      <c r="J152" s="364" t="s">
        <v>178</v>
      </c>
      <c r="K152" s="364" t="s">
        <v>682</v>
      </c>
      <c r="L152" s="364">
        <v>2021</v>
      </c>
      <c r="M152" s="364">
        <v>2024</v>
      </c>
      <c r="N152" s="364" t="s">
        <v>180</v>
      </c>
      <c r="O152" s="364">
        <v>87</v>
      </c>
      <c r="P152" s="364"/>
      <c r="Q152" s="364" t="s">
        <v>180</v>
      </c>
      <c r="R152" s="364">
        <v>1.5</v>
      </c>
      <c r="S152" s="364"/>
      <c r="T152" s="366" t="s">
        <v>181</v>
      </c>
      <c r="U152" s="364" t="s">
        <v>178</v>
      </c>
      <c r="V152" s="364" t="s">
        <v>288</v>
      </c>
    </row>
    <row r="153" spans="2:22" ht="28.5" x14ac:dyDescent="0.25">
      <c r="B153" s="667"/>
      <c r="C153" s="667"/>
      <c r="D153" s="667"/>
      <c r="E153" s="364" t="s">
        <v>683</v>
      </c>
      <c r="F153" s="365" t="s">
        <v>684</v>
      </c>
      <c r="G153" s="364" t="s">
        <v>58</v>
      </c>
      <c r="H153" s="364" t="s">
        <v>685</v>
      </c>
      <c r="I153" s="364" t="s">
        <v>177</v>
      </c>
      <c r="J153" s="364" t="s">
        <v>186</v>
      </c>
      <c r="K153" s="364" t="s">
        <v>35</v>
      </c>
      <c r="L153" s="364">
        <v>2022</v>
      </c>
      <c r="M153" s="364">
        <v>2026</v>
      </c>
      <c r="N153" s="364" t="s">
        <v>180</v>
      </c>
      <c r="O153" s="364">
        <v>325</v>
      </c>
      <c r="P153" s="364"/>
      <c r="Q153" s="364" t="s">
        <v>180</v>
      </c>
      <c r="R153" s="364">
        <v>8</v>
      </c>
      <c r="S153" s="364"/>
      <c r="T153" s="366" t="s">
        <v>181</v>
      </c>
      <c r="U153" s="364" t="s">
        <v>178</v>
      </c>
      <c r="V153" s="364" t="s">
        <v>686</v>
      </c>
    </row>
    <row r="154" spans="2:22" ht="85.5" x14ac:dyDescent="0.25">
      <c r="B154" s="667"/>
      <c r="C154" s="667"/>
      <c r="D154" s="667"/>
      <c r="E154" s="364" t="s">
        <v>687</v>
      </c>
      <c r="F154" s="365" t="s">
        <v>688</v>
      </c>
      <c r="G154" s="364" t="s">
        <v>56</v>
      </c>
      <c r="H154" s="364" t="s">
        <v>689</v>
      </c>
      <c r="I154" s="364" t="s">
        <v>177</v>
      </c>
      <c r="J154" s="364" t="s">
        <v>186</v>
      </c>
      <c r="K154" s="364" t="s">
        <v>35</v>
      </c>
      <c r="L154" s="364">
        <v>2024</v>
      </c>
      <c r="M154" s="364">
        <v>2024</v>
      </c>
      <c r="N154" s="364" t="s">
        <v>180</v>
      </c>
      <c r="O154" s="364">
        <v>36</v>
      </c>
      <c r="P154" s="364"/>
      <c r="Q154" s="364" t="s">
        <v>180</v>
      </c>
      <c r="R154" s="364">
        <v>2</v>
      </c>
      <c r="S154" s="364"/>
      <c r="T154" s="366" t="s">
        <v>181</v>
      </c>
      <c r="U154" s="364" t="s">
        <v>178</v>
      </c>
      <c r="V154" s="364" t="s">
        <v>690</v>
      </c>
    </row>
    <row r="155" spans="2:22" ht="28.5" x14ac:dyDescent="0.25">
      <c r="B155" s="667"/>
      <c r="C155" s="667"/>
      <c r="D155" s="667"/>
      <c r="E155" s="364" t="s">
        <v>691</v>
      </c>
      <c r="F155" s="365" t="s">
        <v>692</v>
      </c>
      <c r="G155" s="364" t="s">
        <v>56</v>
      </c>
      <c r="H155" s="364" t="s">
        <v>689</v>
      </c>
      <c r="I155" s="364" t="s">
        <v>177</v>
      </c>
      <c r="J155" s="364" t="s">
        <v>186</v>
      </c>
      <c r="K155" s="364" t="s">
        <v>35</v>
      </c>
      <c r="L155" s="364">
        <v>2024</v>
      </c>
      <c r="M155" s="364">
        <v>2024</v>
      </c>
      <c r="N155" s="364" t="s">
        <v>180</v>
      </c>
      <c r="O155" s="364">
        <v>45</v>
      </c>
      <c r="P155" s="364"/>
      <c r="Q155" s="364" t="s">
        <v>180</v>
      </c>
      <c r="R155" s="364">
        <v>0.2</v>
      </c>
      <c r="S155" s="364"/>
      <c r="T155" s="366" t="s">
        <v>181</v>
      </c>
      <c r="U155" s="364" t="s">
        <v>186</v>
      </c>
      <c r="V155" s="364" t="s">
        <v>187</v>
      </c>
    </row>
    <row r="156" spans="2:22" ht="28.5" x14ac:dyDescent="0.25">
      <c r="B156" s="667"/>
      <c r="C156" s="667"/>
      <c r="D156" s="667"/>
      <c r="E156" s="364" t="s">
        <v>693</v>
      </c>
      <c r="F156" s="365" t="s">
        <v>694</v>
      </c>
      <c r="G156" s="364" t="s">
        <v>53</v>
      </c>
      <c r="H156" s="364" t="s">
        <v>368</v>
      </c>
      <c r="I156" s="364" t="s">
        <v>177</v>
      </c>
      <c r="J156" s="364" t="s">
        <v>186</v>
      </c>
      <c r="K156" s="364" t="s">
        <v>35</v>
      </c>
      <c r="L156" s="364">
        <v>2025</v>
      </c>
      <c r="M156" s="364">
        <v>2025</v>
      </c>
      <c r="N156" s="364" t="s">
        <v>180</v>
      </c>
      <c r="O156" s="364">
        <v>24</v>
      </c>
      <c r="P156" s="364"/>
      <c r="Q156" s="364" t="s">
        <v>180</v>
      </c>
      <c r="R156" s="364">
        <v>0.89</v>
      </c>
      <c r="S156" s="364"/>
      <c r="T156" s="366" t="s">
        <v>181</v>
      </c>
      <c r="U156" s="364" t="s">
        <v>178</v>
      </c>
      <c r="V156" s="364" t="s">
        <v>87</v>
      </c>
    </row>
    <row r="157" spans="2:22" ht="42.75" x14ac:dyDescent="0.25">
      <c r="B157" s="667"/>
      <c r="C157" s="667"/>
      <c r="D157" s="667"/>
      <c r="E157" s="364" t="s">
        <v>695</v>
      </c>
      <c r="F157" s="365" t="s">
        <v>696</v>
      </c>
      <c r="G157" s="364" t="s">
        <v>45</v>
      </c>
      <c r="H157" s="364" t="s">
        <v>697</v>
      </c>
      <c r="I157" s="364" t="s">
        <v>177</v>
      </c>
      <c r="J157" s="364" t="s">
        <v>178</v>
      </c>
      <c r="K157" s="364" t="s">
        <v>698</v>
      </c>
      <c r="L157" s="364">
        <v>2025</v>
      </c>
      <c r="M157" s="364">
        <v>2025</v>
      </c>
      <c r="N157" s="364" t="s">
        <v>180</v>
      </c>
      <c r="O157" s="364">
        <v>5200</v>
      </c>
      <c r="P157" s="364"/>
      <c r="Q157" s="364" t="s">
        <v>180</v>
      </c>
      <c r="R157" s="364">
        <v>90</v>
      </c>
      <c r="S157" s="364"/>
      <c r="T157" s="366" t="s">
        <v>181</v>
      </c>
      <c r="U157" s="364" t="s">
        <v>186</v>
      </c>
      <c r="V157" s="364" t="s">
        <v>187</v>
      </c>
    </row>
    <row r="158" spans="2:22" ht="28.5" x14ac:dyDescent="0.25">
      <c r="B158" s="667"/>
      <c r="C158" s="667"/>
      <c r="D158" s="667"/>
      <c r="E158" s="364" t="s">
        <v>699</v>
      </c>
      <c r="F158" s="365" t="s">
        <v>700</v>
      </c>
      <c r="G158" s="364" t="s">
        <v>701</v>
      </c>
      <c r="H158" s="364" t="s">
        <v>702</v>
      </c>
      <c r="I158" s="364" t="s">
        <v>177</v>
      </c>
      <c r="J158" s="364" t="s">
        <v>178</v>
      </c>
      <c r="K158" s="364" t="s">
        <v>563</v>
      </c>
      <c r="L158" s="364">
        <v>2022</v>
      </c>
      <c r="M158" s="364">
        <v>2023</v>
      </c>
      <c r="N158" s="364" t="s">
        <v>180</v>
      </c>
      <c r="O158" s="364">
        <v>1500</v>
      </c>
      <c r="P158" s="364"/>
      <c r="Q158" s="364" t="s">
        <v>180</v>
      </c>
      <c r="R158" s="364">
        <v>16</v>
      </c>
      <c r="S158" s="364"/>
      <c r="T158" s="366" t="s">
        <v>181</v>
      </c>
      <c r="U158" s="364" t="s">
        <v>186</v>
      </c>
      <c r="V158" s="364" t="s">
        <v>187</v>
      </c>
    </row>
    <row r="159" spans="2:22" ht="28.5" x14ac:dyDescent="0.25">
      <c r="B159" s="667"/>
      <c r="C159" s="667"/>
      <c r="D159" s="667"/>
      <c r="E159" s="364" t="s">
        <v>703</v>
      </c>
      <c r="F159" s="365" t="s">
        <v>704</v>
      </c>
      <c r="G159" s="364" t="s">
        <v>384</v>
      </c>
      <c r="H159" s="364" t="s">
        <v>385</v>
      </c>
      <c r="I159" s="364" t="s">
        <v>177</v>
      </c>
      <c r="J159" s="364" t="s">
        <v>178</v>
      </c>
      <c r="K159" s="364" t="s">
        <v>705</v>
      </c>
      <c r="L159" s="364">
        <v>2021</v>
      </c>
      <c r="M159" s="364">
        <v>2021</v>
      </c>
      <c r="N159" s="364" t="s">
        <v>180</v>
      </c>
      <c r="O159" s="364">
        <v>360.4</v>
      </c>
      <c r="P159" s="364"/>
      <c r="Q159" s="364" t="s">
        <v>180</v>
      </c>
      <c r="R159" s="364">
        <v>0.83</v>
      </c>
      <c r="S159" s="364"/>
      <c r="T159" s="366" t="s">
        <v>181</v>
      </c>
      <c r="U159" s="364" t="s">
        <v>178</v>
      </c>
      <c r="V159" s="364" t="s">
        <v>706</v>
      </c>
    </row>
    <row r="160" spans="2:22" ht="28.5" x14ac:dyDescent="0.25">
      <c r="B160" s="667"/>
      <c r="C160" s="667"/>
      <c r="D160" s="667"/>
      <c r="E160" s="364" t="s">
        <v>707</v>
      </c>
      <c r="F160" s="365" t="s">
        <v>708</v>
      </c>
      <c r="G160" s="364" t="s">
        <v>40</v>
      </c>
      <c r="H160" s="364" t="s">
        <v>709</v>
      </c>
      <c r="I160" s="364" t="s">
        <v>177</v>
      </c>
      <c r="J160" s="364" t="s">
        <v>186</v>
      </c>
      <c r="K160" s="364" t="s">
        <v>35</v>
      </c>
      <c r="L160" s="364">
        <v>2022</v>
      </c>
      <c r="M160" s="364">
        <v>2022</v>
      </c>
      <c r="N160" s="364" t="s">
        <v>180</v>
      </c>
      <c r="O160" s="364">
        <v>290</v>
      </c>
      <c r="P160" s="364"/>
      <c r="Q160" s="364" t="s">
        <v>180</v>
      </c>
      <c r="R160" s="364">
        <v>5.96</v>
      </c>
      <c r="S160" s="364"/>
      <c r="T160" s="366" t="s">
        <v>181</v>
      </c>
      <c r="U160" s="364" t="s">
        <v>186</v>
      </c>
      <c r="V160" s="364" t="s">
        <v>187</v>
      </c>
    </row>
    <row r="161" spans="2:22" x14ac:dyDescent="0.25">
      <c r="B161" s="667"/>
      <c r="C161" s="667"/>
      <c r="D161" s="667"/>
      <c r="E161" s="364" t="s">
        <v>710</v>
      </c>
      <c r="F161" s="365" t="s">
        <v>711</v>
      </c>
      <c r="G161" s="364" t="s">
        <v>44</v>
      </c>
      <c r="H161" s="364" t="s">
        <v>633</v>
      </c>
      <c r="I161" s="364" t="s">
        <v>177</v>
      </c>
      <c r="J161" s="364" t="s">
        <v>186</v>
      </c>
      <c r="K161" s="364" t="s">
        <v>35</v>
      </c>
      <c r="L161" s="364">
        <v>2022</v>
      </c>
      <c r="M161" s="364">
        <v>2022</v>
      </c>
      <c r="N161" s="364" t="s">
        <v>205</v>
      </c>
      <c r="O161" s="364"/>
      <c r="P161" s="364"/>
      <c r="Q161" s="364" t="s">
        <v>205</v>
      </c>
      <c r="R161" s="364"/>
      <c r="S161" s="364"/>
      <c r="T161" s="366" t="s">
        <v>35</v>
      </c>
      <c r="U161" s="364" t="s">
        <v>186</v>
      </c>
      <c r="V161" s="364" t="s">
        <v>187</v>
      </c>
    </row>
    <row r="162" spans="2:22" ht="28.5" x14ac:dyDescent="0.25">
      <c r="B162" s="667"/>
      <c r="C162" s="667"/>
      <c r="D162" s="667"/>
      <c r="E162" s="364" t="s">
        <v>712</v>
      </c>
      <c r="F162" s="365" t="s">
        <v>713</v>
      </c>
      <c r="G162" s="364" t="s">
        <v>43</v>
      </c>
      <c r="H162" s="364" t="s">
        <v>714</v>
      </c>
      <c r="I162" s="364" t="s">
        <v>177</v>
      </c>
      <c r="J162" s="364" t="s">
        <v>178</v>
      </c>
      <c r="K162" s="364" t="s">
        <v>582</v>
      </c>
      <c r="L162" s="364">
        <v>2025</v>
      </c>
      <c r="M162" s="364">
        <v>2025</v>
      </c>
      <c r="N162" s="364" t="s">
        <v>180</v>
      </c>
      <c r="O162" s="364">
        <v>123</v>
      </c>
      <c r="P162" s="364"/>
      <c r="Q162" s="364" t="s">
        <v>180</v>
      </c>
      <c r="R162" s="364">
        <v>1.5</v>
      </c>
      <c r="S162" s="364"/>
      <c r="T162" s="366" t="s">
        <v>181</v>
      </c>
      <c r="U162" s="364" t="s">
        <v>178</v>
      </c>
      <c r="V162" s="364" t="s">
        <v>715</v>
      </c>
    </row>
    <row r="163" spans="2:22" x14ac:dyDescent="0.25">
      <c r="B163" s="667"/>
      <c r="C163" s="667"/>
      <c r="D163" s="667"/>
      <c r="E163" s="364" t="s">
        <v>111</v>
      </c>
      <c r="F163" s="365" t="s">
        <v>112</v>
      </c>
      <c r="G163" s="364" t="s">
        <v>51</v>
      </c>
      <c r="H163" s="364" t="s">
        <v>465</v>
      </c>
      <c r="I163" s="364" t="s">
        <v>177</v>
      </c>
      <c r="J163" s="364" t="s">
        <v>186</v>
      </c>
      <c r="K163" s="364" t="s">
        <v>35</v>
      </c>
      <c r="L163" s="364">
        <v>2021</v>
      </c>
      <c r="M163" s="364">
        <v>2021</v>
      </c>
      <c r="N163" s="364" t="s">
        <v>205</v>
      </c>
      <c r="O163" s="364"/>
      <c r="P163" s="364"/>
      <c r="Q163" s="364" t="s">
        <v>205</v>
      </c>
      <c r="R163" s="364"/>
      <c r="S163" s="364"/>
      <c r="T163" s="366" t="s">
        <v>35</v>
      </c>
      <c r="U163" s="364" t="s">
        <v>186</v>
      </c>
      <c r="V163" s="364" t="s">
        <v>187</v>
      </c>
    </row>
    <row r="164" spans="2:22" ht="28.5" x14ac:dyDescent="0.25">
      <c r="B164" s="667"/>
      <c r="C164" s="667"/>
      <c r="D164" s="667"/>
      <c r="E164" s="364" t="s">
        <v>716</v>
      </c>
      <c r="F164" s="365" t="s">
        <v>717</v>
      </c>
      <c r="G164" s="364" t="s">
        <v>718</v>
      </c>
      <c r="H164" s="364" t="s">
        <v>719</v>
      </c>
      <c r="I164" s="364" t="s">
        <v>177</v>
      </c>
      <c r="J164" s="364" t="s">
        <v>178</v>
      </c>
      <c r="K164" s="364" t="s">
        <v>563</v>
      </c>
      <c r="L164" s="364">
        <v>2025</v>
      </c>
      <c r="M164" s="364">
        <v>2025</v>
      </c>
      <c r="N164" s="364" t="s">
        <v>180</v>
      </c>
      <c r="O164" s="364">
        <v>750</v>
      </c>
      <c r="P164" s="364"/>
      <c r="Q164" s="364" t="s">
        <v>180</v>
      </c>
      <c r="R164" s="364">
        <v>150</v>
      </c>
      <c r="S164" s="364"/>
      <c r="T164" s="366" t="s">
        <v>181</v>
      </c>
      <c r="U164" s="364" t="s">
        <v>186</v>
      </c>
      <c r="V164" s="364" t="s">
        <v>187</v>
      </c>
    </row>
    <row r="165" spans="2:22" ht="28.5" x14ac:dyDescent="0.25">
      <c r="B165" s="667"/>
      <c r="C165" s="667"/>
      <c r="D165" s="667"/>
      <c r="E165" s="364" t="s">
        <v>720</v>
      </c>
      <c r="F165" s="365" t="s">
        <v>721</v>
      </c>
      <c r="G165" s="364" t="s">
        <v>56</v>
      </c>
      <c r="H165" s="364" t="s">
        <v>689</v>
      </c>
      <c r="I165" s="364" t="s">
        <v>177</v>
      </c>
      <c r="J165" s="364" t="s">
        <v>186</v>
      </c>
      <c r="K165" s="364" t="s">
        <v>35</v>
      </c>
      <c r="L165" s="364">
        <v>2024</v>
      </c>
      <c r="M165" s="364">
        <v>2024</v>
      </c>
      <c r="N165" s="364" t="s">
        <v>180</v>
      </c>
      <c r="O165" s="364">
        <v>249</v>
      </c>
      <c r="P165" s="364"/>
      <c r="Q165" s="364" t="s">
        <v>180</v>
      </c>
      <c r="R165" s="364">
        <v>4.7</v>
      </c>
      <c r="S165" s="364"/>
      <c r="T165" s="366" t="s">
        <v>181</v>
      </c>
      <c r="U165" s="364" t="s">
        <v>178</v>
      </c>
      <c r="V165" s="364" t="s">
        <v>722</v>
      </c>
    </row>
    <row r="166" spans="2:22" ht="28.5" x14ac:dyDescent="0.25">
      <c r="B166" s="667"/>
      <c r="C166" s="667"/>
      <c r="D166" s="667"/>
      <c r="E166" s="364" t="s">
        <v>723</v>
      </c>
      <c r="F166" s="365" t="s">
        <v>724</v>
      </c>
      <c r="G166" s="364" t="s">
        <v>41</v>
      </c>
      <c r="H166" s="364" t="s">
        <v>725</v>
      </c>
      <c r="I166" s="364" t="s">
        <v>177</v>
      </c>
      <c r="J166" s="364" t="s">
        <v>186</v>
      </c>
      <c r="K166" s="364" t="s">
        <v>35</v>
      </c>
      <c r="L166" s="364">
        <v>2022</v>
      </c>
      <c r="M166" s="364">
        <v>2022</v>
      </c>
      <c r="N166" s="364" t="s">
        <v>180</v>
      </c>
      <c r="O166" s="364">
        <v>250</v>
      </c>
      <c r="P166" s="364"/>
      <c r="Q166" s="364" t="s">
        <v>180</v>
      </c>
      <c r="R166" s="364">
        <v>15</v>
      </c>
      <c r="S166" s="364"/>
      <c r="T166" s="366" t="s">
        <v>181</v>
      </c>
      <c r="U166" s="364" t="s">
        <v>178</v>
      </c>
      <c r="V166" s="364" t="s">
        <v>726</v>
      </c>
    </row>
    <row r="167" spans="2:22" ht="28.5" x14ac:dyDescent="0.25">
      <c r="B167" s="667"/>
      <c r="C167" s="667"/>
      <c r="D167" s="667"/>
      <c r="E167" s="364" t="s">
        <v>727</v>
      </c>
      <c r="F167" s="365" t="s">
        <v>728</v>
      </c>
      <c r="G167" s="364" t="s">
        <v>45</v>
      </c>
      <c r="H167" s="364" t="s">
        <v>495</v>
      </c>
      <c r="I167" s="364" t="s">
        <v>177</v>
      </c>
      <c r="J167" s="364" t="s">
        <v>186</v>
      </c>
      <c r="K167" s="364" t="s">
        <v>35</v>
      </c>
      <c r="L167" s="364">
        <v>2022</v>
      </c>
      <c r="M167" s="364">
        <v>2022</v>
      </c>
      <c r="N167" s="364" t="s">
        <v>180</v>
      </c>
      <c r="O167" s="364">
        <v>49.1</v>
      </c>
      <c r="P167" s="364"/>
      <c r="Q167" s="364" t="s">
        <v>180</v>
      </c>
      <c r="R167" s="364">
        <v>0.7</v>
      </c>
      <c r="S167" s="364"/>
      <c r="T167" s="366" t="s">
        <v>181</v>
      </c>
      <c r="U167" s="364" t="s">
        <v>178</v>
      </c>
      <c r="V167" s="364" t="s">
        <v>729</v>
      </c>
    </row>
    <row r="168" spans="2:22" ht="28.5" x14ac:dyDescent="0.25">
      <c r="B168" s="667"/>
      <c r="C168" s="667"/>
      <c r="D168" s="667"/>
      <c r="E168" s="364" t="s">
        <v>730</v>
      </c>
      <c r="F168" s="365" t="s">
        <v>731</v>
      </c>
      <c r="G168" s="364" t="s">
        <v>732</v>
      </c>
      <c r="H168" s="364" t="s">
        <v>733</v>
      </c>
      <c r="I168" s="364" t="s">
        <v>177</v>
      </c>
      <c r="J168" s="364" t="s">
        <v>186</v>
      </c>
      <c r="K168" s="364" t="s">
        <v>35</v>
      </c>
      <c r="L168" s="364">
        <v>2022</v>
      </c>
      <c r="M168" s="364">
        <v>2022</v>
      </c>
      <c r="N168" s="364" t="s">
        <v>205</v>
      </c>
      <c r="O168" s="364"/>
      <c r="P168" s="364"/>
      <c r="Q168" s="364" t="s">
        <v>205</v>
      </c>
      <c r="R168" s="364"/>
      <c r="S168" s="364"/>
      <c r="T168" s="366" t="s">
        <v>35</v>
      </c>
      <c r="U168" s="364" t="s">
        <v>178</v>
      </c>
      <c r="V168" s="364" t="s">
        <v>734</v>
      </c>
    </row>
    <row r="169" spans="2:22" ht="28.5" x14ac:dyDescent="0.25">
      <c r="B169" s="667"/>
      <c r="C169" s="667"/>
      <c r="D169" s="667"/>
      <c r="E169" s="364" t="s">
        <v>735</v>
      </c>
      <c r="F169" s="365" t="s">
        <v>736</v>
      </c>
      <c r="G169" s="364" t="s">
        <v>737</v>
      </c>
      <c r="H169" s="364" t="s">
        <v>738</v>
      </c>
      <c r="I169" s="364" t="s">
        <v>177</v>
      </c>
      <c r="J169" s="364" t="s">
        <v>178</v>
      </c>
      <c r="K169" s="364" t="s">
        <v>739</v>
      </c>
      <c r="L169" s="364">
        <v>2022</v>
      </c>
      <c r="M169" s="364">
        <v>2022</v>
      </c>
      <c r="N169" s="364" t="s">
        <v>205</v>
      </c>
      <c r="O169" s="364"/>
      <c r="P169" s="364">
        <v>312</v>
      </c>
      <c r="Q169" s="364" t="s">
        <v>205</v>
      </c>
      <c r="R169" s="364"/>
      <c r="S169" s="364">
        <v>10.52</v>
      </c>
      <c r="T169" s="366" t="s">
        <v>181</v>
      </c>
      <c r="U169" s="364" t="s">
        <v>186</v>
      </c>
      <c r="V169" s="364" t="s">
        <v>187</v>
      </c>
    </row>
    <row r="170" spans="2:22" ht="28.5" x14ac:dyDescent="0.25">
      <c r="B170" s="667"/>
      <c r="C170" s="667"/>
      <c r="D170" s="667"/>
      <c r="E170" s="364" t="s">
        <v>740</v>
      </c>
      <c r="F170" s="365" t="s">
        <v>741</v>
      </c>
      <c r="G170" s="364" t="s">
        <v>384</v>
      </c>
      <c r="H170" s="364" t="s">
        <v>742</v>
      </c>
      <c r="I170" s="364" t="s">
        <v>177</v>
      </c>
      <c r="J170" s="364" t="s">
        <v>186</v>
      </c>
      <c r="K170" s="364" t="s">
        <v>35</v>
      </c>
      <c r="L170" s="364">
        <v>2020</v>
      </c>
      <c r="M170" s="364">
        <v>2020</v>
      </c>
      <c r="N170" s="364" t="s">
        <v>180</v>
      </c>
      <c r="O170" s="364">
        <v>53.76</v>
      </c>
      <c r="P170" s="364"/>
      <c r="Q170" s="364" t="s">
        <v>180</v>
      </c>
      <c r="R170" s="364">
        <v>231</v>
      </c>
      <c r="S170" s="364"/>
      <c r="T170" s="366" t="s">
        <v>35</v>
      </c>
      <c r="U170" s="364" t="s">
        <v>178</v>
      </c>
      <c r="V170" s="364" t="s">
        <v>743</v>
      </c>
    </row>
    <row r="171" spans="2:22" x14ac:dyDescent="0.25">
      <c r="B171" s="667"/>
      <c r="C171" s="667"/>
      <c r="D171" s="667"/>
      <c r="E171" s="364" t="s">
        <v>744</v>
      </c>
      <c r="F171" s="365" t="s">
        <v>745</v>
      </c>
      <c r="G171" s="364" t="s">
        <v>746</v>
      </c>
      <c r="H171" s="364" t="s">
        <v>747</v>
      </c>
      <c r="I171" s="364" t="s">
        <v>177</v>
      </c>
      <c r="J171" s="364" t="s">
        <v>186</v>
      </c>
      <c r="K171" s="364" t="s">
        <v>35</v>
      </c>
      <c r="L171" s="364">
        <v>2020</v>
      </c>
      <c r="M171" s="364">
        <v>2020</v>
      </c>
      <c r="N171" s="364" t="s">
        <v>205</v>
      </c>
      <c r="O171" s="364"/>
      <c r="P171" s="364">
        <v>21.86</v>
      </c>
      <c r="Q171" s="364" t="s">
        <v>205</v>
      </c>
      <c r="R171" s="364"/>
      <c r="S171" s="364">
        <v>0.39</v>
      </c>
      <c r="T171" s="366" t="s">
        <v>181</v>
      </c>
      <c r="U171" s="364" t="s">
        <v>178</v>
      </c>
      <c r="V171" s="364" t="s">
        <v>748</v>
      </c>
    </row>
    <row r="172" spans="2:22" ht="28.5" x14ac:dyDescent="0.25">
      <c r="B172" s="667"/>
      <c r="C172" s="667"/>
      <c r="D172" s="667"/>
      <c r="E172" s="364" t="s">
        <v>749</v>
      </c>
      <c r="F172" s="365" t="s">
        <v>750</v>
      </c>
      <c r="G172" s="364" t="s">
        <v>48</v>
      </c>
      <c r="H172" s="364" t="s">
        <v>502</v>
      </c>
      <c r="I172" s="364" t="s">
        <v>173</v>
      </c>
      <c r="J172" s="364" t="s">
        <v>178</v>
      </c>
      <c r="K172" s="364" t="s">
        <v>751</v>
      </c>
      <c r="L172" s="364">
        <v>2026</v>
      </c>
      <c r="M172" s="364">
        <v>2026</v>
      </c>
      <c r="N172" s="364" t="s">
        <v>180</v>
      </c>
      <c r="O172" s="364">
        <v>1384</v>
      </c>
      <c r="P172" s="364"/>
      <c r="Q172" s="364" t="s">
        <v>180</v>
      </c>
      <c r="R172" s="364">
        <v>4.4000000000000004</v>
      </c>
      <c r="S172" s="364"/>
      <c r="T172" s="366" t="s">
        <v>181</v>
      </c>
      <c r="U172" s="364" t="s">
        <v>178</v>
      </c>
      <c r="V172" s="364" t="s">
        <v>752</v>
      </c>
    </row>
    <row r="173" spans="2:22" x14ac:dyDescent="0.25">
      <c r="B173" s="667"/>
      <c r="C173" s="667"/>
      <c r="D173" s="667"/>
      <c r="E173" s="364" t="s">
        <v>753</v>
      </c>
      <c r="F173" s="365" t="s">
        <v>754</v>
      </c>
      <c r="G173" s="364" t="s">
        <v>48</v>
      </c>
      <c r="H173" s="364" t="s">
        <v>502</v>
      </c>
      <c r="I173" s="364" t="s">
        <v>173</v>
      </c>
      <c r="J173" s="364" t="s">
        <v>186</v>
      </c>
      <c r="K173" s="364" t="s">
        <v>35</v>
      </c>
      <c r="L173" s="364">
        <v>2034</v>
      </c>
      <c r="M173" s="364">
        <v>2034</v>
      </c>
      <c r="N173" s="364" t="s">
        <v>205</v>
      </c>
      <c r="O173" s="364"/>
      <c r="P173" s="364"/>
      <c r="Q173" s="364" t="s">
        <v>205</v>
      </c>
      <c r="R173" s="364"/>
      <c r="S173" s="364"/>
      <c r="T173" s="366" t="s">
        <v>181</v>
      </c>
      <c r="U173" s="364" t="s">
        <v>178</v>
      </c>
      <c r="V173" s="364" t="s">
        <v>755</v>
      </c>
    </row>
    <row r="174" spans="2:22" x14ac:dyDescent="0.25">
      <c r="B174" s="667"/>
      <c r="C174" s="667"/>
      <c r="D174" s="667"/>
      <c r="E174" s="364" t="s">
        <v>756</v>
      </c>
      <c r="F174" s="365" t="s">
        <v>757</v>
      </c>
      <c r="G174" s="364" t="s">
        <v>48</v>
      </c>
      <c r="H174" s="364" t="s">
        <v>502</v>
      </c>
      <c r="I174" s="364" t="s">
        <v>173</v>
      </c>
      <c r="J174" s="364" t="s">
        <v>186</v>
      </c>
      <c r="K174" s="364" t="s">
        <v>35</v>
      </c>
      <c r="L174" s="364">
        <v>2034</v>
      </c>
      <c r="M174" s="364">
        <v>2034</v>
      </c>
      <c r="N174" s="364" t="s">
        <v>205</v>
      </c>
      <c r="O174" s="364"/>
      <c r="P174" s="364"/>
      <c r="Q174" s="364" t="s">
        <v>205</v>
      </c>
      <c r="R174" s="364"/>
      <c r="S174" s="364"/>
      <c r="T174" s="366" t="s">
        <v>181</v>
      </c>
      <c r="U174" s="364" t="s">
        <v>178</v>
      </c>
      <c r="V174" s="364" t="s">
        <v>758</v>
      </c>
    </row>
    <row r="175" spans="2:22" ht="28.5" x14ac:dyDescent="0.25">
      <c r="B175" s="667"/>
      <c r="C175" s="667"/>
      <c r="D175" s="667"/>
      <c r="E175" s="364" t="s">
        <v>97</v>
      </c>
      <c r="F175" s="365" t="s">
        <v>98</v>
      </c>
      <c r="G175" s="364" t="s">
        <v>47</v>
      </c>
      <c r="H175" s="364" t="s">
        <v>176</v>
      </c>
      <c r="I175" s="364" t="s">
        <v>173</v>
      </c>
      <c r="J175" s="364" t="s">
        <v>186</v>
      </c>
      <c r="K175" s="364" t="s">
        <v>35</v>
      </c>
      <c r="L175" s="364">
        <v>2023</v>
      </c>
      <c r="M175" s="364">
        <v>2028</v>
      </c>
      <c r="N175" s="364" t="s">
        <v>180</v>
      </c>
      <c r="O175" s="364">
        <v>110</v>
      </c>
      <c r="P175" s="364"/>
      <c r="Q175" s="364" t="s">
        <v>180</v>
      </c>
      <c r="R175" s="364">
        <v>9.6999999999999993</v>
      </c>
      <c r="S175" s="364"/>
      <c r="T175" s="366" t="s">
        <v>181</v>
      </c>
      <c r="U175" s="364" t="s">
        <v>186</v>
      </c>
      <c r="V175" s="364" t="s">
        <v>187</v>
      </c>
    </row>
    <row r="176" spans="2:22" ht="28.5" x14ac:dyDescent="0.25">
      <c r="B176" s="667"/>
      <c r="C176" s="667"/>
      <c r="D176" s="667"/>
      <c r="E176" s="364" t="s">
        <v>99</v>
      </c>
      <c r="F176" s="365" t="s">
        <v>100</v>
      </c>
      <c r="G176" s="364" t="s">
        <v>47</v>
      </c>
      <c r="H176" s="364" t="s">
        <v>759</v>
      </c>
      <c r="I176" s="364" t="s">
        <v>173</v>
      </c>
      <c r="J176" s="364" t="s">
        <v>186</v>
      </c>
      <c r="K176" s="364" t="s">
        <v>35</v>
      </c>
      <c r="L176" s="364">
        <v>2028</v>
      </c>
      <c r="M176" s="364">
        <v>2028</v>
      </c>
      <c r="N176" s="364" t="s">
        <v>180</v>
      </c>
      <c r="O176" s="364">
        <v>1559</v>
      </c>
      <c r="P176" s="364"/>
      <c r="Q176" s="364" t="s">
        <v>180</v>
      </c>
      <c r="R176" s="364">
        <v>149</v>
      </c>
      <c r="S176" s="364"/>
      <c r="T176" s="366" t="s">
        <v>181</v>
      </c>
      <c r="U176" s="364" t="s">
        <v>186</v>
      </c>
      <c r="V176" s="364" t="s">
        <v>187</v>
      </c>
    </row>
    <row r="177" spans="2:22" ht="28.5" x14ac:dyDescent="0.25">
      <c r="B177" s="667"/>
      <c r="C177" s="667"/>
      <c r="D177" s="667"/>
      <c r="E177" s="364" t="s">
        <v>760</v>
      </c>
      <c r="F177" s="365" t="s">
        <v>761</v>
      </c>
      <c r="G177" s="364" t="s">
        <v>58</v>
      </c>
      <c r="H177" s="364" t="s">
        <v>762</v>
      </c>
      <c r="I177" s="364" t="s">
        <v>173</v>
      </c>
      <c r="J177" s="364" t="s">
        <v>186</v>
      </c>
      <c r="K177" s="364" t="s">
        <v>35</v>
      </c>
      <c r="L177" s="364">
        <v>2021</v>
      </c>
      <c r="M177" s="364">
        <v>2021</v>
      </c>
      <c r="N177" s="364" t="s">
        <v>180</v>
      </c>
      <c r="O177" s="364">
        <v>60</v>
      </c>
      <c r="P177" s="364"/>
      <c r="Q177" s="364" t="s">
        <v>180</v>
      </c>
      <c r="R177" s="364">
        <v>2.5</v>
      </c>
      <c r="S177" s="364"/>
      <c r="T177" s="366" t="s">
        <v>181</v>
      </c>
      <c r="U177" s="364" t="s">
        <v>178</v>
      </c>
      <c r="V177" s="364" t="s">
        <v>763</v>
      </c>
    </row>
    <row r="178" spans="2:22" ht="28.5" x14ac:dyDescent="0.25">
      <c r="B178" s="667"/>
      <c r="C178" s="667"/>
      <c r="D178" s="667"/>
      <c r="E178" s="364" t="s">
        <v>764</v>
      </c>
      <c r="F178" s="365" t="s">
        <v>765</v>
      </c>
      <c r="G178" s="364" t="s">
        <v>766</v>
      </c>
      <c r="H178" s="364" t="s">
        <v>767</v>
      </c>
      <c r="I178" s="364" t="s">
        <v>173</v>
      </c>
      <c r="J178" s="364" t="s">
        <v>186</v>
      </c>
      <c r="K178" s="364" t="s">
        <v>35</v>
      </c>
      <c r="L178" s="364">
        <v>2023</v>
      </c>
      <c r="M178" s="364">
        <v>2023</v>
      </c>
      <c r="N178" s="364" t="s">
        <v>180</v>
      </c>
      <c r="O178" s="364">
        <v>3900</v>
      </c>
      <c r="P178" s="364"/>
      <c r="Q178" s="364" t="s">
        <v>180</v>
      </c>
      <c r="R178" s="364">
        <v>55</v>
      </c>
      <c r="S178" s="364"/>
      <c r="T178" s="366" t="s">
        <v>181</v>
      </c>
      <c r="U178" s="364" t="s">
        <v>186</v>
      </c>
      <c r="V178" s="364" t="s">
        <v>187</v>
      </c>
    </row>
    <row r="179" spans="2:22" ht="28.5" x14ac:dyDescent="0.25">
      <c r="B179" s="667"/>
      <c r="C179" s="667"/>
      <c r="D179" s="667"/>
      <c r="E179" s="364" t="s">
        <v>76</v>
      </c>
      <c r="F179" s="365" t="s">
        <v>77</v>
      </c>
      <c r="G179" s="364" t="s">
        <v>49</v>
      </c>
      <c r="H179" s="364" t="s">
        <v>247</v>
      </c>
      <c r="I179" s="364" t="s">
        <v>173</v>
      </c>
      <c r="J179" s="364" t="s">
        <v>186</v>
      </c>
      <c r="K179" s="364" t="s">
        <v>35</v>
      </c>
      <c r="L179" s="364">
        <v>2030</v>
      </c>
      <c r="M179" s="364">
        <v>2030</v>
      </c>
      <c r="N179" s="364" t="s">
        <v>205</v>
      </c>
      <c r="O179" s="364"/>
      <c r="P179" s="364"/>
      <c r="Q179" s="364" t="s">
        <v>205</v>
      </c>
      <c r="R179" s="364"/>
      <c r="S179" s="364"/>
      <c r="T179" s="366" t="s">
        <v>181</v>
      </c>
      <c r="U179" s="364" t="s">
        <v>186</v>
      </c>
      <c r="V179" s="364" t="s">
        <v>187</v>
      </c>
    </row>
    <row r="180" spans="2:22" x14ac:dyDescent="0.25">
      <c r="B180" s="667"/>
      <c r="C180" s="667"/>
      <c r="D180" s="667"/>
      <c r="E180" s="364" t="s">
        <v>768</v>
      </c>
      <c r="F180" s="365" t="s">
        <v>769</v>
      </c>
      <c r="G180" s="364" t="s">
        <v>55</v>
      </c>
      <c r="H180" s="364" t="s">
        <v>209</v>
      </c>
      <c r="I180" s="364" t="s">
        <v>173</v>
      </c>
      <c r="J180" s="364" t="s">
        <v>178</v>
      </c>
      <c r="K180" s="364" t="s">
        <v>448</v>
      </c>
      <c r="L180" s="364">
        <v>2025</v>
      </c>
      <c r="M180" s="364">
        <v>2025</v>
      </c>
      <c r="N180" s="364" t="s">
        <v>205</v>
      </c>
      <c r="O180" s="364"/>
      <c r="P180" s="364">
        <v>12.2</v>
      </c>
      <c r="Q180" s="364" t="s">
        <v>205</v>
      </c>
      <c r="R180" s="364"/>
      <c r="S180" s="364">
        <v>1.93</v>
      </c>
      <c r="T180" s="366" t="s">
        <v>181</v>
      </c>
      <c r="U180" s="364" t="s">
        <v>178</v>
      </c>
      <c r="V180" s="364" t="s">
        <v>770</v>
      </c>
    </row>
    <row r="181" spans="2:22" x14ac:dyDescent="0.25">
      <c r="B181" s="667"/>
      <c r="C181" s="667"/>
      <c r="D181" s="667"/>
      <c r="E181" s="364" t="s">
        <v>771</v>
      </c>
      <c r="F181" s="365" t="s">
        <v>772</v>
      </c>
      <c r="G181" s="364" t="s">
        <v>55</v>
      </c>
      <c r="H181" s="364" t="s">
        <v>209</v>
      </c>
      <c r="I181" s="364" t="s">
        <v>173</v>
      </c>
      <c r="J181" s="364" t="s">
        <v>178</v>
      </c>
      <c r="K181" s="364" t="s">
        <v>773</v>
      </c>
      <c r="L181" s="364">
        <v>2023</v>
      </c>
      <c r="M181" s="364">
        <v>2023</v>
      </c>
      <c r="N181" s="364" t="s">
        <v>205</v>
      </c>
      <c r="O181" s="364"/>
      <c r="P181" s="364">
        <v>80.400000000000006</v>
      </c>
      <c r="Q181" s="364" t="s">
        <v>205</v>
      </c>
      <c r="R181" s="364"/>
      <c r="S181" s="364">
        <v>3.97</v>
      </c>
      <c r="T181" s="366" t="s">
        <v>181</v>
      </c>
      <c r="U181" s="364" t="s">
        <v>178</v>
      </c>
      <c r="V181" s="364" t="s">
        <v>774</v>
      </c>
    </row>
    <row r="182" spans="2:22" ht="28.5" x14ac:dyDescent="0.25">
      <c r="B182" s="667"/>
      <c r="C182" s="667"/>
      <c r="D182" s="667"/>
      <c r="E182" s="364" t="s">
        <v>775</v>
      </c>
      <c r="F182" s="365" t="s">
        <v>776</v>
      </c>
      <c r="G182" s="364" t="s">
        <v>55</v>
      </c>
      <c r="H182" s="364" t="s">
        <v>209</v>
      </c>
      <c r="I182" s="364" t="s">
        <v>173</v>
      </c>
      <c r="J182" s="364" t="s">
        <v>178</v>
      </c>
      <c r="K182" s="364" t="s">
        <v>448</v>
      </c>
      <c r="L182" s="364">
        <v>2025</v>
      </c>
      <c r="M182" s="364">
        <v>2025</v>
      </c>
      <c r="N182" s="364" t="s">
        <v>205</v>
      </c>
      <c r="O182" s="364"/>
      <c r="P182" s="364">
        <v>33.1</v>
      </c>
      <c r="Q182" s="364" t="s">
        <v>205</v>
      </c>
      <c r="R182" s="364"/>
      <c r="S182" s="364">
        <v>0.14000000000000001</v>
      </c>
      <c r="T182" s="366" t="s">
        <v>181</v>
      </c>
      <c r="U182" s="364" t="s">
        <v>178</v>
      </c>
      <c r="V182" s="364" t="s">
        <v>777</v>
      </c>
    </row>
    <row r="183" spans="2:22" ht="28.5" x14ac:dyDescent="0.25">
      <c r="B183" s="667"/>
      <c r="C183" s="667"/>
      <c r="D183" s="667"/>
      <c r="E183" s="364" t="s">
        <v>79</v>
      </c>
      <c r="F183" s="365" t="s">
        <v>80</v>
      </c>
      <c r="G183" s="364" t="s">
        <v>49</v>
      </c>
      <c r="H183" s="364" t="s">
        <v>247</v>
      </c>
      <c r="I183" s="364" t="s">
        <v>173</v>
      </c>
      <c r="J183" s="364" t="s">
        <v>186</v>
      </c>
      <c r="K183" s="364" t="s">
        <v>35</v>
      </c>
      <c r="L183" s="364">
        <v>2026</v>
      </c>
      <c r="M183" s="364">
        <v>2026</v>
      </c>
      <c r="N183" s="364" t="s">
        <v>205</v>
      </c>
      <c r="O183" s="364"/>
      <c r="P183" s="364"/>
      <c r="Q183" s="364" t="s">
        <v>205</v>
      </c>
      <c r="R183" s="364"/>
      <c r="S183" s="364"/>
      <c r="T183" s="366" t="s">
        <v>181</v>
      </c>
      <c r="U183" s="364" t="s">
        <v>186</v>
      </c>
      <c r="V183" s="364" t="s">
        <v>187</v>
      </c>
    </row>
    <row r="184" spans="2:22" ht="28.5" x14ac:dyDescent="0.25">
      <c r="B184" s="667"/>
      <c r="C184" s="667"/>
      <c r="D184" s="667"/>
      <c r="E184" s="364" t="s">
        <v>778</v>
      </c>
      <c r="F184" s="365" t="s">
        <v>779</v>
      </c>
      <c r="G184" s="364" t="s">
        <v>45</v>
      </c>
      <c r="H184" s="364" t="s">
        <v>495</v>
      </c>
      <c r="I184" s="364" t="s">
        <v>173</v>
      </c>
      <c r="J184" s="364" t="s">
        <v>178</v>
      </c>
      <c r="K184" s="364" t="s">
        <v>570</v>
      </c>
      <c r="L184" s="364">
        <v>2024</v>
      </c>
      <c r="M184" s="364">
        <v>2024</v>
      </c>
      <c r="N184" s="364" t="s">
        <v>180</v>
      </c>
      <c r="O184" s="364">
        <v>15</v>
      </c>
      <c r="P184" s="364"/>
      <c r="Q184" s="364" t="s">
        <v>180</v>
      </c>
      <c r="R184" s="364">
        <v>2.8</v>
      </c>
      <c r="S184" s="364"/>
      <c r="T184" s="366" t="s">
        <v>181</v>
      </c>
      <c r="U184" s="364" t="s">
        <v>178</v>
      </c>
      <c r="V184" s="364" t="s">
        <v>499</v>
      </c>
    </row>
    <row r="185" spans="2:22" ht="28.5" x14ac:dyDescent="0.25">
      <c r="B185" s="667"/>
      <c r="C185" s="667"/>
      <c r="D185" s="667"/>
      <c r="E185" s="364" t="s">
        <v>780</v>
      </c>
      <c r="F185" s="365" t="s">
        <v>1023</v>
      </c>
      <c r="G185" s="364" t="s">
        <v>379</v>
      </c>
      <c r="H185" s="364" t="s">
        <v>380</v>
      </c>
      <c r="I185" s="364" t="s">
        <v>173</v>
      </c>
      <c r="J185" s="364" t="s">
        <v>178</v>
      </c>
      <c r="K185" s="364" t="s">
        <v>781</v>
      </c>
      <c r="L185" s="364">
        <v>2022</v>
      </c>
      <c r="M185" s="364">
        <v>2022</v>
      </c>
      <c r="N185" s="364" t="s">
        <v>180</v>
      </c>
      <c r="O185" s="364">
        <v>48</v>
      </c>
      <c r="P185" s="364"/>
      <c r="Q185" s="364" t="s">
        <v>180</v>
      </c>
      <c r="R185" s="364">
        <v>1</v>
      </c>
      <c r="S185" s="364"/>
      <c r="T185" s="366" t="s">
        <v>35</v>
      </c>
      <c r="U185" s="364" t="s">
        <v>178</v>
      </c>
      <c r="V185" s="364" t="s">
        <v>782</v>
      </c>
    </row>
    <row r="186" spans="2:22" x14ac:dyDescent="0.25">
      <c r="B186" s="667"/>
      <c r="C186" s="667"/>
      <c r="D186" s="667"/>
      <c r="E186" s="364" t="s">
        <v>81</v>
      </c>
      <c r="F186" s="365" t="s">
        <v>82</v>
      </c>
      <c r="G186" s="364" t="s">
        <v>43</v>
      </c>
      <c r="H186" s="364" t="s">
        <v>424</v>
      </c>
      <c r="I186" s="364" t="s">
        <v>173</v>
      </c>
      <c r="J186" s="364" t="s">
        <v>186</v>
      </c>
      <c r="K186" s="364" t="s">
        <v>35</v>
      </c>
      <c r="L186" s="364">
        <v>2022</v>
      </c>
      <c r="M186" s="364">
        <v>2022</v>
      </c>
      <c r="N186" s="364" t="s">
        <v>205</v>
      </c>
      <c r="O186" s="364"/>
      <c r="P186" s="364"/>
      <c r="Q186" s="364" t="s">
        <v>205</v>
      </c>
      <c r="R186" s="364"/>
      <c r="S186" s="364"/>
      <c r="T186" s="366" t="s">
        <v>181</v>
      </c>
      <c r="U186" s="364" t="s">
        <v>186</v>
      </c>
      <c r="V186" s="364" t="s">
        <v>187</v>
      </c>
    </row>
    <row r="187" spans="2:22" x14ac:dyDescent="0.25">
      <c r="B187" s="667"/>
      <c r="C187" s="667"/>
      <c r="D187" s="667"/>
      <c r="E187" s="364" t="s">
        <v>783</v>
      </c>
      <c r="F187" s="365" t="s">
        <v>784</v>
      </c>
      <c r="G187" s="364" t="s">
        <v>52</v>
      </c>
      <c r="H187" s="364" t="s">
        <v>238</v>
      </c>
      <c r="I187" s="364" t="s">
        <v>173</v>
      </c>
      <c r="J187" s="364" t="s">
        <v>178</v>
      </c>
      <c r="K187" s="364" t="s">
        <v>785</v>
      </c>
      <c r="L187" s="364">
        <v>2029</v>
      </c>
      <c r="M187" s="364">
        <v>2029</v>
      </c>
      <c r="N187" s="364" t="s">
        <v>205</v>
      </c>
      <c r="O187" s="364"/>
      <c r="P187" s="364">
        <v>1020</v>
      </c>
      <c r="Q187" s="364" t="s">
        <v>205</v>
      </c>
      <c r="R187" s="364"/>
      <c r="S187" s="364">
        <v>22</v>
      </c>
      <c r="T187" s="366" t="s">
        <v>181</v>
      </c>
      <c r="U187" s="364" t="s">
        <v>178</v>
      </c>
      <c r="V187" s="364" t="s">
        <v>187</v>
      </c>
    </row>
    <row r="188" spans="2:22" x14ac:dyDescent="0.25">
      <c r="B188" s="667"/>
      <c r="C188" s="667"/>
      <c r="D188" s="667"/>
      <c r="E188" s="364" t="s">
        <v>786</v>
      </c>
      <c r="F188" s="365" t="s">
        <v>787</v>
      </c>
      <c r="G188" s="364" t="s">
        <v>56</v>
      </c>
      <c r="H188" s="364" t="s">
        <v>689</v>
      </c>
      <c r="I188" s="364" t="s">
        <v>173</v>
      </c>
      <c r="J188" s="364" t="s">
        <v>186</v>
      </c>
      <c r="K188" s="364" t="s">
        <v>35</v>
      </c>
      <c r="L188" s="364">
        <v>2026</v>
      </c>
      <c r="M188" s="364">
        <v>2026</v>
      </c>
      <c r="N188" s="364" t="s">
        <v>205</v>
      </c>
      <c r="O188" s="364"/>
      <c r="P188" s="364"/>
      <c r="Q188" s="364" t="s">
        <v>205</v>
      </c>
      <c r="R188" s="364"/>
      <c r="S188" s="364"/>
      <c r="T188" s="366" t="s">
        <v>181</v>
      </c>
      <c r="U188" s="364" t="s">
        <v>186</v>
      </c>
      <c r="V188" s="364" t="s">
        <v>187</v>
      </c>
    </row>
    <row r="189" spans="2:22" ht="28.5" x14ac:dyDescent="0.25">
      <c r="B189" s="667"/>
      <c r="C189" s="667"/>
      <c r="D189" s="667"/>
      <c r="E189" s="364" t="s">
        <v>788</v>
      </c>
      <c r="F189" s="365" t="s">
        <v>789</v>
      </c>
      <c r="G189" s="364" t="s">
        <v>55</v>
      </c>
      <c r="H189" s="364" t="s">
        <v>209</v>
      </c>
      <c r="I189" s="364" t="s">
        <v>173</v>
      </c>
      <c r="J189" s="364" t="s">
        <v>186</v>
      </c>
      <c r="K189" s="364" t="s">
        <v>35</v>
      </c>
      <c r="L189" s="364">
        <v>2026</v>
      </c>
      <c r="M189" s="364">
        <v>2026</v>
      </c>
      <c r="N189" s="364" t="s">
        <v>205</v>
      </c>
      <c r="O189" s="364"/>
      <c r="P189" s="364">
        <v>169</v>
      </c>
      <c r="Q189" s="364" t="s">
        <v>205</v>
      </c>
      <c r="R189" s="364"/>
      <c r="S189" s="364">
        <v>0.9</v>
      </c>
      <c r="T189" s="366" t="s">
        <v>181</v>
      </c>
      <c r="U189" s="364" t="s">
        <v>178</v>
      </c>
      <c r="V189" s="364" t="s">
        <v>790</v>
      </c>
    </row>
    <row r="190" spans="2:22" x14ac:dyDescent="0.25">
      <c r="B190" s="667"/>
      <c r="C190" s="667"/>
      <c r="D190" s="667"/>
      <c r="E190" s="364" t="s">
        <v>93</v>
      </c>
      <c r="F190" s="365" t="s">
        <v>94</v>
      </c>
      <c r="G190" s="364" t="s">
        <v>39</v>
      </c>
      <c r="H190" s="364" t="s">
        <v>791</v>
      </c>
      <c r="I190" s="364" t="s">
        <v>173</v>
      </c>
      <c r="J190" s="364" t="s">
        <v>186</v>
      </c>
      <c r="K190" s="364" t="s">
        <v>35</v>
      </c>
      <c r="L190" s="364">
        <v>2022</v>
      </c>
      <c r="M190" s="364">
        <v>2022</v>
      </c>
      <c r="N190" s="364" t="s">
        <v>205</v>
      </c>
      <c r="O190" s="364"/>
      <c r="P190" s="364"/>
      <c r="Q190" s="364" t="s">
        <v>205</v>
      </c>
      <c r="R190" s="364"/>
      <c r="S190" s="364"/>
      <c r="T190" s="366" t="s">
        <v>181</v>
      </c>
      <c r="U190" s="364" t="s">
        <v>186</v>
      </c>
      <c r="V190" s="364" t="s">
        <v>187</v>
      </c>
    </row>
    <row r="191" spans="2:22" x14ac:dyDescent="0.25">
      <c r="B191" s="667"/>
      <c r="C191" s="667"/>
      <c r="D191" s="667"/>
      <c r="E191" s="364" t="s">
        <v>792</v>
      </c>
      <c r="F191" s="365" t="s">
        <v>793</v>
      </c>
      <c r="G191" s="364" t="s">
        <v>48</v>
      </c>
      <c r="H191" s="364" t="s">
        <v>794</v>
      </c>
      <c r="I191" s="364" t="s">
        <v>173</v>
      </c>
      <c r="J191" s="364" t="s">
        <v>186</v>
      </c>
      <c r="K191" s="364" t="s">
        <v>35</v>
      </c>
      <c r="L191" s="364">
        <v>2021</v>
      </c>
      <c r="M191" s="364">
        <v>2021</v>
      </c>
      <c r="N191" s="364" t="s">
        <v>205</v>
      </c>
      <c r="O191" s="364"/>
      <c r="P191" s="364"/>
      <c r="Q191" s="364" t="s">
        <v>205</v>
      </c>
      <c r="R191" s="364"/>
      <c r="S191" s="364"/>
      <c r="T191" s="366" t="s">
        <v>35</v>
      </c>
      <c r="U191" s="364" t="s">
        <v>186</v>
      </c>
      <c r="V191" s="364" t="s">
        <v>187</v>
      </c>
    </row>
    <row r="192" spans="2:22" x14ac:dyDescent="0.25">
      <c r="B192" s="667"/>
      <c r="C192" s="667"/>
      <c r="D192" s="667"/>
      <c r="E192" s="364" t="s">
        <v>133</v>
      </c>
      <c r="F192" s="365" t="s">
        <v>134</v>
      </c>
      <c r="G192" s="364" t="s">
        <v>48</v>
      </c>
      <c r="H192" s="364" t="s">
        <v>795</v>
      </c>
      <c r="I192" s="364" t="s">
        <v>173</v>
      </c>
      <c r="J192" s="364" t="s">
        <v>186</v>
      </c>
      <c r="K192" s="364" t="s">
        <v>35</v>
      </c>
      <c r="L192" s="364">
        <v>2024</v>
      </c>
      <c r="M192" s="364">
        <v>2024</v>
      </c>
      <c r="N192" s="364" t="s">
        <v>205</v>
      </c>
      <c r="O192" s="364"/>
      <c r="P192" s="364"/>
      <c r="Q192" s="364" t="s">
        <v>205</v>
      </c>
      <c r="R192" s="364"/>
      <c r="S192" s="364"/>
      <c r="T192" s="366" t="s">
        <v>181</v>
      </c>
      <c r="U192" s="364" t="s">
        <v>186</v>
      </c>
      <c r="V192" s="364" t="s">
        <v>187</v>
      </c>
    </row>
    <row r="193" spans="2:22" x14ac:dyDescent="0.25">
      <c r="B193" s="667"/>
      <c r="C193" s="667"/>
      <c r="D193" s="667"/>
      <c r="E193" s="364" t="s">
        <v>123</v>
      </c>
      <c r="F193" s="365" t="s">
        <v>124</v>
      </c>
      <c r="G193" s="364" t="s">
        <v>196</v>
      </c>
      <c r="H193" s="364" t="s">
        <v>197</v>
      </c>
      <c r="I193" s="364" t="s">
        <v>173</v>
      </c>
      <c r="J193" s="364" t="s">
        <v>186</v>
      </c>
      <c r="K193" s="364" t="s">
        <v>35</v>
      </c>
      <c r="L193" s="364">
        <v>2023</v>
      </c>
      <c r="M193" s="364">
        <v>2023</v>
      </c>
      <c r="N193" s="364" t="s">
        <v>205</v>
      </c>
      <c r="O193" s="364"/>
      <c r="P193" s="364"/>
      <c r="Q193" s="364" t="s">
        <v>205</v>
      </c>
      <c r="R193" s="364"/>
      <c r="S193" s="364"/>
      <c r="T193" s="366" t="s">
        <v>35</v>
      </c>
      <c r="U193" s="364" t="s">
        <v>186</v>
      </c>
      <c r="V193" s="364" t="s">
        <v>187</v>
      </c>
    </row>
    <row r="194" spans="2:22" x14ac:dyDescent="0.25">
      <c r="B194" s="667"/>
      <c r="C194" s="667"/>
      <c r="D194" s="667"/>
      <c r="E194" s="364" t="s">
        <v>121</v>
      </c>
      <c r="F194" s="365" t="s">
        <v>122</v>
      </c>
      <c r="G194" s="364" t="s">
        <v>54</v>
      </c>
      <c r="H194" s="364" t="s">
        <v>469</v>
      </c>
      <c r="I194" s="364" t="s">
        <v>173</v>
      </c>
      <c r="J194" s="364" t="s">
        <v>186</v>
      </c>
      <c r="K194" s="364" t="s">
        <v>35</v>
      </c>
      <c r="L194" s="364">
        <v>2025</v>
      </c>
      <c r="M194" s="364">
        <v>2025</v>
      </c>
      <c r="N194" s="364" t="s">
        <v>205</v>
      </c>
      <c r="O194" s="364"/>
      <c r="P194" s="364"/>
      <c r="Q194" s="364" t="s">
        <v>205</v>
      </c>
      <c r="R194" s="364"/>
      <c r="S194" s="364"/>
      <c r="T194" s="366" t="s">
        <v>35</v>
      </c>
      <c r="U194" s="364" t="s">
        <v>186</v>
      </c>
      <c r="V194" s="364" t="s">
        <v>187</v>
      </c>
    </row>
    <row r="195" spans="2:22" x14ac:dyDescent="0.25">
      <c r="B195" s="667"/>
      <c r="C195" s="667"/>
      <c r="D195" s="667"/>
      <c r="E195" s="364" t="s">
        <v>796</v>
      </c>
      <c r="F195" s="365" t="s">
        <v>797</v>
      </c>
      <c r="G195" s="364" t="s">
        <v>202</v>
      </c>
      <c r="H195" s="364" t="s">
        <v>203</v>
      </c>
      <c r="I195" s="364" t="s">
        <v>173</v>
      </c>
      <c r="J195" s="364" t="s">
        <v>186</v>
      </c>
      <c r="K195" s="364" t="s">
        <v>35</v>
      </c>
      <c r="L195" s="364">
        <v>2029</v>
      </c>
      <c r="M195" s="364">
        <v>2029</v>
      </c>
      <c r="N195" s="364" t="s">
        <v>205</v>
      </c>
      <c r="O195" s="364"/>
      <c r="P195" s="364"/>
      <c r="Q195" s="364" t="s">
        <v>205</v>
      </c>
      <c r="R195" s="364"/>
      <c r="S195" s="364"/>
      <c r="T195" s="366" t="s">
        <v>181</v>
      </c>
      <c r="U195" s="364" t="s">
        <v>178</v>
      </c>
      <c r="V195" s="364" t="s">
        <v>798</v>
      </c>
    </row>
    <row r="196" spans="2:22" ht="28.5" x14ac:dyDescent="0.25">
      <c r="B196" s="667"/>
      <c r="C196" s="667"/>
      <c r="D196" s="667"/>
      <c r="E196" s="364" t="s">
        <v>799</v>
      </c>
      <c r="F196" s="365" t="s">
        <v>800</v>
      </c>
      <c r="G196" s="364" t="s">
        <v>202</v>
      </c>
      <c r="H196" s="364" t="s">
        <v>801</v>
      </c>
      <c r="I196" s="364" t="s">
        <v>173</v>
      </c>
      <c r="J196" s="364" t="s">
        <v>186</v>
      </c>
      <c r="K196" s="364" t="s">
        <v>35</v>
      </c>
      <c r="L196" s="364">
        <v>2025</v>
      </c>
      <c r="M196" s="364">
        <v>2025</v>
      </c>
      <c r="N196" s="364" t="s">
        <v>180</v>
      </c>
      <c r="O196" s="364">
        <v>45</v>
      </c>
      <c r="P196" s="364"/>
      <c r="Q196" s="364" t="s">
        <v>180</v>
      </c>
      <c r="R196" s="364">
        <v>0.45</v>
      </c>
      <c r="S196" s="364"/>
      <c r="T196" s="366" t="s">
        <v>181</v>
      </c>
      <c r="U196" s="364" t="s">
        <v>186</v>
      </c>
      <c r="V196" s="364" t="s">
        <v>187</v>
      </c>
    </row>
    <row r="197" spans="2:22" x14ac:dyDescent="0.25">
      <c r="B197" s="667"/>
      <c r="C197" s="667"/>
      <c r="D197" s="667"/>
      <c r="E197" s="364" t="s">
        <v>802</v>
      </c>
      <c r="F197" s="365" t="s">
        <v>803</v>
      </c>
      <c r="G197" s="364" t="s">
        <v>48</v>
      </c>
      <c r="H197" s="364" t="s">
        <v>502</v>
      </c>
      <c r="I197" s="364" t="s">
        <v>173</v>
      </c>
      <c r="J197" s="364" t="s">
        <v>186</v>
      </c>
      <c r="K197" s="364" t="s">
        <v>35</v>
      </c>
      <c r="L197" s="364">
        <v>2023</v>
      </c>
      <c r="M197" s="364">
        <v>2023</v>
      </c>
      <c r="N197" s="364" t="s">
        <v>205</v>
      </c>
      <c r="O197" s="364"/>
      <c r="P197" s="364"/>
      <c r="Q197" s="364" t="s">
        <v>205</v>
      </c>
      <c r="R197" s="364"/>
      <c r="S197" s="364"/>
      <c r="T197" s="366" t="s">
        <v>181</v>
      </c>
      <c r="U197" s="364" t="s">
        <v>178</v>
      </c>
      <c r="V197" s="364" t="s">
        <v>804</v>
      </c>
    </row>
    <row r="198" spans="2:22" ht="42.75" x14ac:dyDescent="0.25">
      <c r="B198" s="667"/>
      <c r="C198" s="667"/>
      <c r="D198" s="667"/>
      <c r="E198" s="364" t="s">
        <v>805</v>
      </c>
      <c r="F198" s="365" t="s">
        <v>806</v>
      </c>
      <c r="G198" s="364" t="s">
        <v>384</v>
      </c>
      <c r="H198" s="364" t="s">
        <v>543</v>
      </c>
      <c r="I198" s="364" t="s">
        <v>173</v>
      </c>
      <c r="J198" s="364" t="s">
        <v>178</v>
      </c>
      <c r="K198" s="364" t="s">
        <v>807</v>
      </c>
      <c r="L198" s="364">
        <v>2024</v>
      </c>
      <c r="M198" s="364">
        <v>2024</v>
      </c>
      <c r="N198" s="364" t="s">
        <v>205</v>
      </c>
      <c r="O198" s="364"/>
      <c r="P198" s="364">
        <v>133.22</v>
      </c>
      <c r="Q198" s="364" t="s">
        <v>205</v>
      </c>
      <c r="R198" s="364"/>
      <c r="S198" s="364">
        <v>2.66</v>
      </c>
      <c r="T198" s="366" t="s">
        <v>181</v>
      </c>
      <c r="U198" s="364" t="s">
        <v>186</v>
      </c>
      <c r="V198" s="364" t="s">
        <v>187</v>
      </c>
    </row>
    <row r="199" spans="2:22" ht="28.5" x14ac:dyDescent="0.25">
      <c r="B199" s="667"/>
      <c r="C199" s="667"/>
      <c r="D199" s="667"/>
      <c r="E199" s="364" t="s">
        <v>808</v>
      </c>
      <c r="F199" s="365" t="s">
        <v>809</v>
      </c>
      <c r="G199" s="364" t="s">
        <v>45</v>
      </c>
      <c r="H199" s="364" t="s">
        <v>810</v>
      </c>
      <c r="I199" s="364" t="s">
        <v>173</v>
      </c>
      <c r="J199" s="364" t="s">
        <v>178</v>
      </c>
      <c r="K199" s="364" t="s">
        <v>811</v>
      </c>
      <c r="L199" s="364">
        <v>2023</v>
      </c>
      <c r="M199" s="364">
        <v>2023</v>
      </c>
      <c r="N199" s="364" t="s">
        <v>205</v>
      </c>
      <c r="O199" s="364"/>
      <c r="P199" s="364">
        <v>320</v>
      </c>
      <c r="Q199" s="364" t="s">
        <v>205</v>
      </c>
      <c r="R199" s="364"/>
      <c r="S199" s="364">
        <v>4.8</v>
      </c>
      <c r="T199" s="366" t="s">
        <v>181</v>
      </c>
      <c r="U199" s="364" t="s">
        <v>186</v>
      </c>
      <c r="V199" s="364" t="s">
        <v>187</v>
      </c>
    </row>
    <row r="200" spans="2:22" ht="42.75" x14ac:dyDescent="0.25">
      <c r="B200" s="667"/>
      <c r="C200" s="667"/>
      <c r="D200" s="667"/>
      <c r="E200" s="364" t="s">
        <v>812</v>
      </c>
      <c r="F200" s="365" t="s">
        <v>813</v>
      </c>
      <c r="G200" s="364" t="s">
        <v>384</v>
      </c>
      <c r="H200" s="364" t="s">
        <v>543</v>
      </c>
      <c r="I200" s="364" t="s">
        <v>173</v>
      </c>
      <c r="J200" s="364" t="s">
        <v>186</v>
      </c>
      <c r="K200" s="364" t="s">
        <v>35</v>
      </c>
      <c r="L200" s="364">
        <v>2026</v>
      </c>
      <c r="M200" s="364">
        <v>2026</v>
      </c>
      <c r="N200" s="364" t="s">
        <v>180</v>
      </c>
      <c r="O200" s="364">
        <v>122</v>
      </c>
      <c r="P200" s="364"/>
      <c r="Q200" s="364" t="s">
        <v>180</v>
      </c>
      <c r="R200" s="364">
        <v>7</v>
      </c>
      <c r="S200" s="364"/>
      <c r="T200" s="366" t="s">
        <v>181</v>
      </c>
      <c r="U200" s="364" t="s">
        <v>186</v>
      </c>
      <c r="V200" s="364" t="s">
        <v>187</v>
      </c>
    </row>
    <row r="201" spans="2:22" ht="42.75" x14ac:dyDescent="0.25">
      <c r="B201" s="667"/>
      <c r="C201" s="667"/>
      <c r="D201" s="667"/>
      <c r="E201" s="364" t="s">
        <v>814</v>
      </c>
      <c r="F201" s="365" t="s">
        <v>815</v>
      </c>
      <c r="G201" s="364" t="s">
        <v>384</v>
      </c>
      <c r="H201" s="364" t="s">
        <v>543</v>
      </c>
      <c r="I201" s="364" t="s">
        <v>173</v>
      </c>
      <c r="J201" s="364" t="s">
        <v>186</v>
      </c>
      <c r="K201" s="364" t="s">
        <v>35</v>
      </c>
      <c r="L201" s="364">
        <v>2029</v>
      </c>
      <c r="M201" s="364">
        <v>2029</v>
      </c>
      <c r="N201" s="364" t="s">
        <v>180</v>
      </c>
      <c r="O201" s="364">
        <v>80</v>
      </c>
      <c r="P201" s="364"/>
      <c r="Q201" s="364" t="s">
        <v>180</v>
      </c>
      <c r="R201" s="364">
        <v>4.68</v>
      </c>
      <c r="S201" s="364"/>
      <c r="T201" s="366" t="s">
        <v>181</v>
      </c>
      <c r="U201" s="364" t="s">
        <v>186</v>
      </c>
      <c r="V201" s="364" t="s">
        <v>187</v>
      </c>
    </row>
    <row r="202" spans="2:22" x14ac:dyDescent="0.25">
      <c r="B202" s="667"/>
      <c r="C202" s="667"/>
      <c r="D202" s="667"/>
      <c r="E202" s="364" t="s">
        <v>95</v>
      </c>
      <c r="F202" s="365" t="s">
        <v>96</v>
      </c>
      <c r="G202" s="364" t="s">
        <v>39</v>
      </c>
      <c r="H202" s="364" t="s">
        <v>816</v>
      </c>
      <c r="I202" s="364" t="s">
        <v>173</v>
      </c>
      <c r="J202" s="364" t="s">
        <v>186</v>
      </c>
      <c r="K202" s="364" t="s">
        <v>35</v>
      </c>
      <c r="L202" s="364">
        <v>2026</v>
      </c>
      <c r="M202" s="364">
        <v>2026</v>
      </c>
      <c r="N202" s="364" t="s">
        <v>205</v>
      </c>
      <c r="O202" s="364"/>
      <c r="P202" s="364"/>
      <c r="Q202" s="364" t="s">
        <v>205</v>
      </c>
      <c r="R202" s="364"/>
      <c r="S202" s="364"/>
      <c r="T202" s="366" t="s">
        <v>181</v>
      </c>
      <c r="U202" s="364" t="s">
        <v>186</v>
      </c>
      <c r="V202" s="364" t="s">
        <v>187</v>
      </c>
    </row>
    <row r="203" spans="2:22" ht="28.5" x14ac:dyDescent="0.25">
      <c r="B203" s="667"/>
      <c r="C203" s="667"/>
      <c r="D203" s="667"/>
      <c r="E203" s="364" t="s">
        <v>817</v>
      </c>
      <c r="F203" s="365" t="s">
        <v>818</v>
      </c>
      <c r="G203" s="364" t="s">
        <v>44</v>
      </c>
      <c r="H203" s="364" t="s">
        <v>525</v>
      </c>
      <c r="I203" s="364" t="s">
        <v>173</v>
      </c>
      <c r="J203" s="364" t="s">
        <v>186</v>
      </c>
      <c r="K203" s="364" t="s">
        <v>35</v>
      </c>
      <c r="L203" s="364">
        <v>2024</v>
      </c>
      <c r="M203" s="364">
        <v>2024</v>
      </c>
      <c r="N203" s="364" t="s">
        <v>205</v>
      </c>
      <c r="O203" s="364"/>
      <c r="P203" s="364"/>
      <c r="Q203" s="364" t="s">
        <v>205</v>
      </c>
      <c r="R203" s="364"/>
      <c r="S203" s="364"/>
      <c r="T203" s="366" t="s">
        <v>35</v>
      </c>
      <c r="U203" s="364" t="s">
        <v>178</v>
      </c>
      <c r="V203" s="364" t="s">
        <v>819</v>
      </c>
    </row>
    <row r="204" spans="2:22" x14ac:dyDescent="0.25">
      <c r="B204" s="667"/>
      <c r="C204" s="667"/>
      <c r="D204" s="667"/>
      <c r="E204" s="364" t="s">
        <v>127</v>
      </c>
      <c r="F204" s="365" t="s">
        <v>128</v>
      </c>
      <c r="G204" s="364" t="s">
        <v>44</v>
      </c>
      <c r="H204" s="364" t="s">
        <v>633</v>
      </c>
      <c r="I204" s="364" t="s">
        <v>173</v>
      </c>
      <c r="J204" s="364" t="s">
        <v>186</v>
      </c>
      <c r="K204" s="364" t="s">
        <v>35</v>
      </c>
      <c r="L204" s="364">
        <v>2023</v>
      </c>
      <c r="M204" s="364">
        <v>2023</v>
      </c>
      <c r="N204" s="364" t="s">
        <v>205</v>
      </c>
      <c r="O204" s="364"/>
      <c r="P204" s="364"/>
      <c r="Q204" s="364" t="s">
        <v>205</v>
      </c>
      <c r="R204" s="364"/>
      <c r="S204" s="364"/>
      <c r="T204" s="366" t="s">
        <v>181</v>
      </c>
      <c r="U204" s="364" t="s">
        <v>186</v>
      </c>
      <c r="V204" s="364" t="s">
        <v>187</v>
      </c>
    </row>
    <row r="205" spans="2:22" ht="28.5" x14ac:dyDescent="0.25">
      <c r="B205" s="667"/>
      <c r="C205" s="667"/>
      <c r="D205" s="667"/>
      <c r="E205" s="364" t="s">
        <v>820</v>
      </c>
      <c r="F205" s="365" t="s">
        <v>821</v>
      </c>
      <c r="G205" s="364" t="s">
        <v>38</v>
      </c>
      <c r="H205" s="364" t="s">
        <v>192</v>
      </c>
      <c r="I205" s="364" t="s">
        <v>173</v>
      </c>
      <c r="J205" s="364" t="s">
        <v>186</v>
      </c>
      <c r="K205" s="364" t="s">
        <v>35</v>
      </c>
      <c r="L205" s="364">
        <v>2024</v>
      </c>
      <c r="M205" s="364">
        <v>2024</v>
      </c>
      <c r="N205" s="364" t="s">
        <v>180</v>
      </c>
      <c r="O205" s="364">
        <v>75</v>
      </c>
      <c r="P205" s="364"/>
      <c r="Q205" s="364" t="s">
        <v>180</v>
      </c>
      <c r="R205" s="364">
        <v>7</v>
      </c>
      <c r="S205" s="364"/>
      <c r="T205" s="366" t="s">
        <v>181</v>
      </c>
      <c r="U205" s="364" t="s">
        <v>178</v>
      </c>
      <c r="V205" s="364" t="s">
        <v>822</v>
      </c>
    </row>
    <row r="206" spans="2:22" x14ac:dyDescent="0.25">
      <c r="B206" s="667"/>
      <c r="C206" s="667"/>
      <c r="D206" s="667"/>
      <c r="E206" s="364" t="s">
        <v>129</v>
      </c>
      <c r="F206" s="365" t="s">
        <v>130</v>
      </c>
      <c r="G206" s="364" t="s">
        <v>56</v>
      </c>
      <c r="H206" s="364" t="s">
        <v>689</v>
      </c>
      <c r="I206" s="364" t="s">
        <v>173</v>
      </c>
      <c r="J206" s="364" t="s">
        <v>186</v>
      </c>
      <c r="K206" s="364" t="s">
        <v>35</v>
      </c>
      <c r="L206" s="364">
        <v>2024</v>
      </c>
      <c r="M206" s="364">
        <v>2024</v>
      </c>
      <c r="N206" s="364" t="s">
        <v>205</v>
      </c>
      <c r="O206" s="364"/>
      <c r="P206" s="364"/>
      <c r="Q206" s="364" t="s">
        <v>205</v>
      </c>
      <c r="R206" s="364"/>
      <c r="S206" s="364"/>
      <c r="T206" s="366" t="s">
        <v>181</v>
      </c>
      <c r="U206" s="364" t="s">
        <v>186</v>
      </c>
      <c r="V206" s="364" t="s">
        <v>187</v>
      </c>
    </row>
    <row r="207" spans="2:22" ht="28.5" x14ac:dyDescent="0.25">
      <c r="B207" s="667"/>
      <c r="C207" s="667"/>
      <c r="D207" s="667"/>
      <c r="E207" s="364" t="s">
        <v>823</v>
      </c>
      <c r="F207" s="365" t="s">
        <v>824</v>
      </c>
      <c r="G207" s="364" t="s">
        <v>48</v>
      </c>
      <c r="H207" s="364" t="s">
        <v>825</v>
      </c>
      <c r="I207" s="364" t="s">
        <v>173</v>
      </c>
      <c r="J207" s="364" t="s">
        <v>186</v>
      </c>
      <c r="K207" s="364" t="s">
        <v>35</v>
      </c>
      <c r="L207" s="364">
        <v>2022</v>
      </c>
      <c r="M207" s="364">
        <v>2022</v>
      </c>
      <c r="N207" s="364" t="s">
        <v>180</v>
      </c>
      <c r="O207" s="364">
        <v>44</v>
      </c>
      <c r="P207" s="364"/>
      <c r="Q207" s="364" t="s">
        <v>180</v>
      </c>
      <c r="R207" s="364">
        <v>3.7</v>
      </c>
      <c r="S207" s="364"/>
      <c r="T207" s="366" t="s">
        <v>181</v>
      </c>
      <c r="U207" s="364" t="s">
        <v>178</v>
      </c>
      <c r="V207" s="364" t="s">
        <v>826</v>
      </c>
    </row>
    <row r="208" spans="2:22" ht="42.75" x14ac:dyDescent="0.25">
      <c r="B208" s="667"/>
      <c r="C208" s="667"/>
      <c r="D208" s="667"/>
      <c r="E208" s="364" t="s">
        <v>147</v>
      </c>
      <c r="F208" s="365" t="s">
        <v>148</v>
      </c>
      <c r="G208" s="364" t="s">
        <v>44</v>
      </c>
      <c r="H208" s="364" t="s">
        <v>827</v>
      </c>
      <c r="I208" s="364" t="s">
        <v>173</v>
      </c>
      <c r="J208" s="364" t="s">
        <v>186</v>
      </c>
      <c r="K208" s="364" t="s">
        <v>35</v>
      </c>
      <c r="L208" s="364">
        <v>2022</v>
      </c>
      <c r="M208" s="364">
        <v>2028</v>
      </c>
      <c r="N208" s="364" t="s">
        <v>205</v>
      </c>
      <c r="O208" s="364"/>
      <c r="P208" s="364"/>
      <c r="Q208" s="364" t="s">
        <v>205</v>
      </c>
      <c r="R208" s="364"/>
      <c r="S208" s="364"/>
      <c r="T208" s="366" t="s">
        <v>181</v>
      </c>
      <c r="U208" s="364" t="s">
        <v>186</v>
      </c>
      <c r="V208" s="364" t="s">
        <v>187</v>
      </c>
    </row>
    <row r="209" spans="2:22" x14ac:dyDescent="0.25">
      <c r="B209" s="667"/>
      <c r="C209" s="667"/>
      <c r="D209" s="667"/>
      <c r="E209" s="364" t="s">
        <v>131</v>
      </c>
      <c r="F209" s="365" t="s">
        <v>132</v>
      </c>
      <c r="G209" s="364" t="s">
        <v>56</v>
      </c>
      <c r="H209" s="364" t="s">
        <v>689</v>
      </c>
      <c r="I209" s="364" t="s">
        <v>173</v>
      </c>
      <c r="J209" s="364" t="s">
        <v>186</v>
      </c>
      <c r="K209" s="364" t="s">
        <v>35</v>
      </c>
      <c r="L209" s="364">
        <v>2024</v>
      </c>
      <c r="M209" s="364">
        <v>2024</v>
      </c>
      <c r="N209" s="364" t="s">
        <v>205</v>
      </c>
      <c r="O209" s="364"/>
      <c r="P209" s="364"/>
      <c r="Q209" s="364" t="s">
        <v>205</v>
      </c>
      <c r="R209" s="364"/>
      <c r="S209" s="364"/>
      <c r="T209" s="366" t="s">
        <v>181</v>
      </c>
      <c r="U209" s="364" t="s">
        <v>186</v>
      </c>
      <c r="V209" s="364" t="s">
        <v>187</v>
      </c>
    </row>
    <row r="210" spans="2:22" x14ac:dyDescent="0.25">
      <c r="B210" s="667"/>
      <c r="C210" s="667"/>
      <c r="D210" s="667"/>
      <c r="E210" s="364" t="s">
        <v>948</v>
      </c>
      <c r="F210" s="365" t="s">
        <v>83</v>
      </c>
      <c r="G210" s="364" t="s">
        <v>56</v>
      </c>
      <c r="H210" s="364" t="s">
        <v>1024</v>
      </c>
      <c r="I210" s="364" t="s">
        <v>173</v>
      </c>
      <c r="J210" s="364" t="s">
        <v>186</v>
      </c>
      <c r="K210" s="364" t="s">
        <v>35</v>
      </c>
      <c r="L210" s="364">
        <v>2024</v>
      </c>
      <c r="M210" s="364">
        <v>2024</v>
      </c>
      <c r="N210" s="364" t="s">
        <v>205</v>
      </c>
      <c r="O210" s="364"/>
      <c r="P210" s="364"/>
      <c r="Q210" s="364" t="s">
        <v>205</v>
      </c>
      <c r="R210" s="364"/>
      <c r="S210" s="364"/>
      <c r="T210" s="366" t="s">
        <v>35</v>
      </c>
      <c r="U210" s="364" t="s">
        <v>186</v>
      </c>
      <c r="V210" s="364" t="s">
        <v>187</v>
      </c>
    </row>
    <row r="211" spans="2:22" x14ac:dyDescent="0.25">
      <c r="B211" s="667"/>
      <c r="C211" s="667"/>
      <c r="D211" s="667"/>
      <c r="E211" s="364" t="s">
        <v>140</v>
      </c>
      <c r="F211" s="365" t="s">
        <v>141</v>
      </c>
      <c r="G211" s="364" t="s">
        <v>48</v>
      </c>
      <c r="H211" s="364" t="s">
        <v>506</v>
      </c>
      <c r="I211" s="364" t="s">
        <v>173</v>
      </c>
      <c r="J211" s="364" t="s">
        <v>186</v>
      </c>
      <c r="K211" s="364" t="s">
        <v>35</v>
      </c>
      <c r="L211" s="364">
        <v>2022</v>
      </c>
      <c r="M211" s="364">
        <v>2022</v>
      </c>
      <c r="N211" s="364" t="s">
        <v>205</v>
      </c>
      <c r="O211" s="364"/>
      <c r="P211" s="364"/>
      <c r="Q211" s="364" t="s">
        <v>205</v>
      </c>
      <c r="R211" s="364"/>
      <c r="S211" s="364"/>
      <c r="T211" s="366" t="s">
        <v>35</v>
      </c>
      <c r="U211" s="364" t="s">
        <v>186</v>
      </c>
      <c r="V211" s="364" t="s">
        <v>187</v>
      </c>
    </row>
    <row r="212" spans="2:22" x14ac:dyDescent="0.25">
      <c r="B212" s="667"/>
      <c r="C212" s="667"/>
      <c r="D212" s="667"/>
      <c r="E212" s="364" t="s">
        <v>84</v>
      </c>
      <c r="F212" s="365" t="s">
        <v>1025</v>
      </c>
      <c r="G212" s="364" t="s">
        <v>56</v>
      </c>
      <c r="H212" s="364" t="s">
        <v>1024</v>
      </c>
      <c r="I212" s="364" t="s">
        <v>173</v>
      </c>
      <c r="J212" s="364" t="s">
        <v>186</v>
      </c>
      <c r="K212" s="364" t="s">
        <v>35</v>
      </c>
      <c r="L212" s="364">
        <v>2024</v>
      </c>
      <c r="M212" s="364">
        <v>2024</v>
      </c>
      <c r="N212" s="364" t="s">
        <v>205</v>
      </c>
      <c r="O212" s="364"/>
      <c r="P212" s="364"/>
      <c r="Q212" s="364" t="s">
        <v>205</v>
      </c>
      <c r="R212" s="364"/>
      <c r="S212" s="364"/>
      <c r="T212" s="366" t="s">
        <v>181</v>
      </c>
      <c r="U212" s="364" t="s">
        <v>186</v>
      </c>
      <c r="V212" s="364" t="s">
        <v>187</v>
      </c>
    </row>
    <row r="213" spans="2:22" x14ac:dyDescent="0.25">
      <c r="B213" s="667"/>
      <c r="C213" s="667"/>
      <c r="D213" s="667"/>
      <c r="E213" s="364" t="s">
        <v>125</v>
      </c>
      <c r="F213" s="365" t="s">
        <v>126</v>
      </c>
      <c r="G213" s="364" t="s">
        <v>44</v>
      </c>
      <c r="H213" s="364" t="s">
        <v>362</v>
      </c>
      <c r="I213" s="364" t="s">
        <v>173</v>
      </c>
      <c r="J213" s="364" t="s">
        <v>186</v>
      </c>
      <c r="K213" s="364" t="s">
        <v>35</v>
      </c>
      <c r="L213" s="364">
        <v>2023</v>
      </c>
      <c r="M213" s="364">
        <v>2023</v>
      </c>
      <c r="N213" s="364" t="s">
        <v>205</v>
      </c>
      <c r="O213" s="364"/>
      <c r="P213" s="364"/>
      <c r="Q213" s="364" t="s">
        <v>205</v>
      </c>
      <c r="R213" s="364"/>
      <c r="S213" s="364"/>
      <c r="T213" s="366" t="s">
        <v>181</v>
      </c>
      <c r="U213" s="364" t="s">
        <v>186</v>
      </c>
      <c r="V213" s="364" t="s">
        <v>187</v>
      </c>
    </row>
    <row r="214" spans="2:22" x14ac:dyDescent="0.25">
      <c r="B214" s="667"/>
      <c r="C214" s="667"/>
      <c r="D214" s="667"/>
      <c r="E214" s="364" t="s">
        <v>828</v>
      </c>
      <c r="F214" s="365" t="s">
        <v>829</v>
      </c>
      <c r="G214" s="364" t="s">
        <v>48</v>
      </c>
      <c r="H214" s="364" t="s">
        <v>1026</v>
      </c>
      <c r="I214" s="364" t="s">
        <v>173</v>
      </c>
      <c r="J214" s="364" t="s">
        <v>186</v>
      </c>
      <c r="K214" s="364" t="s">
        <v>35</v>
      </c>
      <c r="L214" s="364">
        <v>2025</v>
      </c>
      <c r="M214" s="364">
        <v>2025</v>
      </c>
      <c r="N214" s="364" t="s">
        <v>205</v>
      </c>
      <c r="O214" s="364"/>
      <c r="P214" s="364"/>
      <c r="Q214" s="364" t="s">
        <v>205</v>
      </c>
      <c r="R214" s="364"/>
      <c r="S214" s="364"/>
      <c r="T214" s="366" t="s">
        <v>35</v>
      </c>
      <c r="U214" s="364" t="s">
        <v>186</v>
      </c>
      <c r="V214" s="364" t="s">
        <v>187</v>
      </c>
    </row>
    <row r="215" spans="2:22" ht="28.5" x14ac:dyDescent="0.25">
      <c r="B215" s="667"/>
      <c r="C215" s="667"/>
      <c r="D215" s="667"/>
      <c r="E215" s="364" t="s">
        <v>142</v>
      </c>
      <c r="F215" s="365" t="s">
        <v>1027</v>
      </c>
      <c r="G215" s="364" t="s">
        <v>48</v>
      </c>
      <c r="H215" s="364" t="s">
        <v>1028</v>
      </c>
      <c r="I215" s="364" t="s">
        <v>173</v>
      </c>
      <c r="J215" s="364" t="s">
        <v>186</v>
      </c>
      <c r="K215" s="364" t="s">
        <v>35</v>
      </c>
      <c r="L215" s="364">
        <v>2025</v>
      </c>
      <c r="M215" s="364">
        <v>2025</v>
      </c>
      <c r="N215" s="364" t="s">
        <v>205</v>
      </c>
      <c r="O215" s="364"/>
      <c r="P215" s="364"/>
      <c r="Q215" s="364" t="s">
        <v>205</v>
      </c>
      <c r="R215" s="364"/>
      <c r="S215" s="364"/>
      <c r="T215" s="366" t="s">
        <v>35</v>
      </c>
      <c r="U215" s="364" t="s">
        <v>186</v>
      </c>
      <c r="V215" s="364" t="s">
        <v>187</v>
      </c>
    </row>
    <row r="216" spans="2:22" ht="28.5" x14ac:dyDescent="0.25">
      <c r="B216" s="667"/>
      <c r="C216" s="667"/>
      <c r="D216" s="667"/>
      <c r="E216" s="364" t="s">
        <v>830</v>
      </c>
      <c r="F216" s="365" t="s">
        <v>831</v>
      </c>
      <c r="G216" s="364" t="s">
        <v>384</v>
      </c>
      <c r="H216" s="364" t="s">
        <v>385</v>
      </c>
      <c r="I216" s="364" t="s">
        <v>173</v>
      </c>
      <c r="J216" s="364" t="s">
        <v>186</v>
      </c>
      <c r="K216" s="364" t="s">
        <v>35</v>
      </c>
      <c r="L216" s="364">
        <v>2026</v>
      </c>
      <c r="M216" s="364">
        <v>2026</v>
      </c>
      <c r="N216" s="364" t="s">
        <v>180</v>
      </c>
      <c r="O216" s="364">
        <v>405</v>
      </c>
      <c r="P216" s="364"/>
      <c r="Q216" s="364" t="s">
        <v>180</v>
      </c>
      <c r="R216" s="364">
        <v>2.8</v>
      </c>
      <c r="S216" s="364"/>
      <c r="T216" s="366" t="s">
        <v>35</v>
      </c>
      <c r="U216" s="364" t="s">
        <v>186</v>
      </c>
      <c r="V216" s="364" t="s">
        <v>187</v>
      </c>
    </row>
    <row r="217" spans="2:22" ht="28.5" x14ac:dyDescent="0.25">
      <c r="B217" s="667"/>
      <c r="C217" s="667"/>
      <c r="D217" s="667"/>
      <c r="E217" s="364" t="s">
        <v>832</v>
      </c>
      <c r="F217" s="365" t="s">
        <v>833</v>
      </c>
      <c r="G217" s="364" t="s">
        <v>44</v>
      </c>
      <c r="H217" s="364" t="s">
        <v>304</v>
      </c>
      <c r="I217" s="364" t="s">
        <v>173</v>
      </c>
      <c r="J217" s="364" t="s">
        <v>186</v>
      </c>
      <c r="K217" s="364" t="s">
        <v>35</v>
      </c>
      <c r="L217" s="364">
        <v>2023</v>
      </c>
      <c r="M217" s="364">
        <v>2025</v>
      </c>
      <c r="N217" s="364" t="s">
        <v>205</v>
      </c>
      <c r="O217" s="364"/>
      <c r="P217" s="364"/>
      <c r="Q217" s="364" t="s">
        <v>205</v>
      </c>
      <c r="R217" s="364"/>
      <c r="S217" s="364"/>
      <c r="T217" s="366" t="s">
        <v>181</v>
      </c>
      <c r="U217" s="364" t="s">
        <v>186</v>
      </c>
      <c r="V217" s="364" t="s">
        <v>187</v>
      </c>
    </row>
    <row r="218" spans="2:22" ht="28.5" x14ac:dyDescent="0.25">
      <c r="B218" s="667"/>
      <c r="C218" s="667"/>
      <c r="D218" s="667"/>
      <c r="E218" s="364" t="s">
        <v>834</v>
      </c>
      <c r="F218" s="365" t="s">
        <v>835</v>
      </c>
      <c r="G218" s="364" t="s">
        <v>44</v>
      </c>
      <c r="H218" s="364" t="s">
        <v>304</v>
      </c>
      <c r="I218" s="364" t="s">
        <v>173</v>
      </c>
      <c r="J218" s="364" t="s">
        <v>186</v>
      </c>
      <c r="K218" s="364" t="s">
        <v>35</v>
      </c>
      <c r="L218" s="364">
        <v>2020</v>
      </c>
      <c r="M218" s="364">
        <v>2030</v>
      </c>
      <c r="N218" s="364" t="s">
        <v>205</v>
      </c>
      <c r="O218" s="364"/>
      <c r="P218" s="364"/>
      <c r="Q218" s="364" t="s">
        <v>205</v>
      </c>
      <c r="R218" s="364"/>
      <c r="S218" s="364"/>
      <c r="T218" s="366" t="s">
        <v>181</v>
      </c>
      <c r="U218" s="364" t="s">
        <v>186</v>
      </c>
      <c r="V218" s="364" t="s">
        <v>187</v>
      </c>
    </row>
    <row r="219" spans="2:22" ht="28.5" x14ac:dyDescent="0.25">
      <c r="B219" s="667"/>
      <c r="C219" s="667"/>
      <c r="D219" s="667"/>
      <c r="E219" s="364" t="s">
        <v>836</v>
      </c>
      <c r="F219" s="365" t="s">
        <v>837</v>
      </c>
      <c r="G219" s="364" t="s">
        <v>44</v>
      </c>
      <c r="H219" s="364" t="s">
        <v>1029</v>
      </c>
      <c r="I219" s="364" t="s">
        <v>173</v>
      </c>
      <c r="J219" s="364" t="s">
        <v>186</v>
      </c>
      <c r="K219" s="364" t="s">
        <v>35</v>
      </c>
      <c r="L219" s="364">
        <v>2022</v>
      </c>
      <c r="M219" s="364">
        <v>2022</v>
      </c>
      <c r="N219" s="364" t="s">
        <v>205</v>
      </c>
      <c r="O219" s="364"/>
      <c r="P219" s="364"/>
      <c r="Q219" s="364" t="s">
        <v>205</v>
      </c>
      <c r="R219" s="364"/>
      <c r="S219" s="364"/>
      <c r="T219" s="366" t="s">
        <v>181</v>
      </c>
      <c r="U219" s="364" t="s">
        <v>186</v>
      </c>
      <c r="V219" s="364" t="s">
        <v>187</v>
      </c>
    </row>
    <row r="220" spans="2:22" ht="28.5" x14ac:dyDescent="0.25">
      <c r="B220" s="667"/>
      <c r="C220" s="667"/>
      <c r="D220" s="667"/>
      <c r="E220" s="364" t="s">
        <v>838</v>
      </c>
      <c r="F220" s="365" t="s">
        <v>839</v>
      </c>
      <c r="G220" s="364" t="s">
        <v>45</v>
      </c>
      <c r="H220" s="364" t="s">
        <v>511</v>
      </c>
      <c r="I220" s="364" t="s">
        <v>173</v>
      </c>
      <c r="J220" s="364" t="s">
        <v>186</v>
      </c>
      <c r="K220" s="364" t="s">
        <v>35</v>
      </c>
      <c r="L220" s="364">
        <v>2025</v>
      </c>
      <c r="M220" s="364">
        <v>2025</v>
      </c>
      <c r="N220" s="364" t="s">
        <v>180</v>
      </c>
      <c r="O220" s="364">
        <v>1035</v>
      </c>
      <c r="P220" s="364"/>
      <c r="Q220" s="364" t="s">
        <v>180</v>
      </c>
      <c r="R220" s="364">
        <v>50</v>
      </c>
      <c r="S220" s="364"/>
      <c r="T220" s="366" t="s">
        <v>181</v>
      </c>
      <c r="U220" s="364" t="s">
        <v>186</v>
      </c>
      <c r="V220" s="364" t="s">
        <v>187</v>
      </c>
    </row>
    <row r="221" spans="2:22" x14ac:dyDescent="0.25">
      <c r="B221" s="667"/>
      <c r="C221" s="667"/>
      <c r="D221" s="667"/>
      <c r="E221" s="364" t="s">
        <v>949</v>
      </c>
      <c r="F221" s="365" t="s">
        <v>1030</v>
      </c>
      <c r="G221" s="364" t="s">
        <v>40</v>
      </c>
      <c r="H221" s="364" t="s">
        <v>1031</v>
      </c>
      <c r="I221" s="364" t="s">
        <v>173</v>
      </c>
      <c r="J221" s="364" t="s">
        <v>186</v>
      </c>
      <c r="K221" s="364" t="s">
        <v>35</v>
      </c>
      <c r="L221" s="364">
        <v>2025</v>
      </c>
      <c r="M221" s="364">
        <v>2025</v>
      </c>
      <c r="N221" s="364" t="s">
        <v>205</v>
      </c>
      <c r="O221" s="364"/>
      <c r="P221" s="364"/>
      <c r="Q221" s="364" t="s">
        <v>205</v>
      </c>
      <c r="R221" s="364"/>
      <c r="S221" s="364"/>
      <c r="T221" s="366" t="s">
        <v>35</v>
      </c>
      <c r="U221" s="364" t="s">
        <v>186</v>
      </c>
      <c r="V221" s="364" t="s">
        <v>187</v>
      </c>
    </row>
    <row r="222" spans="2:22" x14ac:dyDescent="0.25">
      <c r="B222" s="667"/>
      <c r="C222" s="667"/>
      <c r="D222" s="667"/>
      <c r="E222" s="364" t="s">
        <v>950</v>
      </c>
      <c r="F222" s="365" t="s">
        <v>1032</v>
      </c>
      <c r="G222" s="364" t="s">
        <v>51</v>
      </c>
      <c r="H222" s="364" t="s">
        <v>1033</v>
      </c>
      <c r="I222" s="364" t="s">
        <v>173</v>
      </c>
      <c r="J222" s="364" t="s">
        <v>186</v>
      </c>
      <c r="K222" s="364" t="s">
        <v>35</v>
      </c>
      <c r="L222" s="364">
        <v>2026</v>
      </c>
      <c r="M222" s="364">
        <v>2026</v>
      </c>
      <c r="N222" s="364" t="s">
        <v>205</v>
      </c>
      <c r="O222" s="364"/>
      <c r="P222" s="364"/>
      <c r="Q222" s="364" t="s">
        <v>205</v>
      </c>
      <c r="R222" s="364"/>
      <c r="S222" s="364"/>
      <c r="T222" s="366" t="s">
        <v>35</v>
      </c>
      <c r="U222" s="364" t="s">
        <v>186</v>
      </c>
      <c r="V222" s="364" t="s">
        <v>187</v>
      </c>
    </row>
    <row r="223" spans="2:22" x14ac:dyDescent="0.25">
      <c r="B223" s="667"/>
      <c r="C223" s="667"/>
      <c r="D223" s="667"/>
      <c r="E223" s="364" t="s">
        <v>951</v>
      </c>
      <c r="F223" s="365" t="s">
        <v>1034</v>
      </c>
      <c r="G223" s="364" t="s">
        <v>51</v>
      </c>
      <c r="H223" s="364" t="s">
        <v>1031</v>
      </c>
      <c r="I223" s="364" t="s">
        <v>173</v>
      </c>
      <c r="J223" s="364" t="s">
        <v>186</v>
      </c>
      <c r="K223" s="364" t="s">
        <v>35</v>
      </c>
      <c r="L223" s="364">
        <v>2026</v>
      </c>
      <c r="M223" s="364">
        <v>2026</v>
      </c>
      <c r="N223" s="364" t="s">
        <v>205</v>
      </c>
      <c r="O223" s="364"/>
      <c r="P223" s="364"/>
      <c r="Q223" s="364" t="s">
        <v>205</v>
      </c>
      <c r="R223" s="364"/>
      <c r="S223" s="364"/>
      <c r="T223" s="366" t="s">
        <v>35</v>
      </c>
      <c r="U223" s="364" t="s">
        <v>186</v>
      </c>
      <c r="V223" s="364" t="s">
        <v>187</v>
      </c>
    </row>
    <row r="224" spans="2:22" x14ac:dyDescent="0.25">
      <c r="B224" s="667"/>
      <c r="C224" s="667"/>
      <c r="D224" s="667"/>
      <c r="E224" s="364" t="s">
        <v>952</v>
      </c>
      <c r="F224" s="365" t="s">
        <v>1035</v>
      </c>
      <c r="G224" s="364" t="s">
        <v>44</v>
      </c>
      <c r="H224" s="364" t="s">
        <v>1031</v>
      </c>
      <c r="I224" s="364" t="s">
        <v>173</v>
      </c>
      <c r="J224" s="364" t="s">
        <v>186</v>
      </c>
      <c r="K224" s="364" t="s">
        <v>35</v>
      </c>
      <c r="L224" s="364">
        <v>2026</v>
      </c>
      <c r="M224" s="364">
        <v>2026</v>
      </c>
      <c r="N224" s="364" t="s">
        <v>205</v>
      </c>
      <c r="O224" s="364"/>
      <c r="P224" s="364"/>
      <c r="Q224" s="364" t="s">
        <v>205</v>
      </c>
      <c r="R224" s="364"/>
      <c r="S224" s="364"/>
      <c r="T224" s="366" t="s">
        <v>35</v>
      </c>
      <c r="U224" s="364" t="s">
        <v>186</v>
      </c>
      <c r="V224" s="364" t="s">
        <v>187</v>
      </c>
    </row>
    <row r="225" spans="2:22" x14ac:dyDescent="0.25">
      <c r="B225" s="667"/>
      <c r="C225" s="667"/>
      <c r="D225" s="667"/>
      <c r="E225" s="364" t="s">
        <v>953</v>
      </c>
      <c r="F225" s="365" t="s">
        <v>1036</v>
      </c>
      <c r="G225" s="364" t="s">
        <v>44</v>
      </c>
      <c r="H225" s="364" t="s">
        <v>1031</v>
      </c>
      <c r="I225" s="364" t="s">
        <v>173</v>
      </c>
      <c r="J225" s="364" t="s">
        <v>186</v>
      </c>
      <c r="K225" s="364" t="s">
        <v>35</v>
      </c>
      <c r="L225" s="364">
        <v>2026</v>
      </c>
      <c r="M225" s="364">
        <v>2026</v>
      </c>
      <c r="N225" s="364" t="s">
        <v>205</v>
      </c>
      <c r="O225" s="364"/>
      <c r="P225" s="364"/>
      <c r="Q225" s="364" t="s">
        <v>205</v>
      </c>
      <c r="R225" s="364"/>
      <c r="S225" s="364"/>
      <c r="T225" s="366" t="s">
        <v>35</v>
      </c>
      <c r="U225" s="364" t="s">
        <v>186</v>
      </c>
      <c r="V225" s="364" t="s">
        <v>187</v>
      </c>
    </row>
    <row r="226" spans="2:22" x14ac:dyDescent="0.25">
      <c r="B226" s="667"/>
      <c r="C226" s="667"/>
      <c r="D226" s="667"/>
      <c r="E226" s="364" t="s">
        <v>954</v>
      </c>
      <c r="F226" s="365" t="s">
        <v>1037</v>
      </c>
      <c r="G226" s="364" t="s">
        <v>51</v>
      </c>
      <c r="H226" s="364" t="s">
        <v>1031</v>
      </c>
      <c r="I226" s="364" t="s">
        <v>173</v>
      </c>
      <c r="J226" s="364" t="s">
        <v>186</v>
      </c>
      <c r="K226" s="364" t="s">
        <v>35</v>
      </c>
      <c r="L226" s="364">
        <v>2026</v>
      </c>
      <c r="M226" s="364">
        <v>2026</v>
      </c>
      <c r="N226" s="364" t="s">
        <v>205</v>
      </c>
      <c r="O226" s="364"/>
      <c r="P226" s="364"/>
      <c r="Q226" s="364" t="s">
        <v>205</v>
      </c>
      <c r="R226" s="364"/>
      <c r="S226" s="364"/>
      <c r="T226" s="366" t="s">
        <v>35</v>
      </c>
      <c r="U226" s="364" t="s">
        <v>186</v>
      </c>
      <c r="V226" s="364" t="s">
        <v>187</v>
      </c>
    </row>
    <row r="227" spans="2:22" x14ac:dyDescent="0.25">
      <c r="B227" s="667"/>
      <c r="C227" s="667"/>
      <c r="D227" s="667"/>
      <c r="E227" s="364" t="s">
        <v>955</v>
      </c>
      <c r="F227" s="365" t="s">
        <v>1038</v>
      </c>
      <c r="G227" s="364" t="s">
        <v>44</v>
      </c>
      <c r="H227" s="364" t="s">
        <v>1031</v>
      </c>
      <c r="I227" s="364" t="s">
        <v>173</v>
      </c>
      <c r="J227" s="364" t="s">
        <v>186</v>
      </c>
      <c r="K227" s="364" t="s">
        <v>35</v>
      </c>
      <c r="L227" s="364">
        <v>2026</v>
      </c>
      <c r="M227" s="364">
        <v>2026</v>
      </c>
      <c r="N227" s="364" t="s">
        <v>205</v>
      </c>
      <c r="O227" s="364"/>
      <c r="P227" s="364"/>
      <c r="Q227" s="364" t="s">
        <v>205</v>
      </c>
      <c r="R227" s="364"/>
      <c r="S227" s="364"/>
      <c r="T227" s="366" t="s">
        <v>35</v>
      </c>
      <c r="U227" s="364" t="s">
        <v>186</v>
      </c>
      <c r="V227" s="364" t="s">
        <v>187</v>
      </c>
    </row>
    <row r="228" spans="2:22" x14ac:dyDescent="0.25">
      <c r="B228" s="667"/>
      <c r="C228" s="667"/>
      <c r="D228" s="667"/>
      <c r="E228" s="364" t="s">
        <v>956</v>
      </c>
      <c r="F228" s="365" t="s">
        <v>1039</v>
      </c>
      <c r="G228" s="364" t="s">
        <v>44</v>
      </c>
      <c r="H228" s="364" t="s">
        <v>1031</v>
      </c>
      <c r="I228" s="364" t="s">
        <v>173</v>
      </c>
      <c r="J228" s="364" t="s">
        <v>186</v>
      </c>
      <c r="K228" s="364" t="s">
        <v>35</v>
      </c>
      <c r="L228" s="364">
        <v>2026</v>
      </c>
      <c r="M228" s="364">
        <v>2026</v>
      </c>
      <c r="N228" s="364" t="s">
        <v>205</v>
      </c>
      <c r="O228" s="364"/>
      <c r="P228" s="364"/>
      <c r="Q228" s="364" t="s">
        <v>205</v>
      </c>
      <c r="R228" s="364"/>
      <c r="S228" s="364"/>
      <c r="T228" s="366" t="s">
        <v>35</v>
      </c>
      <c r="U228" s="364" t="s">
        <v>186</v>
      </c>
      <c r="V228" s="364" t="s">
        <v>187</v>
      </c>
    </row>
    <row r="229" spans="2:22" x14ac:dyDescent="0.25">
      <c r="B229" s="667"/>
      <c r="C229" s="667"/>
      <c r="D229" s="667"/>
      <c r="E229" s="364" t="s">
        <v>957</v>
      </c>
      <c r="F229" s="365" t="s">
        <v>1040</v>
      </c>
      <c r="G229" s="364" t="s">
        <v>38</v>
      </c>
      <c r="H229" s="364" t="s">
        <v>1041</v>
      </c>
      <c r="I229" s="364" t="s">
        <v>173</v>
      </c>
      <c r="J229" s="364" t="s">
        <v>186</v>
      </c>
      <c r="K229" s="364" t="s">
        <v>35</v>
      </c>
      <c r="L229" s="364" t="s">
        <v>1042</v>
      </c>
      <c r="M229" s="364" t="s">
        <v>1042</v>
      </c>
      <c r="N229" s="364" t="s">
        <v>205</v>
      </c>
      <c r="O229" s="364"/>
      <c r="P229" s="364"/>
      <c r="Q229" s="364" t="s">
        <v>205</v>
      </c>
      <c r="R229" s="364"/>
      <c r="S229" s="364"/>
      <c r="T229" s="366" t="s">
        <v>35</v>
      </c>
      <c r="U229" s="364" t="s">
        <v>186</v>
      </c>
      <c r="V229" s="364" t="s">
        <v>187</v>
      </c>
    </row>
    <row r="230" spans="2:22" ht="28.5" x14ac:dyDescent="0.25">
      <c r="B230" s="667"/>
      <c r="C230" s="667"/>
      <c r="D230" s="667"/>
      <c r="E230" s="364" t="s">
        <v>958</v>
      </c>
      <c r="F230" s="365" t="s">
        <v>1043</v>
      </c>
      <c r="G230" s="364" t="s">
        <v>202</v>
      </c>
      <c r="H230" s="364" t="s">
        <v>203</v>
      </c>
      <c r="I230" s="364" t="s">
        <v>173</v>
      </c>
      <c r="J230" s="364" t="s">
        <v>186</v>
      </c>
      <c r="K230" s="364" t="s">
        <v>35</v>
      </c>
      <c r="L230" s="364">
        <v>2026</v>
      </c>
      <c r="M230" s="364">
        <v>2026</v>
      </c>
      <c r="N230" s="364" t="s">
        <v>205</v>
      </c>
      <c r="O230" s="364"/>
      <c r="P230" s="364"/>
      <c r="Q230" s="364" t="s">
        <v>205</v>
      </c>
      <c r="R230" s="364"/>
      <c r="S230" s="364"/>
      <c r="T230" s="366" t="s">
        <v>35</v>
      </c>
      <c r="U230" s="364" t="s">
        <v>186</v>
      </c>
      <c r="V230" s="364" t="s">
        <v>187</v>
      </c>
    </row>
    <row r="231" spans="2:22" x14ac:dyDescent="0.25">
      <c r="B231" s="667"/>
      <c r="C231" s="667"/>
      <c r="D231" s="667"/>
      <c r="E231" s="364" t="s">
        <v>959</v>
      </c>
      <c r="F231" s="365" t="s">
        <v>1044</v>
      </c>
      <c r="G231" s="364" t="s">
        <v>43</v>
      </c>
      <c r="H231" s="364" t="s">
        <v>1045</v>
      </c>
      <c r="I231" s="364" t="s">
        <v>173</v>
      </c>
      <c r="J231" s="364" t="s">
        <v>186</v>
      </c>
      <c r="K231" s="364" t="s">
        <v>35</v>
      </c>
      <c r="L231" s="364">
        <v>2024</v>
      </c>
      <c r="M231" s="364">
        <v>2024</v>
      </c>
      <c r="N231" s="364" t="s">
        <v>205</v>
      </c>
      <c r="O231" s="364"/>
      <c r="P231" s="364"/>
      <c r="Q231" s="364" t="s">
        <v>205</v>
      </c>
      <c r="R231" s="364"/>
      <c r="S231" s="364"/>
      <c r="T231" s="366" t="s">
        <v>35</v>
      </c>
      <c r="U231" s="364" t="s">
        <v>186</v>
      </c>
      <c r="V231" s="364" t="s">
        <v>187</v>
      </c>
    </row>
    <row r="232" spans="2:22" ht="28.5" x14ac:dyDescent="0.25">
      <c r="B232" s="667"/>
      <c r="C232" s="667"/>
      <c r="D232" s="667"/>
      <c r="E232" s="364" t="s">
        <v>960</v>
      </c>
      <c r="F232" s="365" t="s">
        <v>1046</v>
      </c>
      <c r="G232" s="364" t="s">
        <v>50</v>
      </c>
      <c r="H232" s="364" t="s">
        <v>243</v>
      </c>
      <c r="I232" s="364" t="s">
        <v>173</v>
      </c>
      <c r="J232" s="364" t="s">
        <v>186</v>
      </c>
      <c r="K232" s="364" t="s">
        <v>35</v>
      </c>
      <c r="L232" s="364">
        <v>2024</v>
      </c>
      <c r="M232" s="364">
        <v>2024</v>
      </c>
      <c r="N232" s="364" t="s">
        <v>180</v>
      </c>
      <c r="O232" s="364">
        <v>3</v>
      </c>
      <c r="P232" s="364"/>
      <c r="Q232" s="364" t="s">
        <v>180</v>
      </c>
      <c r="R232" s="364">
        <v>0.3</v>
      </c>
      <c r="S232" s="364"/>
      <c r="T232" s="366" t="s">
        <v>35</v>
      </c>
      <c r="U232" s="364" t="s">
        <v>186</v>
      </c>
      <c r="V232" s="364" t="s">
        <v>187</v>
      </c>
    </row>
    <row r="233" spans="2:22" x14ac:dyDescent="0.25">
      <c r="B233" s="667"/>
      <c r="C233" s="667"/>
      <c r="D233" s="667"/>
      <c r="E233" s="364" t="s">
        <v>961</v>
      </c>
      <c r="F233" s="365" t="s">
        <v>1047</v>
      </c>
      <c r="G233" s="364" t="s">
        <v>43</v>
      </c>
      <c r="H233" s="364" t="s">
        <v>587</v>
      </c>
      <c r="I233" s="364" t="s">
        <v>173</v>
      </c>
      <c r="J233" s="364" t="s">
        <v>186</v>
      </c>
      <c r="K233" s="364" t="s">
        <v>35</v>
      </c>
      <c r="L233" s="364">
        <v>2024</v>
      </c>
      <c r="M233" s="364">
        <v>2024</v>
      </c>
      <c r="N233" s="364" t="s">
        <v>205</v>
      </c>
      <c r="O233" s="364"/>
      <c r="P233" s="364"/>
      <c r="Q233" s="364" t="s">
        <v>205</v>
      </c>
      <c r="R233" s="364"/>
      <c r="S233" s="364"/>
      <c r="T233" s="366" t="s">
        <v>35</v>
      </c>
      <c r="U233" s="364" t="s">
        <v>186</v>
      </c>
      <c r="V233" s="364" t="s">
        <v>187</v>
      </c>
    </row>
    <row r="234" spans="2:22" ht="28.5" x14ac:dyDescent="0.25">
      <c r="B234" s="667"/>
      <c r="C234" s="667"/>
      <c r="D234" s="667"/>
      <c r="E234" s="364" t="s">
        <v>962</v>
      </c>
      <c r="F234" s="365" t="s">
        <v>1048</v>
      </c>
      <c r="G234" s="364" t="s">
        <v>44</v>
      </c>
      <c r="H234" s="364" t="s">
        <v>304</v>
      </c>
      <c r="I234" s="364" t="s">
        <v>173</v>
      </c>
      <c r="J234" s="364" t="s">
        <v>186</v>
      </c>
      <c r="K234" s="364" t="s">
        <v>35</v>
      </c>
      <c r="L234" s="364">
        <v>2030</v>
      </c>
      <c r="M234" s="364">
        <v>2030</v>
      </c>
      <c r="N234" s="364" t="s">
        <v>205</v>
      </c>
      <c r="O234" s="364"/>
      <c r="P234" s="364"/>
      <c r="Q234" s="364" t="s">
        <v>205</v>
      </c>
      <c r="R234" s="364"/>
      <c r="S234" s="364"/>
      <c r="T234" s="366" t="s">
        <v>181</v>
      </c>
      <c r="U234" s="364" t="s">
        <v>186</v>
      </c>
      <c r="V234" s="364" t="s">
        <v>187</v>
      </c>
    </row>
    <row r="235" spans="2:22" ht="28.5" x14ac:dyDescent="0.25">
      <c r="B235" s="667"/>
      <c r="C235" s="667"/>
      <c r="D235" s="667"/>
      <c r="E235" s="364" t="s">
        <v>964</v>
      </c>
      <c r="F235" s="365" t="s">
        <v>1049</v>
      </c>
      <c r="G235" s="364" t="s">
        <v>44</v>
      </c>
      <c r="H235" s="364" t="s">
        <v>1050</v>
      </c>
      <c r="I235" s="364" t="s">
        <v>173</v>
      </c>
      <c r="J235" s="364" t="s">
        <v>186</v>
      </c>
      <c r="K235" s="364" t="s">
        <v>35</v>
      </c>
      <c r="L235" s="364">
        <v>2025</v>
      </c>
      <c r="M235" s="364">
        <v>2025</v>
      </c>
      <c r="N235" s="364" t="s">
        <v>205</v>
      </c>
      <c r="O235" s="364"/>
      <c r="P235" s="364"/>
      <c r="Q235" s="364" t="s">
        <v>205</v>
      </c>
      <c r="R235" s="364"/>
      <c r="S235" s="364"/>
      <c r="T235" s="366" t="s">
        <v>35</v>
      </c>
      <c r="U235" s="364" t="s">
        <v>186</v>
      </c>
      <c r="V235" s="364" t="s">
        <v>187</v>
      </c>
    </row>
    <row r="236" spans="2:22" ht="28.5" x14ac:dyDescent="0.25">
      <c r="B236" s="667"/>
      <c r="C236" s="667"/>
      <c r="D236" s="667"/>
      <c r="E236" s="364" t="s">
        <v>965</v>
      </c>
      <c r="F236" s="365" t="s">
        <v>1051</v>
      </c>
      <c r="G236" s="364" t="s">
        <v>44</v>
      </c>
      <c r="H236" s="364" t="s">
        <v>1052</v>
      </c>
      <c r="I236" s="364" t="s">
        <v>173</v>
      </c>
      <c r="J236" s="364" t="s">
        <v>186</v>
      </c>
      <c r="K236" s="364" t="s">
        <v>35</v>
      </c>
      <c r="L236" s="364">
        <v>2029</v>
      </c>
      <c r="M236" s="364">
        <v>2029</v>
      </c>
      <c r="N236" s="364" t="s">
        <v>205</v>
      </c>
      <c r="O236" s="364"/>
      <c r="P236" s="364"/>
      <c r="Q236" s="364" t="s">
        <v>205</v>
      </c>
      <c r="R236" s="364"/>
      <c r="S236" s="364"/>
      <c r="T236" s="366" t="s">
        <v>35</v>
      </c>
      <c r="U236" s="364" t="s">
        <v>186</v>
      </c>
      <c r="V236" s="364" t="s">
        <v>187</v>
      </c>
    </row>
    <row r="237" spans="2:22" x14ac:dyDescent="0.25">
      <c r="B237" s="667"/>
      <c r="C237" s="667"/>
      <c r="D237" s="667"/>
      <c r="E237" s="364" t="s">
        <v>840</v>
      </c>
      <c r="F237" s="365" t="s">
        <v>841</v>
      </c>
      <c r="G237" s="364" t="s">
        <v>52</v>
      </c>
      <c r="H237" s="364" t="s">
        <v>238</v>
      </c>
      <c r="I237" s="364" t="s">
        <v>173</v>
      </c>
      <c r="J237" s="364" t="s">
        <v>186</v>
      </c>
      <c r="K237" s="364" t="s">
        <v>35</v>
      </c>
      <c r="L237" s="364">
        <v>2026</v>
      </c>
      <c r="M237" s="364">
        <v>2026</v>
      </c>
      <c r="N237" s="364" t="s">
        <v>205</v>
      </c>
      <c r="O237" s="364"/>
      <c r="P237" s="364"/>
      <c r="Q237" s="364" t="s">
        <v>205</v>
      </c>
      <c r="R237" s="364"/>
      <c r="S237" s="364"/>
      <c r="T237" s="366" t="s">
        <v>181</v>
      </c>
      <c r="U237" s="364" t="s">
        <v>178</v>
      </c>
      <c r="V237" s="364" t="s">
        <v>187</v>
      </c>
    </row>
    <row r="238" spans="2:22" x14ac:dyDescent="0.25">
      <c r="B238" s="667"/>
      <c r="C238" s="667"/>
      <c r="D238" s="667"/>
      <c r="E238" s="364" t="s">
        <v>968</v>
      </c>
      <c r="F238" s="365" t="s">
        <v>1053</v>
      </c>
      <c r="G238" s="364" t="s">
        <v>54</v>
      </c>
      <c r="H238" s="364" t="s">
        <v>1013</v>
      </c>
      <c r="I238" s="364" t="s">
        <v>173</v>
      </c>
      <c r="J238" s="364" t="s">
        <v>186</v>
      </c>
      <c r="K238" s="364" t="s">
        <v>35</v>
      </c>
      <c r="L238" s="364">
        <v>2024</v>
      </c>
      <c r="M238" s="364">
        <v>2024</v>
      </c>
      <c r="N238" s="364" t="s">
        <v>205</v>
      </c>
      <c r="O238" s="364"/>
      <c r="P238" s="364"/>
      <c r="Q238" s="364" t="s">
        <v>205</v>
      </c>
      <c r="R238" s="364"/>
      <c r="S238" s="364"/>
      <c r="T238" s="366" t="s">
        <v>35</v>
      </c>
      <c r="U238" s="364" t="s">
        <v>186</v>
      </c>
      <c r="V238" s="364" t="s">
        <v>187</v>
      </c>
    </row>
    <row r="239" spans="2:22" x14ac:dyDescent="0.25">
      <c r="B239" s="667"/>
      <c r="C239" s="667"/>
      <c r="D239" s="667"/>
      <c r="E239" s="364" t="s">
        <v>969</v>
      </c>
      <c r="F239" s="365" t="s">
        <v>1054</v>
      </c>
      <c r="G239" s="364" t="s">
        <v>56</v>
      </c>
      <c r="H239" s="364" t="s">
        <v>689</v>
      </c>
      <c r="I239" s="364" t="s">
        <v>173</v>
      </c>
      <c r="J239" s="364" t="s">
        <v>186</v>
      </c>
      <c r="K239" s="364" t="s">
        <v>35</v>
      </c>
      <c r="L239" s="364">
        <v>2022</v>
      </c>
      <c r="M239" s="364">
        <v>2022</v>
      </c>
      <c r="N239" s="364" t="s">
        <v>205</v>
      </c>
      <c r="O239" s="364"/>
      <c r="P239" s="364"/>
      <c r="Q239" s="364" t="s">
        <v>205</v>
      </c>
      <c r="R239" s="364"/>
      <c r="S239" s="364"/>
      <c r="T239" s="366" t="s">
        <v>181</v>
      </c>
      <c r="U239" s="364" t="s">
        <v>186</v>
      </c>
      <c r="V239" s="364" t="s">
        <v>187</v>
      </c>
    </row>
    <row r="240" spans="2:22" ht="28.5" x14ac:dyDescent="0.25">
      <c r="B240" s="667"/>
      <c r="C240" s="667"/>
      <c r="D240" s="667"/>
      <c r="E240" s="364" t="s">
        <v>970</v>
      </c>
      <c r="F240" s="365" t="s">
        <v>1055</v>
      </c>
      <c r="G240" s="364" t="s">
        <v>40</v>
      </c>
      <c r="H240" s="364" t="s">
        <v>314</v>
      </c>
      <c r="I240" s="364" t="s">
        <v>173</v>
      </c>
      <c r="J240" s="364" t="s">
        <v>186</v>
      </c>
      <c r="K240" s="364" t="s">
        <v>35</v>
      </c>
      <c r="L240" s="364">
        <v>2023</v>
      </c>
      <c r="M240" s="364">
        <v>2023</v>
      </c>
      <c r="N240" s="364" t="s">
        <v>180</v>
      </c>
      <c r="O240" s="364">
        <v>123</v>
      </c>
      <c r="P240" s="364"/>
      <c r="Q240" s="364" t="s">
        <v>180</v>
      </c>
      <c r="R240" s="364">
        <v>1</v>
      </c>
      <c r="S240" s="364"/>
      <c r="T240" s="366" t="s">
        <v>181</v>
      </c>
      <c r="U240" s="364" t="s">
        <v>186</v>
      </c>
      <c r="V240" s="364" t="s">
        <v>187</v>
      </c>
    </row>
    <row r="241" spans="2:22" x14ac:dyDescent="0.25">
      <c r="B241" s="667"/>
      <c r="C241" s="667"/>
      <c r="D241" s="667"/>
      <c r="E241" s="364" t="s">
        <v>971</v>
      </c>
      <c r="F241" s="365" t="s">
        <v>1056</v>
      </c>
      <c r="G241" s="364" t="s">
        <v>39</v>
      </c>
      <c r="H241" s="364" t="s">
        <v>581</v>
      </c>
      <c r="I241" s="364" t="s">
        <v>173</v>
      </c>
      <c r="J241" s="364" t="s">
        <v>186</v>
      </c>
      <c r="K241" s="364" t="s">
        <v>35</v>
      </c>
      <c r="L241" s="364">
        <v>2025</v>
      </c>
      <c r="M241" s="364">
        <v>2025</v>
      </c>
      <c r="N241" s="364" t="s">
        <v>205</v>
      </c>
      <c r="O241" s="364"/>
      <c r="P241" s="364"/>
      <c r="Q241" s="364" t="s">
        <v>205</v>
      </c>
      <c r="R241" s="364"/>
      <c r="S241" s="364"/>
      <c r="T241" s="366" t="s">
        <v>35</v>
      </c>
      <c r="U241" s="364" t="s">
        <v>186</v>
      </c>
      <c r="V241" s="364" t="s">
        <v>187</v>
      </c>
    </row>
    <row r="242" spans="2:22" x14ac:dyDescent="0.25">
      <c r="B242" s="667"/>
      <c r="C242" s="667"/>
      <c r="D242" s="667"/>
      <c r="E242" s="364" t="s">
        <v>972</v>
      </c>
      <c r="F242" s="365" t="s">
        <v>1057</v>
      </c>
      <c r="G242" s="364" t="s">
        <v>39</v>
      </c>
      <c r="H242" s="364" t="s">
        <v>1058</v>
      </c>
      <c r="I242" s="364" t="s">
        <v>173</v>
      </c>
      <c r="J242" s="364" t="s">
        <v>186</v>
      </c>
      <c r="K242" s="364" t="s">
        <v>35</v>
      </c>
      <c r="L242" s="364">
        <v>2022</v>
      </c>
      <c r="M242" s="364">
        <v>2022</v>
      </c>
      <c r="N242" s="364" t="s">
        <v>205</v>
      </c>
      <c r="O242" s="364"/>
      <c r="P242" s="364"/>
      <c r="Q242" s="364" t="s">
        <v>205</v>
      </c>
      <c r="R242" s="364"/>
      <c r="S242" s="364"/>
      <c r="T242" s="366" t="s">
        <v>35</v>
      </c>
      <c r="U242" s="364" t="s">
        <v>186</v>
      </c>
      <c r="V242" s="364" t="s">
        <v>187</v>
      </c>
    </row>
    <row r="243" spans="2:22" x14ac:dyDescent="0.25">
      <c r="B243" s="667"/>
      <c r="C243" s="667"/>
      <c r="D243" s="667"/>
      <c r="E243" s="364" t="s">
        <v>973</v>
      </c>
      <c r="F243" s="365" t="s">
        <v>1059</v>
      </c>
      <c r="G243" s="364" t="s">
        <v>39</v>
      </c>
      <c r="H243" s="364" t="s">
        <v>1060</v>
      </c>
      <c r="I243" s="364" t="s">
        <v>173</v>
      </c>
      <c r="J243" s="364" t="s">
        <v>186</v>
      </c>
      <c r="K243" s="364" t="s">
        <v>35</v>
      </c>
      <c r="L243" s="364">
        <v>2025</v>
      </c>
      <c r="M243" s="364">
        <v>2025</v>
      </c>
      <c r="N243" s="364" t="s">
        <v>205</v>
      </c>
      <c r="O243" s="364"/>
      <c r="P243" s="364"/>
      <c r="Q243" s="364" t="s">
        <v>205</v>
      </c>
      <c r="R243" s="364"/>
      <c r="S243" s="364"/>
      <c r="T243" s="366" t="s">
        <v>35</v>
      </c>
      <c r="U243" s="364" t="s">
        <v>186</v>
      </c>
      <c r="V243" s="364" t="s">
        <v>187</v>
      </c>
    </row>
    <row r="244" spans="2:22" ht="42.75" x14ac:dyDescent="0.25">
      <c r="B244" s="667"/>
      <c r="C244" s="667"/>
      <c r="D244" s="667"/>
      <c r="E244" s="364" t="s">
        <v>974</v>
      </c>
      <c r="F244" s="365" t="s">
        <v>1061</v>
      </c>
      <c r="G244" s="364" t="s">
        <v>39</v>
      </c>
      <c r="H244" s="364" t="s">
        <v>1062</v>
      </c>
      <c r="I244" s="364" t="s">
        <v>173</v>
      </c>
      <c r="J244" s="364" t="s">
        <v>186</v>
      </c>
      <c r="K244" s="364" t="s">
        <v>35</v>
      </c>
      <c r="L244" s="364">
        <v>2020</v>
      </c>
      <c r="M244" s="364">
        <v>2020</v>
      </c>
      <c r="N244" s="364" t="s">
        <v>205</v>
      </c>
      <c r="O244" s="364"/>
      <c r="P244" s="364"/>
      <c r="Q244" s="364" t="s">
        <v>205</v>
      </c>
      <c r="R244" s="364"/>
      <c r="S244" s="364"/>
      <c r="T244" s="366" t="s">
        <v>35</v>
      </c>
      <c r="U244" s="364" t="s">
        <v>186</v>
      </c>
      <c r="V244" s="364" t="s">
        <v>187</v>
      </c>
    </row>
    <row r="245" spans="2:22" ht="28.5" x14ac:dyDescent="0.25">
      <c r="B245" s="667"/>
      <c r="C245" s="667"/>
      <c r="D245" s="667"/>
      <c r="E245" s="364" t="s">
        <v>975</v>
      </c>
      <c r="F245" s="365" t="s">
        <v>1063</v>
      </c>
      <c r="G245" s="364" t="s">
        <v>44</v>
      </c>
      <c r="H245" s="364" t="s">
        <v>1064</v>
      </c>
      <c r="I245" s="364" t="s">
        <v>173</v>
      </c>
      <c r="J245" s="364" t="s">
        <v>186</v>
      </c>
      <c r="K245" s="364" t="s">
        <v>35</v>
      </c>
      <c r="L245" s="364">
        <v>2026</v>
      </c>
      <c r="M245" s="364">
        <v>2026</v>
      </c>
      <c r="N245" s="364" t="s">
        <v>205</v>
      </c>
      <c r="O245" s="364"/>
      <c r="P245" s="364"/>
      <c r="Q245" s="364" t="s">
        <v>205</v>
      </c>
      <c r="R245" s="364"/>
      <c r="S245" s="364"/>
      <c r="T245" s="366" t="s">
        <v>181</v>
      </c>
      <c r="U245" s="364" t="s">
        <v>186</v>
      </c>
      <c r="V245" s="364" t="s">
        <v>187</v>
      </c>
    </row>
    <row r="246" spans="2:22" x14ac:dyDescent="0.25">
      <c r="B246" s="667"/>
      <c r="C246" s="667"/>
      <c r="D246" s="667"/>
      <c r="E246" s="364" t="s">
        <v>976</v>
      </c>
      <c r="F246" s="365" t="s">
        <v>1065</v>
      </c>
      <c r="G246" s="364" t="s">
        <v>43</v>
      </c>
      <c r="H246" s="364" t="s">
        <v>587</v>
      </c>
      <c r="I246" s="364" t="s">
        <v>173</v>
      </c>
      <c r="J246" s="364" t="s">
        <v>186</v>
      </c>
      <c r="K246" s="364" t="s">
        <v>35</v>
      </c>
      <c r="L246" s="364">
        <v>2026</v>
      </c>
      <c r="M246" s="364">
        <v>2026</v>
      </c>
      <c r="N246" s="364" t="s">
        <v>205</v>
      </c>
      <c r="O246" s="364"/>
      <c r="P246" s="364"/>
      <c r="Q246" s="364" t="s">
        <v>205</v>
      </c>
      <c r="R246" s="364"/>
      <c r="S246" s="364"/>
      <c r="T246" s="366" t="s">
        <v>35</v>
      </c>
      <c r="U246" s="364" t="s">
        <v>186</v>
      </c>
      <c r="V246" s="364" t="s">
        <v>187</v>
      </c>
    </row>
    <row r="247" spans="2:22" ht="28.5" x14ac:dyDescent="0.25">
      <c r="B247" s="667"/>
      <c r="C247" s="667"/>
      <c r="D247" s="667"/>
      <c r="E247" s="364" t="s">
        <v>977</v>
      </c>
      <c r="F247" s="365" t="s">
        <v>1066</v>
      </c>
      <c r="G247" s="364" t="s">
        <v>44</v>
      </c>
      <c r="H247" s="364" t="s">
        <v>1050</v>
      </c>
      <c r="I247" s="364" t="s">
        <v>173</v>
      </c>
      <c r="J247" s="364" t="s">
        <v>186</v>
      </c>
      <c r="K247" s="364" t="s">
        <v>35</v>
      </c>
      <c r="L247" s="364">
        <v>2025</v>
      </c>
      <c r="M247" s="364">
        <v>2025</v>
      </c>
      <c r="N247" s="364" t="s">
        <v>180</v>
      </c>
      <c r="O247" s="364">
        <v>48</v>
      </c>
      <c r="P247" s="364"/>
      <c r="Q247" s="364" t="s">
        <v>205</v>
      </c>
      <c r="R247" s="364"/>
      <c r="S247" s="364"/>
      <c r="T247" s="366" t="s">
        <v>35</v>
      </c>
      <c r="U247" s="364" t="s">
        <v>186</v>
      </c>
      <c r="V247" s="364" t="s">
        <v>187</v>
      </c>
    </row>
    <row r="248" spans="2:22" x14ac:dyDescent="0.25">
      <c r="B248" s="667"/>
      <c r="C248" s="667"/>
      <c r="D248" s="667"/>
      <c r="E248" s="364" t="s">
        <v>842</v>
      </c>
      <c r="F248" s="365" t="s">
        <v>843</v>
      </c>
      <c r="G248" s="364" t="s">
        <v>52</v>
      </c>
      <c r="H248" s="364" t="s">
        <v>238</v>
      </c>
      <c r="I248" s="364" t="s">
        <v>173</v>
      </c>
      <c r="J248" s="364" t="s">
        <v>178</v>
      </c>
      <c r="K248" s="364" t="s">
        <v>179</v>
      </c>
      <c r="L248" s="364">
        <v>2025</v>
      </c>
      <c r="M248" s="364">
        <v>2025</v>
      </c>
      <c r="N248" s="364" t="s">
        <v>205</v>
      </c>
      <c r="O248" s="364"/>
      <c r="P248" s="364">
        <v>620</v>
      </c>
      <c r="Q248" s="364" t="s">
        <v>205</v>
      </c>
      <c r="R248" s="364"/>
      <c r="S248" s="364">
        <v>64</v>
      </c>
      <c r="T248" s="366" t="s">
        <v>181</v>
      </c>
      <c r="U248" s="364" t="s">
        <v>178</v>
      </c>
      <c r="V248" s="364" t="s">
        <v>187</v>
      </c>
    </row>
    <row r="249" spans="2:22" ht="28.5" x14ac:dyDescent="0.25">
      <c r="B249" s="667"/>
      <c r="C249" s="667"/>
      <c r="D249" s="667"/>
      <c r="E249" s="364" t="s">
        <v>978</v>
      </c>
      <c r="F249" s="365" t="s">
        <v>1067</v>
      </c>
      <c r="G249" s="364" t="s">
        <v>44</v>
      </c>
      <c r="H249" s="364" t="s">
        <v>1068</v>
      </c>
      <c r="I249" s="364" t="s">
        <v>173</v>
      </c>
      <c r="J249" s="364" t="s">
        <v>186</v>
      </c>
      <c r="K249" s="364" t="s">
        <v>35</v>
      </c>
      <c r="L249" s="364">
        <v>2030</v>
      </c>
      <c r="M249" s="364">
        <v>2030</v>
      </c>
      <c r="N249" s="364" t="s">
        <v>180</v>
      </c>
      <c r="O249" s="364">
        <v>151</v>
      </c>
      <c r="P249" s="364"/>
      <c r="Q249" s="364" t="s">
        <v>205</v>
      </c>
      <c r="R249" s="364"/>
      <c r="S249" s="364"/>
      <c r="T249" s="366" t="s">
        <v>35</v>
      </c>
      <c r="U249" s="364" t="s">
        <v>186</v>
      </c>
      <c r="V249" s="364" t="s">
        <v>187</v>
      </c>
    </row>
    <row r="250" spans="2:22" ht="28.5" x14ac:dyDescent="0.25">
      <c r="B250" s="667"/>
      <c r="C250" s="667"/>
      <c r="D250" s="667"/>
      <c r="E250" s="364" t="s">
        <v>979</v>
      </c>
      <c r="F250" s="365" t="s">
        <v>1069</v>
      </c>
      <c r="G250" s="364" t="s">
        <v>44</v>
      </c>
      <c r="H250" s="364" t="s">
        <v>633</v>
      </c>
      <c r="I250" s="364" t="s">
        <v>173</v>
      </c>
      <c r="J250" s="364" t="s">
        <v>186</v>
      </c>
      <c r="K250" s="364" t="s">
        <v>35</v>
      </c>
      <c r="L250" s="364">
        <v>2030</v>
      </c>
      <c r="M250" s="364">
        <v>2030</v>
      </c>
      <c r="N250" s="364" t="s">
        <v>180</v>
      </c>
      <c r="O250" s="364">
        <v>83</v>
      </c>
      <c r="P250" s="364"/>
      <c r="Q250" s="364" t="s">
        <v>205</v>
      </c>
      <c r="R250" s="364"/>
      <c r="S250" s="364"/>
      <c r="T250" s="366" t="s">
        <v>35</v>
      </c>
      <c r="U250" s="364" t="s">
        <v>186</v>
      </c>
      <c r="V250" s="364" t="s">
        <v>187</v>
      </c>
    </row>
    <row r="251" spans="2:22" x14ac:dyDescent="0.25">
      <c r="B251" s="667"/>
      <c r="C251" s="667"/>
      <c r="D251" s="667"/>
      <c r="E251" s="364" t="s">
        <v>926</v>
      </c>
      <c r="F251" s="365" t="s">
        <v>1070</v>
      </c>
      <c r="G251" s="364" t="s">
        <v>48</v>
      </c>
      <c r="H251" s="364" t="s">
        <v>1026</v>
      </c>
      <c r="I251" s="364" t="s">
        <v>173</v>
      </c>
      <c r="J251" s="364" t="s">
        <v>186</v>
      </c>
      <c r="K251" s="364" t="s">
        <v>35</v>
      </c>
      <c r="L251" s="364">
        <v>2025</v>
      </c>
      <c r="M251" s="364">
        <v>2025</v>
      </c>
      <c r="N251" s="364" t="s">
        <v>205</v>
      </c>
      <c r="O251" s="364"/>
      <c r="P251" s="364"/>
      <c r="Q251" s="364" t="s">
        <v>205</v>
      </c>
      <c r="R251" s="364"/>
      <c r="S251" s="364"/>
      <c r="T251" s="366" t="s">
        <v>35</v>
      </c>
      <c r="U251" s="364" t="s">
        <v>186</v>
      </c>
      <c r="V251" s="364" t="s">
        <v>187</v>
      </c>
    </row>
    <row r="252" spans="2:22" ht="28.5" x14ac:dyDescent="0.25">
      <c r="B252" s="667"/>
      <c r="C252" s="667"/>
      <c r="D252" s="667"/>
      <c r="E252" s="364" t="s">
        <v>844</v>
      </c>
      <c r="F252" s="365" t="s">
        <v>845</v>
      </c>
      <c r="G252" s="364" t="s">
        <v>384</v>
      </c>
      <c r="H252" s="364" t="s">
        <v>385</v>
      </c>
      <c r="I252" s="364" t="s">
        <v>173</v>
      </c>
      <c r="J252" s="364" t="s">
        <v>186</v>
      </c>
      <c r="K252" s="364" t="s">
        <v>35</v>
      </c>
      <c r="L252" s="364">
        <v>2023</v>
      </c>
      <c r="M252" s="364">
        <v>2023</v>
      </c>
      <c r="N252" s="364" t="s">
        <v>180</v>
      </c>
      <c r="O252" s="364">
        <v>530</v>
      </c>
      <c r="P252" s="364"/>
      <c r="Q252" s="364" t="s">
        <v>180</v>
      </c>
      <c r="R252" s="364">
        <v>0.1</v>
      </c>
      <c r="S252" s="364"/>
      <c r="T252" s="366" t="s">
        <v>35</v>
      </c>
      <c r="U252" s="364" t="s">
        <v>178</v>
      </c>
      <c r="V252" s="364" t="s">
        <v>739</v>
      </c>
    </row>
    <row r="253" spans="2:22" ht="28.5" x14ac:dyDescent="0.25">
      <c r="B253" s="667"/>
      <c r="C253" s="667"/>
      <c r="D253" s="667"/>
      <c r="E253" s="364" t="s">
        <v>846</v>
      </c>
      <c r="F253" s="365" t="s">
        <v>847</v>
      </c>
      <c r="G253" s="364" t="s">
        <v>45</v>
      </c>
      <c r="H253" s="364" t="s">
        <v>495</v>
      </c>
      <c r="I253" s="364" t="s">
        <v>173</v>
      </c>
      <c r="J253" s="364" t="s">
        <v>178</v>
      </c>
      <c r="K253" s="364" t="s">
        <v>512</v>
      </c>
      <c r="L253" s="364">
        <v>2023</v>
      </c>
      <c r="M253" s="364">
        <v>2023</v>
      </c>
      <c r="N253" s="364" t="s">
        <v>180</v>
      </c>
      <c r="O253" s="364">
        <v>30</v>
      </c>
      <c r="P253" s="364"/>
      <c r="Q253" s="364" t="s">
        <v>180</v>
      </c>
      <c r="R253" s="364">
        <v>0.4</v>
      </c>
      <c r="S253" s="364"/>
      <c r="T253" s="366" t="s">
        <v>181</v>
      </c>
      <c r="U253" s="364" t="s">
        <v>178</v>
      </c>
      <c r="V253" s="364" t="s">
        <v>608</v>
      </c>
    </row>
    <row r="254" spans="2:22" ht="28.5" x14ac:dyDescent="0.25">
      <c r="B254" s="667"/>
      <c r="C254" s="667"/>
      <c r="D254" s="667"/>
      <c r="E254" s="364" t="s">
        <v>848</v>
      </c>
      <c r="F254" s="365" t="s">
        <v>849</v>
      </c>
      <c r="G254" s="364" t="s">
        <v>202</v>
      </c>
      <c r="H254" s="364" t="s">
        <v>203</v>
      </c>
      <c r="I254" s="364" t="s">
        <v>173</v>
      </c>
      <c r="J254" s="364" t="s">
        <v>178</v>
      </c>
      <c r="K254" s="364" t="s">
        <v>850</v>
      </c>
      <c r="L254" s="364">
        <v>2029</v>
      </c>
      <c r="M254" s="364">
        <v>2029</v>
      </c>
      <c r="N254" s="364" t="s">
        <v>205</v>
      </c>
      <c r="O254" s="364"/>
      <c r="P254" s="364"/>
      <c r="Q254" s="364" t="s">
        <v>205</v>
      </c>
      <c r="R254" s="364"/>
      <c r="S254" s="364"/>
      <c r="T254" s="366" t="s">
        <v>181</v>
      </c>
      <c r="U254" s="364" t="s">
        <v>178</v>
      </c>
      <c r="V254" s="364" t="s">
        <v>851</v>
      </c>
    </row>
    <row r="255" spans="2:22" ht="28.5" x14ac:dyDescent="0.25">
      <c r="B255" s="667"/>
      <c r="C255" s="667"/>
      <c r="D255" s="667"/>
      <c r="E255" s="364" t="s">
        <v>852</v>
      </c>
      <c r="F255" s="365" t="s">
        <v>853</v>
      </c>
      <c r="G255" s="364" t="s">
        <v>48</v>
      </c>
      <c r="H255" s="364" t="s">
        <v>502</v>
      </c>
      <c r="I255" s="364" t="s">
        <v>173</v>
      </c>
      <c r="J255" s="364" t="s">
        <v>186</v>
      </c>
      <c r="K255" s="364" t="s">
        <v>35</v>
      </c>
      <c r="L255" s="364">
        <v>2024</v>
      </c>
      <c r="M255" s="364">
        <v>2024</v>
      </c>
      <c r="N255" s="364" t="s">
        <v>180</v>
      </c>
      <c r="O255" s="364">
        <v>8</v>
      </c>
      <c r="P255" s="364"/>
      <c r="Q255" s="364" t="s">
        <v>180</v>
      </c>
      <c r="R255" s="364">
        <v>0.01</v>
      </c>
      <c r="S255" s="364"/>
      <c r="T255" s="366" t="s">
        <v>35</v>
      </c>
      <c r="U255" s="364" t="s">
        <v>186</v>
      </c>
      <c r="V255" s="364" t="s">
        <v>187</v>
      </c>
    </row>
    <row r="256" spans="2:22" ht="28.5" x14ac:dyDescent="0.25">
      <c r="B256" s="667"/>
      <c r="C256" s="667"/>
      <c r="D256" s="667"/>
      <c r="E256" s="364" t="s">
        <v>854</v>
      </c>
      <c r="F256" s="365" t="s">
        <v>855</v>
      </c>
      <c r="G256" s="364" t="s">
        <v>45</v>
      </c>
      <c r="H256" s="364" t="s">
        <v>495</v>
      </c>
      <c r="I256" s="364" t="s">
        <v>173</v>
      </c>
      <c r="J256" s="364" t="s">
        <v>178</v>
      </c>
      <c r="K256" s="364" t="s">
        <v>442</v>
      </c>
      <c r="L256" s="364">
        <v>2022</v>
      </c>
      <c r="M256" s="364">
        <v>2022</v>
      </c>
      <c r="N256" s="364" t="s">
        <v>180</v>
      </c>
      <c r="O256" s="364">
        <v>16</v>
      </c>
      <c r="P256" s="364"/>
      <c r="Q256" s="364" t="s">
        <v>180</v>
      </c>
      <c r="R256" s="364">
        <v>0.4</v>
      </c>
      <c r="S256" s="364"/>
      <c r="T256" s="366" t="s">
        <v>181</v>
      </c>
      <c r="U256" s="364" t="s">
        <v>186</v>
      </c>
      <c r="V256" s="364" t="s">
        <v>187</v>
      </c>
    </row>
    <row r="257" spans="2:22" ht="28.5" x14ac:dyDescent="0.25">
      <c r="B257" s="667"/>
      <c r="C257" s="667"/>
      <c r="D257" s="667"/>
      <c r="E257" s="364" t="s">
        <v>856</v>
      </c>
      <c r="F257" s="365" t="s">
        <v>857</v>
      </c>
      <c r="G257" s="364" t="s">
        <v>45</v>
      </c>
      <c r="H257" s="364" t="s">
        <v>495</v>
      </c>
      <c r="I257" s="364" t="s">
        <v>173</v>
      </c>
      <c r="J257" s="364" t="s">
        <v>178</v>
      </c>
      <c r="K257" s="364" t="s">
        <v>512</v>
      </c>
      <c r="L257" s="364">
        <v>2025</v>
      </c>
      <c r="M257" s="364">
        <v>2025</v>
      </c>
      <c r="N257" s="364" t="s">
        <v>180</v>
      </c>
      <c r="O257" s="364">
        <v>7.5</v>
      </c>
      <c r="P257" s="364"/>
      <c r="Q257" s="364" t="s">
        <v>180</v>
      </c>
      <c r="R257" s="364">
        <v>0.15</v>
      </c>
      <c r="S257" s="364"/>
      <c r="T257" s="366" t="s">
        <v>181</v>
      </c>
      <c r="U257" s="364" t="s">
        <v>186</v>
      </c>
      <c r="V257" s="364" t="s">
        <v>187</v>
      </c>
    </row>
    <row r="258" spans="2:22" ht="28.5" x14ac:dyDescent="0.25">
      <c r="B258" s="667"/>
      <c r="C258" s="667"/>
      <c r="D258" s="667"/>
      <c r="E258" s="364" t="s">
        <v>858</v>
      </c>
      <c r="F258" s="365" t="s">
        <v>859</v>
      </c>
      <c r="G258" s="364" t="s">
        <v>45</v>
      </c>
      <c r="H258" s="364" t="s">
        <v>495</v>
      </c>
      <c r="I258" s="364" t="s">
        <v>173</v>
      </c>
      <c r="J258" s="364" t="s">
        <v>178</v>
      </c>
      <c r="K258" s="364" t="s">
        <v>811</v>
      </c>
      <c r="L258" s="364">
        <v>2023</v>
      </c>
      <c r="M258" s="364">
        <v>2023</v>
      </c>
      <c r="N258" s="364" t="s">
        <v>180</v>
      </c>
      <c r="O258" s="364">
        <v>15</v>
      </c>
      <c r="P258" s="364"/>
      <c r="Q258" s="364" t="s">
        <v>180</v>
      </c>
      <c r="R258" s="364">
        <v>0.4</v>
      </c>
      <c r="S258" s="364"/>
      <c r="T258" s="366" t="s">
        <v>181</v>
      </c>
      <c r="U258" s="364" t="s">
        <v>186</v>
      </c>
      <c r="V258" s="364" t="s">
        <v>187</v>
      </c>
    </row>
    <row r="259" spans="2:22" x14ac:dyDescent="0.25">
      <c r="B259" s="667"/>
      <c r="C259" s="667"/>
      <c r="D259" s="667"/>
      <c r="E259" s="364" t="s">
        <v>860</v>
      </c>
      <c r="F259" s="365" t="s">
        <v>861</v>
      </c>
      <c r="G259" s="364" t="s">
        <v>862</v>
      </c>
      <c r="H259" s="364" t="s">
        <v>863</v>
      </c>
      <c r="I259" s="364" t="s">
        <v>173</v>
      </c>
      <c r="J259" s="364" t="s">
        <v>178</v>
      </c>
      <c r="K259" s="364" t="s">
        <v>563</v>
      </c>
      <c r="L259" s="364">
        <v>2024</v>
      </c>
      <c r="M259" s="364">
        <v>2024</v>
      </c>
      <c r="N259" s="364" t="s">
        <v>205</v>
      </c>
      <c r="O259" s="364"/>
      <c r="P259" s="364">
        <v>1047.5</v>
      </c>
      <c r="Q259" s="364" t="s">
        <v>205</v>
      </c>
      <c r="R259" s="364"/>
      <c r="S259" s="364">
        <v>34.6</v>
      </c>
      <c r="T259" s="366" t="s">
        <v>181</v>
      </c>
      <c r="U259" s="364" t="s">
        <v>186</v>
      </c>
      <c r="V259" s="364" t="s">
        <v>187</v>
      </c>
    </row>
    <row r="260" spans="2:22" x14ac:dyDescent="0.25">
      <c r="B260" s="667"/>
      <c r="C260" s="667"/>
      <c r="D260" s="667"/>
      <c r="E260" s="364" t="s">
        <v>864</v>
      </c>
      <c r="F260" s="365" t="s">
        <v>865</v>
      </c>
      <c r="G260" s="364" t="s">
        <v>48</v>
      </c>
      <c r="H260" s="364" t="s">
        <v>866</v>
      </c>
      <c r="I260" s="364" t="s">
        <v>173</v>
      </c>
      <c r="J260" s="364" t="s">
        <v>186</v>
      </c>
      <c r="K260" s="364" t="s">
        <v>35</v>
      </c>
      <c r="L260" s="364">
        <v>2020</v>
      </c>
      <c r="M260" s="364">
        <v>2025</v>
      </c>
      <c r="N260" s="364" t="s">
        <v>205</v>
      </c>
      <c r="O260" s="364"/>
      <c r="P260" s="364"/>
      <c r="Q260" s="364" t="s">
        <v>205</v>
      </c>
      <c r="R260" s="364"/>
      <c r="S260" s="364"/>
      <c r="T260" s="366" t="s">
        <v>181</v>
      </c>
      <c r="U260" s="364" t="s">
        <v>178</v>
      </c>
      <c r="V260" s="364" t="s">
        <v>867</v>
      </c>
    </row>
    <row r="261" spans="2:22" ht="28.5" x14ac:dyDescent="0.25">
      <c r="B261" s="667"/>
      <c r="C261" s="667"/>
      <c r="D261" s="667"/>
      <c r="E261" s="364" t="s">
        <v>868</v>
      </c>
      <c r="F261" s="365" t="s">
        <v>869</v>
      </c>
      <c r="G261" s="364" t="s">
        <v>48</v>
      </c>
      <c r="H261" s="364" t="s">
        <v>502</v>
      </c>
      <c r="I261" s="364" t="s">
        <v>173</v>
      </c>
      <c r="J261" s="364" t="s">
        <v>178</v>
      </c>
      <c r="K261" s="364" t="s">
        <v>751</v>
      </c>
      <c r="L261" s="364">
        <v>2026</v>
      </c>
      <c r="M261" s="364">
        <v>2026</v>
      </c>
      <c r="N261" s="364" t="s">
        <v>180</v>
      </c>
      <c r="O261" s="364">
        <v>240</v>
      </c>
      <c r="P261" s="364"/>
      <c r="Q261" s="364" t="s">
        <v>180</v>
      </c>
      <c r="R261" s="364">
        <v>0.11</v>
      </c>
      <c r="S261" s="364"/>
      <c r="T261" s="366" t="s">
        <v>181</v>
      </c>
      <c r="U261" s="364" t="s">
        <v>178</v>
      </c>
      <c r="V261" s="364" t="s">
        <v>870</v>
      </c>
    </row>
    <row r="262" spans="2:22" x14ac:dyDescent="0.25">
      <c r="B262" s="667"/>
      <c r="C262" s="667"/>
      <c r="D262" s="667"/>
      <c r="E262" s="364" t="s">
        <v>871</v>
      </c>
      <c r="F262" s="365" t="s">
        <v>872</v>
      </c>
      <c r="G262" s="364" t="s">
        <v>52</v>
      </c>
      <c r="H262" s="364" t="s">
        <v>238</v>
      </c>
      <c r="I262" s="364" t="s">
        <v>173</v>
      </c>
      <c r="J262" s="364" t="s">
        <v>186</v>
      </c>
      <c r="K262" s="364" t="s">
        <v>35</v>
      </c>
      <c r="L262" s="364">
        <v>2023</v>
      </c>
      <c r="M262" s="364">
        <v>2023</v>
      </c>
      <c r="N262" s="364" t="s">
        <v>205</v>
      </c>
      <c r="O262" s="364"/>
      <c r="P262" s="364"/>
      <c r="Q262" s="364" t="s">
        <v>205</v>
      </c>
      <c r="R262" s="364"/>
      <c r="S262" s="364"/>
      <c r="T262" s="366" t="s">
        <v>181</v>
      </c>
      <c r="U262" s="364" t="s">
        <v>186</v>
      </c>
      <c r="V262" s="364" t="s">
        <v>187</v>
      </c>
    </row>
    <row r="263" spans="2:22" ht="28.5" x14ac:dyDescent="0.25">
      <c r="B263" s="667"/>
      <c r="C263" s="667"/>
      <c r="D263" s="667"/>
      <c r="E263" s="364" t="s">
        <v>873</v>
      </c>
      <c r="F263" s="365" t="s">
        <v>874</v>
      </c>
      <c r="G263" s="364" t="s">
        <v>48</v>
      </c>
      <c r="H263" s="364" t="s">
        <v>502</v>
      </c>
      <c r="I263" s="364" t="s">
        <v>173</v>
      </c>
      <c r="J263" s="364" t="s">
        <v>178</v>
      </c>
      <c r="K263" s="364"/>
      <c r="L263" s="364">
        <v>2026</v>
      </c>
      <c r="M263" s="364">
        <v>2026</v>
      </c>
      <c r="N263" s="364" t="s">
        <v>180</v>
      </c>
      <c r="O263" s="364">
        <v>3</v>
      </c>
      <c r="P263" s="364"/>
      <c r="Q263" s="364" t="s">
        <v>180</v>
      </c>
      <c r="R263" s="364">
        <v>0.01</v>
      </c>
      <c r="S263" s="364"/>
      <c r="T263" s="366" t="s">
        <v>181</v>
      </c>
      <c r="U263" s="364" t="s">
        <v>178</v>
      </c>
      <c r="V263" s="364" t="s">
        <v>875</v>
      </c>
    </row>
    <row r="264" spans="2:22" x14ac:dyDescent="0.25">
      <c r="B264" s="667"/>
      <c r="C264" s="667"/>
      <c r="D264" s="667"/>
      <c r="E264" s="364" t="s">
        <v>876</v>
      </c>
      <c r="F264" s="365" t="s">
        <v>877</v>
      </c>
      <c r="G264" s="364" t="s">
        <v>48</v>
      </c>
      <c r="H264" s="364" t="s">
        <v>502</v>
      </c>
      <c r="I264" s="364" t="s">
        <v>173</v>
      </c>
      <c r="J264" s="364" t="s">
        <v>186</v>
      </c>
      <c r="K264" s="364" t="s">
        <v>35</v>
      </c>
      <c r="L264" s="364">
        <v>2022</v>
      </c>
      <c r="M264" s="364">
        <v>2022</v>
      </c>
      <c r="N264" s="364" t="s">
        <v>205</v>
      </c>
      <c r="O264" s="364"/>
      <c r="P264" s="364"/>
      <c r="Q264" s="364" t="s">
        <v>205</v>
      </c>
      <c r="R264" s="364"/>
      <c r="S264" s="364"/>
      <c r="T264" s="366" t="s">
        <v>35</v>
      </c>
      <c r="U264" s="364" t="s">
        <v>178</v>
      </c>
      <c r="V264" s="364" t="s">
        <v>878</v>
      </c>
    </row>
    <row r="265" spans="2:22" ht="28.5" x14ac:dyDescent="0.25">
      <c r="B265" s="666"/>
      <c r="C265" s="666"/>
      <c r="D265" s="666"/>
      <c r="E265" s="364" t="s">
        <v>879</v>
      </c>
      <c r="F265" s="365" t="s">
        <v>880</v>
      </c>
      <c r="G265" s="364" t="s">
        <v>45</v>
      </c>
      <c r="H265" s="364" t="s">
        <v>495</v>
      </c>
      <c r="I265" s="364" t="s">
        <v>173</v>
      </c>
      <c r="J265" s="364" t="s">
        <v>186</v>
      </c>
      <c r="K265" s="364" t="s">
        <v>35</v>
      </c>
      <c r="L265" s="364">
        <v>2023</v>
      </c>
      <c r="M265" s="364">
        <v>2023</v>
      </c>
      <c r="N265" s="364" t="s">
        <v>180</v>
      </c>
      <c r="O265" s="364">
        <v>65</v>
      </c>
      <c r="P265" s="364"/>
      <c r="Q265" s="364" t="s">
        <v>180</v>
      </c>
      <c r="R265" s="364">
        <v>2.4</v>
      </c>
      <c r="S265" s="364"/>
      <c r="T265" s="366" t="s">
        <v>181</v>
      </c>
      <c r="U265" s="364" t="s">
        <v>178</v>
      </c>
      <c r="V265" s="364" t="s">
        <v>881</v>
      </c>
    </row>
  </sheetData>
  <autoFilter ref="B3:W239" xr:uid="{A8F5C69F-7319-48BA-A76A-3CD284A10F9B}"/>
  <mergeCells count="115">
    <mergeCell ref="B94:B265"/>
    <mergeCell ref="C94:C265"/>
    <mergeCell ref="D94:D265"/>
    <mergeCell ref="B2:D2"/>
    <mergeCell ref="B4:B5"/>
    <mergeCell ref="C4:C5"/>
    <mergeCell ref="D4:D5"/>
    <mergeCell ref="B6:B7"/>
    <mergeCell ref="C6:C7"/>
    <mergeCell ref="D6:D7"/>
    <mergeCell ref="B10:B14"/>
    <mergeCell ref="C10:C14"/>
    <mergeCell ref="D10:D14"/>
    <mergeCell ref="B15:B16"/>
    <mergeCell ref="C15:C16"/>
    <mergeCell ref="D15:D16"/>
    <mergeCell ref="B8:B9"/>
    <mergeCell ref="C8:C9"/>
    <mergeCell ref="D8:D9"/>
    <mergeCell ref="B17:B18"/>
    <mergeCell ref="C17:C18"/>
    <mergeCell ref="D17:D18"/>
    <mergeCell ref="B19:B20"/>
    <mergeCell ref="C19:C20"/>
    <mergeCell ref="D19:D20"/>
    <mergeCell ref="B21:B22"/>
    <mergeCell ref="C21:C22"/>
    <mergeCell ref="D21:D22"/>
    <mergeCell ref="B23:B24"/>
    <mergeCell ref="C23:C24"/>
    <mergeCell ref="D23:D24"/>
    <mergeCell ref="B25:B26"/>
    <mergeCell ref="C25:C26"/>
    <mergeCell ref="D25:D26"/>
    <mergeCell ref="B27:B28"/>
    <mergeCell ref="C27:C28"/>
    <mergeCell ref="D27:D28"/>
    <mergeCell ref="B29:B34"/>
    <mergeCell ref="C29:C34"/>
    <mergeCell ref="D29:D34"/>
    <mergeCell ref="B35:B37"/>
    <mergeCell ref="C35:C37"/>
    <mergeCell ref="D35:D37"/>
    <mergeCell ref="B38:B39"/>
    <mergeCell ref="C38:C39"/>
    <mergeCell ref="D38:D39"/>
    <mergeCell ref="B40:B41"/>
    <mergeCell ref="C40:C41"/>
    <mergeCell ref="D40:D41"/>
    <mergeCell ref="B42:B43"/>
    <mergeCell ref="C42:C43"/>
    <mergeCell ref="D42:D43"/>
    <mergeCell ref="B44:B46"/>
    <mergeCell ref="C44:C46"/>
    <mergeCell ref="D44:D46"/>
    <mergeCell ref="B47:B49"/>
    <mergeCell ref="C47:C49"/>
    <mergeCell ref="D47:D49"/>
    <mergeCell ref="B57:B59"/>
    <mergeCell ref="C57:C59"/>
    <mergeCell ref="D57:D59"/>
    <mergeCell ref="B51:B54"/>
    <mergeCell ref="C51:C54"/>
    <mergeCell ref="D51:D54"/>
    <mergeCell ref="B55:B56"/>
    <mergeCell ref="C55:C56"/>
    <mergeCell ref="D55:D56"/>
    <mergeCell ref="B60:B61"/>
    <mergeCell ref="C60:C61"/>
    <mergeCell ref="D60:D61"/>
    <mergeCell ref="B62:B63"/>
    <mergeCell ref="C62:C63"/>
    <mergeCell ref="D62:D63"/>
    <mergeCell ref="B64:B65"/>
    <mergeCell ref="C64:C65"/>
    <mergeCell ref="D64:D65"/>
    <mergeCell ref="B66:B67"/>
    <mergeCell ref="C66:C67"/>
    <mergeCell ref="D66:D67"/>
    <mergeCell ref="B68:B69"/>
    <mergeCell ref="C68:C69"/>
    <mergeCell ref="D68:D69"/>
    <mergeCell ref="B70:B71"/>
    <mergeCell ref="C70:C71"/>
    <mergeCell ref="D70:D71"/>
    <mergeCell ref="B72:B74"/>
    <mergeCell ref="C72:C74"/>
    <mergeCell ref="D72:D74"/>
    <mergeCell ref="B75:B76"/>
    <mergeCell ref="C75:C76"/>
    <mergeCell ref="D75:D76"/>
    <mergeCell ref="B77:B78"/>
    <mergeCell ref="C77:C78"/>
    <mergeCell ref="D77:D78"/>
    <mergeCell ref="B79:B80"/>
    <mergeCell ref="C79:C80"/>
    <mergeCell ref="D79:D80"/>
    <mergeCell ref="B81:B82"/>
    <mergeCell ref="C81:C82"/>
    <mergeCell ref="D81:D82"/>
    <mergeCell ref="B83:B84"/>
    <mergeCell ref="C83:C84"/>
    <mergeCell ref="D83:D84"/>
    <mergeCell ref="B92:B93"/>
    <mergeCell ref="C92:C93"/>
    <mergeCell ref="D92:D93"/>
    <mergeCell ref="B85:B87"/>
    <mergeCell ref="C85:C87"/>
    <mergeCell ref="D85:D87"/>
    <mergeCell ref="B88:B89"/>
    <mergeCell ref="C88:C89"/>
    <mergeCell ref="D88:D89"/>
    <mergeCell ref="B90:B91"/>
    <mergeCell ref="C90:C91"/>
    <mergeCell ref="D90:D91"/>
  </mergeCells>
  <hyperlinks>
    <hyperlink ref="T4" r:id="rId1" xr:uid="{93BB7CE5-03AB-4B6D-8DBA-B071F0D518C1}"/>
    <hyperlink ref="T6" r:id="rId2" xr:uid="{ECB63D2F-F49B-4545-89E8-2ED30CB96472}"/>
    <hyperlink ref="T7" r:id="rId3" xr:uid="{DA74EB13-B809-4BFD-9FBC-C8FE7DC5F3BE}"/>
    <hyperlink ref="T8" r:id="rId4" xr:uid="{6865E3DA-5B9A-4030-90BA-051906F04F89}"/>
    <hyperlink ref="T9" r:id="rId5" xr:uid="{32C52D90-69AF-477D-8F06-BC5BAA49CA0E}"/>
    <hyperlink ref="T10" r:id="rId6" xr:uid="{9290EB33-7899-4F60-AB1A-55C5836AA1D5}"/>
    <hyperlink ref="T11" r:id="rId7" xr:uid="{1AA3070D-10C4-4063-BE9B-406FE6DFA1BC}"/>
    <hyperlink ref="T12" r:id="rId8" xr:uid="{4A6FE867-1C36-46BC-8B66-7B978CB1E0BC}"/>
    <hyperlink ref="T13" r:id="rId9" xr:uid="{9D4070F6-286C-4A28-BB1F-851DB63D2CB4}"/>
    <hyperlink ref="T14" r:id="rId10" xr:uid="{140A7FE6-A845-4AA6-AE1B-FBE364D19080}"/>
    <hyperlink ref="T15" r:id="rId11" xr:uid="{6CDD4F61-1D23-4AB6-A5DE-A42D850D380C}"/>
    <hyperlink ref="T16" r:id="rId12" xr:uid="{8BE36179-1BC4-498E-B7D2-AE89F9B15173}"/>
    <hyperlink ref="T17" r:id="rId13" xr:uid="{632014F5-32C5-4932-8887-5A90CC9743A4}"/>
    <hyperlink ref="T18" r:id="rId14" xr:uid="{FB083E2E-3A7C-402B-8E97-08F2F1B33828}"/>
    <hyperlink ref="T19" r:id="rId15" xr:uid="{AFC8C115-EF7B-4429-9109-90069E4CBB9C}"/>
    <hyperlink ref="T20" r:id="rId16" xr:uid="{9FC91DAD-ECDA-4256-8888-7FA76E3C84D3}"/>
    <hyperlink ref="T21" r:id="rId17" xr:uid="{4F31BE3C-A09A-40A9-9988-52F6107343E4}"/>
    <hyperlink ref="T22" r:id="rId18" xr:uid="{63E62835-A766-4934-B2FB-CFEB97C9B1F6}"/>
    <hyperlink ref="T23" r:id="rId19" xr:uid="{EE49755C-8BF7-427B-B98C-19EB1385B61E}"/>
    <hyperlink ref="T24" r:id="rId20" xr:uid="{4DF8D102-A5C1-4EBA-BC9A-0F2E0C8A79BD}"/>
    <hyperlink ref="T25" r:id="rId21" xr:uid="{0987886A-6199-46F6-9F49-C8D4252773B3}"/>
    <hyperlink ref="T26" r:id="rId22" xr:uid="{2141DFCF-A1DE-49A0-95B2-326C05E43339}"/>
    <hyperlink ref="T27" r:id="rId23" xr:uid="{D0D2B32A-09E1-4834-89DF-5DAEC11A1257}"/>
    <hyperlink ref="T28" r:id="rId24" xr:uid="{111FD942-DF1E-41D9-BDAA-6A18D7033C14}"/>
    <hyperlink ref="T35" r:id="rId25" xr:uid="{7B71AFD6-5BA1-4C14-9878-E222977F286D}"/>
    <hyperlink ref="T36" r:id="rId26" xr:uid="{05C51D50-7C2F-4EC0-B566-6B7AD6204E52}"/>
    <hyperlink ref="T37" r:id="rId27" xr:uid="{06EB236D-1A7E-4A19-94C5-524EBAFD8812}"/>
    <hyperlink ref="T38" r:id="rId28" xr:uid="{810B6C4B-7F19-4A6E-B57E-E004CD80C851}"/>
    <hyperlink ref="T39" r:id="rId29" xr:uid="{8843D58E-D021-4C30-B54B-BAFB5D452578}"/>
    <hyperlink ref="T40" r:id="rId30" xr:uid="{9C3A38D2-F725-48CA-B971-18B698DD88BA}"/>
    <hyperlink ref="T41" r:id="rId31" xr:uid="{94D6E662-B9E3-482D-BA85-FA19594102B0}"/>
    <hyperlink ref="T43" r:id="rId32" xr:uid="{03B5E16B-2974-4D84-9F14-8EC90A002565}"/>
    <hyperlink ref="T47" r:id="rId33" xr:uid="{61B1F530-2246-4249-B691-CA40EF136AB4}"/>
    <hyperlink ref="T48" r:id="rId34" xr:uid="{05F8368A-A369-4EA9-B4AD-280F718FC2A6}"/>
    <hyperlink ref="T49" r:id="rId35" xr:uid="{FBDDABEC-498B-40F0-9212-9EB1D818FE86}"/>
    <hyperlink ref="T50" r:id="rId36" xr:uid="{6A580450-795D-4DC7-B21A-B07E76FFECAB}"/>
    <hyperlink ref="T51" r:id="rId37" xr:uid="{E409B7AD-3E2C-423A-B751-E11342FD78FC}"/>
    <hyperlink ref="T53" r:id="rId38" xr:uid="{E6FCE73A-9879-45EC-BDAC-73871DFF8967}"/>
    <hyperlink ref="T54" r:id="rId39" xr:uid="{EC53A506-8EA7-45B9-A629-593032509576}"/>
    <hyperlink ref="T55" r:id="rId40" xr:uid="{EAF5FBC4-020C-4BED-B1D3-7778068BF7BC}"/>
    <hyperlink ref="T56" r:id="rId41" xr:uid="{6E6F9717-D1A2-4FDC-A4C7-51AFD619F066}"/>
    <hyperlink ref="T57" r:id="rId42" xr:uid="{D04F8AA6-8091-40A7-A3EB-575959FD19C5}"/>
    <hyperlink ref="T58" r:id="rId43" xr:uid="{543DFCD2-D9EC-4989-9E66-E8E476036ED5}"/>
    <hyperlink ref="T60" r:id="rId44" xr:uid="{B23DB3D4-2AE2-4675-A63B-5091555D96F6}"/>
    <hyperlink ref="T61" r:id="rId45" xr:uid="{C8A40BE4-46CA-48C6-AD00-1B8E693B9A5B}"/>
    <hyperlink ref="T62" r:id="rId46" xr:uid="{EFEDA090-7550-46D6-8B4D-BC54E29CE7D8}"/>
    <hyperlink ref="T63" r:id="rId47" xr:uid="{A9FC13DB-5B7D-4F47-B055-12AB58B980D1}"/>
    <hyperlink ref="T64" r:id="rId48" xr:uid="{213FBE48-2BEA-4FFD-89C4-D5C0884FA3D6}"/>
    <hyperlink ref="T66" r:id="rId49" xr:uid="{69DBC4DF-0A31-4410-AB98-2F417658E3C2}"/>
    <hyperlink ref="T67" r:id="rId50" xr:uid="{8A9D0D92-12D5-4D1C-909F-3D501168727C}"/>
    <hyperlink ref="T68" r:id="rId51" xr:uid="{19B18810-3955-493E-9F51-1E6496DB4163}"/>
    <hyperlink ref="T69" r:id="rId52" xr:uid="{6A64633C-E5BA-4039-B8EE-D8F65355FEB8}"/>
    <hyperlink ref="T70" r:id="rId53" xr:uid="{1A24E412-1920-403C-AA0F-E54A1605A28D}"/>
    <hyperlink ref="T71" r:id="rId54" xr:uid="{8AE103DE-6D54-4EE3-AB50-A771DF6F9DC2}"/>
    <hyperlink ref="T75" r:id="rId55" xr:uid="{2D2B3A9E-6F53-4F06-B863-3B1BC5E22FD3}"/>
    <hyperlink ref="T76" r:id="rId56" xr:uid="{F825B583-3FA7-4034-810B-AF028BDD0305}"/>
    <hyperlink ref="T77" r:id="rId57" xr:uid="{DA5CC06F-FC1B-4F88-B83C-F2F943A97BB7}"/>
    <hyperlink ref="T78" r:id="rId58" xr:uid="{3A389788-52E5-4C43-B377-F4BE237F8431}"/>
    <hyperlink ref="T81" r:id="rId59" xr:uid="{9CA5CFB9-0B3B-43E2-ABC3-2D45606C55BC}"/>
    <hyperlink ref="T82" r:id="rId60" xr:uid="{370D35AA-161F-47AF-A02D-982CA8D04AAB}"/>
    <hyperlink ref="T85" r:id="rId61" xr:uid="{6444E496-49A2-49A0-B563-15778544BFDC}"/>
    <hyperlink ref="T86" r:id="rId62" xr:uid="{034FF3BB-6321-4D5E-B1B0-D6656E65A5AA}"/>
    <hyperlink ref="T87" r:id="rId63" xr:uid="{929B3BF9-048C-4E06-91A5-652ADA59419F}"/>
    <hyperlink ref="T88" r:id="rId64" xr:uid="{C091893A-2403-4C95-8ECE-071F9EE7FC3D}"/>
    <hyperlink ref="T92" r:id="rId65" xr:uid="{07FC3ADB-D9F7-4ACC-B7C0-A5189E970D0A}"/>
    <hyperlink ref="T94" r:id="rId66" xr:uid="{77FB4D5D-EC7A-4368-AFA3-F0DD2806E5ED}"/>
    <hyperlink ref="T95" r:id="rId67" xr:uid="{743D5657-9020-43B5-833F-0CFA19A09B59}"/>
    <hyperlink ref="T99" r:id="rId68" xr:uid="{06F59A85-B840-409F-B986-B39D1168F5E6}"/>
    <hyperlink ref="T100" r:id="rId69" xr:uid="{CE5C64E7-A4C9-4F3E-A5E4-20AC20746E6F}"/>
    <hyperlink ref="T102" r:id="rId70" xr:uid="{CCFFB84D-2A1E-4256-8355-C5FA655D4007}"/>
    <hyperlink ref="T103" r:id="rId71" location="/ausbaumassnahmen" xr:uid="{6273350D-D10E-47CD-80B4-82CF650DC7DD}"/>
    <hyperlink ref="T104" r:id="rId72" xr:uid="{A8248E58-15B2-47BA-B694-6B97D03D7540}"/>
    <hyperlink ref="T106" r:id="rId73" xr:uid="{DEA2918D-4321-4709-94ED-AE6E6B8298B3}"/>
    <hyperlink ref="T107" r:id="rId74" xr:uid="{F205F688-8AB9-4B2B-89E1-131CBE4C9EC9}"/>
    <hyperlink ref="T108" r:id="rId75" xr:uid="{606979CB-5D38-45F7-8A84-74FDE59B7CAE}"/>
    <hyperlink ref="T109" r:id="rId76" xr:uid="{DDFFA8ED-DDA8-4284-B262-7506A6BD9ADD}"/>
    <hyperlink ref="T110" r:id="rId77" xr:uid="{22AAC428-5704-450A-AB0C-3FBECF2C02A2}"/>
    <hyperlink ref="T111" r:id="rId78" xr:uid="{ED331788-63C8-4E76-BD80-61025CBA636C}"/>
    <hyperlink ref="T112" r:id="rId79" xr:uid="{28391886-3E13-4DA2-9B3D-B1C9389E5A41}"/>
    <hyperlink ref="T113" r:id="rId80" xr:uid="{77280A8C-B936-4865-9B41-66E79D63CAB3}"/>
    <hyperlink ref="T114" r:id="rId81" xr:uid="{9C17DE73-58AB-462C-91EF-39302242C5D1}"/>
    <hyperlink ref="T115" r:id="rId82" xr:uid="{DE70922A-66F5-45A0-A599-68A967E9BAC3}"/>
    <hyperlink ref="T116" r:id="rId83" xr:uid="{B50ACE6F-F253-4E49-8A86-863723C14ED4}"/>
    <hyperlink ref="T117" r:id="rId84" xr:uid="{19F62D30-167F-469C-A6A2-4812B6E3AB53}"/>
    <hyperlink ref="T118" r:id="rId85" xr:uid="{0D77A58A-622F-41EC-A495-E56E8188FED4}"/>
    <hyperlink ref="T123" r:id="rId86" xr:uid="{E46997BE-A2CB-4942-A3D6-CAD07D167519}"/>
    <hyperlink ref="T125" r:id="rId87" xr:uid="{8287E03C-36EF-44F7-BEBB-414E1D3929A7}"/>
    <hyperlink ref="T126" r:id="rId88" xr:uid="{6C50D977-3E4A-4329-983E-7D74F4071E33}"/>
    <hyperlink ref="T127" r:id="rId89" xr:uid="{414A7CB8-D667-4AC6-B684-75764C27088B}"/>
    <hyperlink ref="T128" r:id="rId90" xr:uid="{75F5826E-05A2-42D8-BAD7-EB9825E3ECFA}"/>
    <hyperlink ref="T129" r:id="rId91" xr:uid="{AE92233C-421E-43C1-8095-3EEECB257E01}"/>
    <hyperlink ref="T130" r:id="rId92" xr:uid="{64383B11-4493-4F91-9EE5-9A34159C78A1}"/>
    <hyperlink ref="T134" r:id="rId93" xr:uid="{F8E0B3F0-8F26-4A4E-A35F-941062151814}"/>
    <hyperlink ref="T136" r:id="rId94" xr:uid="{C08F7B20-2CD0-4D06-B3AD-CA04F0C2006B}"/>
    <hyperlink ref="T137" r:id="rId95" location="!/ausbaumassnahmen" xr:uid="{C54CBC9F-3F50-4D6A-BCCC-E41B06BD9479}"/>
    <hyperlink ref="T138" r:id="rId96" xr:uid="{99FE653A-A3CB-4B62-A6BB-36B1D02EE269}"/>
    <hyperlink ref="T139" r:id="rId97" xr:uid="{DDE6A0C2-2964-4CBB-B6B0-344629D1B997}"/>
    <hyperlink ref="T141" r:id="rId98" xr:uid="{8B9C524B-3E7D-4FB1-A372-0519E722D49A}"/>
    <hyperlink ref="T142" r:id="rId99" xr:uid="{C33A9DB4-64D9-46B3-BA66-2CE5EEF2AEF0}"/>
    <hyperlink ref="T143" r:id="rId100" xr:uid="{F799DB8A-2B0D-44EF-A3F9-5443A4D0B999}"/>
    <hyperlink ref="T144" r:id="rId101" xr:uid="{DB276818-9B28-4790-A6A5-FFF972E0A396}"/>
    <hyperlink ref="T145" r:id="rId102" xr:uid="{C97C8F3D-1832-42F6-BB62-B22E9B05FC58}"/>
    <hyperlink ref="T147" r:id="rId103" xr:uid="{50D88CB6-81E3-47A5-9ABF-E18F08C8B689}"/>
    <hyperlink ref="T148" r:id="rId104" xr:uid="{0798DC9F-2461-4358-9A2F-6CAB25745C57}"/>
    <hyperlink ref="T149" r:id="rId105" xr:uid="{AA1CDAAB-B910-42ED-B9D7-F45DE11291B9}"/>
    <hyperlink ref="T150" r:id="rId106" xr:uid="{0918E295-0616-4977-A905-E3A2F8CA74F0}"/>
    <hyperlink ref="T151" r:id="rId107" xr:uid="{A97BEFF8-6BAB-4305-994C-66D299005972}"/>
    <hyperlink ref="T152" r:id="rId108" xr:uid="{500717EC-E005-4F77-8D2A-25A1047587F0}"/>
    <hyperlink ref="T153" r:id="rId109" xr:uid="{CB6165F0-9689-45C8-B859-502A1FD4039D}"/>
    <hyperlink ref="T154" r:id="rId110" xr:uid="{6A8D84AB-1FC9-40F8-964E-855A91B79210}"/>
    <hyperlink ref="T155" r:id="rId111" xr:uid="{79BE1653-6759-4591-AFAD-07C2E25980E5}"/>
    <hyperlink ref="T156" r:id="rId112" xr:uid="{389E80EF-FADD-4F3C-8B2C-637C80CE839A}"/>
    <hyperlink ref="T157" r:id="rId113" xr:uid="{E6D5C36D-8CFE-4FA3-8468-E6B0F0EC2833}"/>
    <hyperlink ref="T158" r:id="rId114" xr:uid="{4FA3A0C7-3B0E-482C-BD8A-82D83B52D25D}"/>
    <hyperlink ref="T159" r:id="rId115" xr:uid="{ED776DE7-CD77-47AA-8505-ACCF632F75C8}"/>
    <hyperlink ref="T160" r:id="rId116" xr:uid="{52F0E61F-8E45-4F28-B8F1-B4AAA8FB92B8}"/>
    <hyperlink ref="T162" r:id="rId117" xr:uid="{B6B52C15-E2DA-49E8-9D60-8758E2AD8587}"/>
    <hyperlink ref="T164" r:id="rId118" xr:uid="{C1782104-2583-4ADB-A5E3-8E1C742C6073}"/>
    <hyperlink ref="T165" r:id="rId119" xr:uid="{36145B6E-4BEB-4EF3-B790-A2D4B6DB7668}"/>
    <hyperlink ref="T166" r:id="rId120" xr:uid="{2C6AF780-5089-4408-90B5-6B3839DA55E0}"/>
    <hyperlink ref="T167" r:id="rId121" xr:uid="{3E1B2884-1BDB-443A-84C0-9395EDBD3FA0}"/>
    <hyperlink ref="T169" r:id="rId122" xr:uid="{3B71F885-D76E-4053-A19B-7AC0CEB54D68}"/>
    <hyperlink ref="T171" r:id="rId123" xr:uid="{855181B6-9267-460E-B4DE-86413C9FF8D4}"/>
    <hyperlink ref="T172" r:id="rId124" xr:uid="{7CBEDDDD-CF55-4F4E-B862-02D52C0983E3}"/>
    <hyperlink ref="T173" r:id="rId125" xr:uid="{B53191ED-A42B-43F9-9FB8-03F4F3A1F7C8}"/>
    <hyperlink ref="T174" r:id="rId126" xr:uid="{EF9CD35E-6A01-474C-9B0C-9AB5536D551F}"/>
    <hyperlink ref="T175" r:id="rId127" xr:uid="{B4F901E1-9D28-4017-A805-A5E763794FC3}"/>
    <hyperlink ref="T176" r:id="rId128" xr:uid="{6919EF3D-2B6F-4CD0-9A79-D8A2FF12BF7D}"/>
    <hyperlink ref="T177" r:id="rId129" xr:uid="{8789CBC3-B59E-4249-8AC0-0A3D77450EEC}"/>
    <hyperlink ref="T178" r:id="rId130" xr:uid="{CC79A6B5-1636-40D7-837C-A82F048CB8E7}"/>
    <hyperlink ref="T179" r:id="rId131" xr:uid="{991AFBB2-12B6-4791-AE52-C00B64B9F7DE}"/>
    <hyperlink ref="T180" r:id="rId132" xr:uid="{EE29E232-2CC9-4D37-8157-9868143EC3FA}"/>
    <hyperlink ref="T181" r:id="rId133" xr:uid="{83A421FA-43FD-4605-BA9E-6CA650091ADB}"/>
    <hyperlink ref="T182" r:id="rId134" xr:uid="{AF7083BA-82D1-4024-AD4E-F3953D7D38E8}"/>
    <hyperlink ref="T183" r:id="rId135" xr:uid="{1CA7EA07-5D82-4278-83AE-6B4ADEE774EA}"/>
    <hyperlink ref="T184" r:id="rId136" xr:uid="{F2995407-010F-4CEF-91E5-DCA84BB6217A}"/>
    <hyperlink ref="T186" r:id="rId137" xr:uid="{325E1717-9192-4676-9916-C246D5B736C1}"/>
    <hyperlink ref="T187" r:id="rId138" xr:uid="{9173EADA-2784-4510-9420-8B9C3D2D1475}"/>
    <hyperlink ref="T188" r:id="rId139" xr:uid="{073F326B-073B-45E4-92A5-94775CA71CB8}"/>
    <hyperlink ref="T189" r:id="rId140" xr:uid="{2C99C915-5D20-4814-8905-2A526A00B3C6}"/>
    <hyperlink ref="T190" r:id="rId141" xr:uid="{42FD3B4E-2413-43DD-81EC-FEE1F5DC6AEB}"/>
    <hyperlink ref="T192" r:id="rId142" xr:uid="{70193CA4-2231-43C7-B847-BE1EF08FCA95}"/>
    <hyperlink ref="T195" r:id="rId143" xr:uid="{53D957ED-AFEB-4617-8D33-E15FF18DFE41}"/>
    <hyperlink ref="T196" r:id="rId144" xr:uid="{4D7BCFA2-7CC9-4165-9F89-2878D7F6546B}"/>
    <hyperlink ref="T197" r:id="rId145" xr:uid="{7BEC6E32-AE64-4C69-9D8B-7E781DFDAFEF}"/>
    <hyperlink ref="T198" r:id="rId146" xr:uid="{3577CA31-883F-4DA2-8AB1-39B0CA15865A}"/>
    <hyperlink ref="T199" r:id="rId147" xr:uid="{4E5BD2DC-E39B-4443-8BE5-10F8B74D618B}"/>
    <hyperlink ref="T200" r:id="rId148" xr:uid="{81F34A8B-1EE4-4EE1-8A4C-D1229D99F0EA}"/>
    <hyperlink ref="T201" r:id="rId149" xr:uid="{D7ECBBC0-7D24-4201-92BC-401AAA37367E}"/>
    <hyperlink ref="T202" r:id="rId150" xr:uid="{DC9F9935-F40E-40FC-A031-BE57C6290FD2}"/>
    <hyperlink ref="T204" r:id="rId151" xr:uid="{239B1F13-2BE5-4B6F-B062-7249CD83B7E9}"/>
    <hyperlink ref="T205" r:id="rId152" xr:uid="{7194E462-2702-45B2-B433-CDE3A829170F}"/>
    <hyperlink ref="T206" r:id="rId153" xr:uid="{9B4FF918-4170-4B69-8B9A-59D60B8B5C83}"/>
    <hyperlink ref="T207" r:id="rId154" xr:uid="{5359D0E5-6682-4F13-B1F8-9E93D4B5490D}"/>
    <hyperlink ref="T208" r:id="rId155" xr:uid="{D10B07DE-1ADC-4F9E-9052-3991BCB4A642}"/>
    <hyperlink ref="T209" r:id="rId156" xr:uid="{DF059BEB-7C89-47FF-A3A2-1AC00C955E18}"/>
    <hyperlink ref="T212" r:id="rId157" xr:uid="{969D9C28-1E74-4407-A85A-EFB80546FC94}"/>
    <hyperlink ref="T213" r:id="rId158" xr:uid="{FB364519-0F56-42AB-B726-A5CB76BFF6C6}"/>
    <hyperlink ref="T217" r:id="rId159" xr:uid="{7D515588-423F-49D7-913F-4AF105CDAFCE}"/>
    <hyperlink ref="T218" r:id="rId160" xr:uid="{5EDD16F1-D024-4D8F-BA70-35A903FF66D6}"/>
    <hyperlink ref="T219" r:id="rId161" xr:uid="{2C62FD8A-2164-46E6-BC79-8EA8C2155036}"/>
    <hyperlink ref="T220" r:id="rId162" xr:uid="{AB4CAC51-5F4A-46DD-A4A4-4AEADE50506B}"/>
    <hyperlink ref="T234" r:id="rId163" xr:uid="{8A67A96A-9EE9-4291-9C26-58581431ACB0}"/>
    <hyperlink ref="T237" r:id="rId164" xr:uid="{5B7A85DE-7B7C-4557-9ED5-79291671405A}"/>
    <hyperlink ref="T239" r:id="rId165" xr:uid="{A3BFA840-0108-4264-A992-2896135E975E}"/>
    <hyperlink ref="T240" r:id="rId166" xr:uid="{9667FFBC-69C7-463F-BA3D-AC1E54636A78}"/>
    <hyperlink ref="T245" r:id="rId167" xr:uid="{57CA088E-24DC-4D0C-A657-B2C0D9F93A37}"/>
    <hyperlink ref="T248" r:id="rId168" xr:uid="{DD09D8BE-755F-48FE-8A13-73A2C9F2002F}"/>
    <hyperlink ref="T253" r:id="rId169" xr:uid="{6B95377A-5DFF-4351-A6F9-64582822D6FB}"/>
    <hyperlink ref="T254" r:id="rId170" xr:uid="{1E56474D-28FA-4391-864B-77DA8E37DD25}"/>
    <hyperlink ref="T256" r:id="rId171" xr:uid="{CC9D5C96-3998-4323-8D6D-B4E1E2A60060}"/>
    <hyperlink ref="T257" r:id="rId172" xr:uid="{DF67DA0D-CC51-43D4-B231-B50D65E3D670}"/>
    <hyperlink ref="T258" r:id="rId173" xr:uid="{72004151-212C-475B-AF67-B457D7A99F45}"/>
    <hyperlink ref="T259" r:id="rId174" xr:uid="{03C00F6B-5341-4347-A764-1050733FFEFD}"/>
    <hyperlink ref="T260" r:id="rId175" xr:uid="{E7562ABF-DFA3-4EF1-BF97-9EA1343690A4}"/>
    <hyperlink ref="T261" r:id="rId176" xr:uid="{FD4ED3A4-D0E0-4068-93C1-1F7825C13D57}"/>
    <hyperlink ref="T262" r:id="rId177" xr:uid="{29E86CB4-A99F-4723-94F6-55E14C5B9E1A}"/>
    <hyperlink ref="T263" r:id="rId178" xr:uid="{B550DA77-9018-4832-975E-BF416B36C5F2}"/>
    <hyperlink ref="T265" r:id="rId179" xr:uid="{660EB15D-2452-4024-989E-04E98F9BA50C}"/>
  </hyperlinks>
  <pageMargins left="0.196850393700787" right="0.196850393700787" top="0.196850393700787" bottom="0.196850393700787" header="0.196850393700787" footer="0.196850393700787"/>
  <pageSetup paperSize="9" orientation="landscape" horizontalDpi="300" verticalDpi="300"/>
  <headerFooter alignWithMargins="0"/>
  <picture r:id="rId18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93BF9-C54E-4A5F-94FB-95DF1224A015}">
  <sheetPr>
    <tabColor theme="8" tint="-0.249977111117893"/>
  </sheetPr>
  <dimension ref="B1:Z89"/>
  <sheetViews>
    <sheetView showGridLines="0" zoomScale="70" zoomScaleNormal="70" workbookViewId="0"/>
  </sheetViews>
  <sheetFormatPr defaultRowHeight="15" x14ac:dyDescent="0.25"/>
  <cols>
    <col min="1" max="1" width="2" customWidth="1"/>
    <col min="2" max="2" width="17.7109375" customWidth="1"/>
    <col min="3" max="3" width="15.42578125" customWidth="1"/>
    <col min="4" max="4" width="35.28515625" customWidth="1"/>
    <col min="5" max="5" width="23" style="6" customWidth="1"/>
    <col min="6" max="6" width="14.42578125" style="8" customWidth="1"/>
    <col min="7" max="8" width="18.7109375" customWidth="1"/>
    <col min="9" max="9" width="21.7109375" customWidth="1"/>
    <col min="10" max="10" width="21.5703125" customWidth="1"/>
    <col min="11" max="11" width="21.7109375" customWidth="1"/>
    <col min="12" max="13" width="18.7109375" customWidth="1"/>
    <col min="14" max="16" width="21.7109375" customWidth="1"/>
    <col min="17" max="18" width="18.7109375" customWidth="1"/>
    <col min="19" max="21" width="21.7109375" customWidth="1"/>
    <col min="22" max="23" width="18.7109375" customWidth="1"/>
    <col min="24" max="26" width="21.7109375" customWidth="1"/>
    <col min="27" max="46" width="16.7109375" customWidth="1"/>
  </cols>
  <sheetData>
    <row r="1" spans="2:26" s="632" customFormat="1" ht="25.5" customHeight="1" x14ac:dyDescent="0.25">
      <c r="B1" s="631" t="s">
        <v>1180</v>
      </c>
      <c r="D1" s="633"/>
      <c r="E1" s="633"/>
    </row>
    <row r="2" spans="2:26" ht="15.75" thickBot="1" x14ac:dyDescent="0.3">
      <c r="C2" s="12">
        <v>365</v>
      </c>
    </row>
    <row r="3" spans="2:26" s="88" customFormat="1" ht="36.75" customHeight="1" thickBot="1" x14ac:dyDescent="0.4">
      <c r="B3" s="86"/>
      <c r="C3" s="86"/>
      <c r="D3" s="86"/>
      <c r="E3" s="87"/>
      <c r="F3" s="86"/>
      <c r="G3" s="661">
        <v>2020</v>
      </c>
      <c r="H3" s="662"/>
      <c r="I3" s="662"/>
      <c r="J3" s="662"/>
      <c r="K3" s="663"/>
      <c r="L3" s="661">
        <v>2025</v>
      </c>
      <c r="M3" s="662"/>
      <c r="N3" s="662"/>
      <c r="O3" s="662"/>
      <c r="P3" s="663"/>
      <c r="Q3" s="661">
        <v>2030</v>
      </c>
      <c r="R3" s="662"/>
      <c r="S3" s="662"/>
      <c r="T3" s="662"/>
      <c r="U3" s="663"/>
      <c r="V3" s="661">
        <v>2040</v>
      </c>
      <c r="W3" s="662"/>
      <c r="X3" s="662"/>
      <c r="Y3" s="662"/>
      <c r="Z3" s="663"/>
    </row>
    <row r="4" spans="2:26" s="85" customFormat="1" ht="109.5" customHeight="1" thickBot="1" x14ac:dyDescent="0.4">
      <c r="B4" s="391" t="s">
        <v>890</v>
      </c>
      <c r="C4" s="117" t="s">
        <v>150</v>
      </c>
      <c r="D4" s="117" t="s">
        <v>151</v>
      </c>
      <c r="E4" s="99" t="s">
        <v>152</v>
      </c>
      <c r="F4" s="299" t="s">
        <v>891</v>
      </c>
      <c r="G4" s="80" t="s">
        <v>981</v>
      </c>
      <c r="H4" s="81" t="s">
        <v>982</v>
      </c>
      <c r="I4" s="82" t="s">
        <v>990</v>
      </c>
      <c r="J4" s="83" t="s">
        <v>989</v>
      </c>
      <c r="K4" s="100" t="s">
        <v>983</v>
      </c>
      <c r="L4" s="80" t="s">
        <v>981</v>
      </c>
      <c r="M4" s="81" t="s">
        <v>982</v>
      </c>
      <c r="N4" s="82" t="s">
        <v>990</v>
      </c>
      <c r="O4" s="83" t="s">
        <v>989</v>
      </c>
      <c r="P4" s="100" t="s">
        <v>983</v>
      </c>
      <c r="Q4" s="80" t="s">
        <v>981</v>
      </c>
      <c r="R4" s="81" t="s">
        <v>982</v>
      </c>
      <c r="S4" s="82" t="s">
        <v>990</v>
      </c>
      <c r="T4" s="83" t="s">
        <v>989</v>
      </c>
      <c r="U4" s="100" t="s">
        <v>983</v>
      </c>
      <c r="V4" s="80" t="s">
        <v>981</v>
      </c>
      <c r="W4" s="81" t="s">
        <v>982</v>
      </c>
      <c r="X4" s="82" t="s">
        <v>990</v>
      </c>
      <c r="Y4" s="83" t="s">
        <v>989</v>
      </c>
      <c r="Z4" s="100" t="s">
        <v>983</v>
      </c>
    </row>
    <row r="5" spans="2:26" ht="117" customHeight="1" thickBot="1" x14ac:dyDescent="0.3">
      <c r="B5" s="483" t="str">
        <f>'ETR Capacities'!B5</f>
        <v>AT</v>
      </c>
      <c r="C5" s="467" t="str">
        <f>'ETR Capacities'!C5</f>
        <v>ETR-N-896</v>
      </c>
      <c r="D5" s="467" t="str">
        <f>_xlfn.XLOOKUP(C5,'Investment Project Main Info'!$E$4:$E$265,'Investment Project Main Info'!$F$4:$F$265)</f>
        <v>P2G4A</v>
      </c>
      <c r="E5" s="468" t="str">
        <f>_xlfn.XLOOKUP(C5,'ETR Capacities'!$C$5:$C$79,'ETR Capacities'!$E$5:$E$79)</f>
        <v xml:space="preserve">Hydrogen and synthetic methane </v>
      </c>
      <c r="F5" s="21" t="str">
        <f>IF(_xlfn.XLOOKUP(C5,'ETR Capacities'!$C$5:$C$79,'ETR Capacities'!$F$5:$F$79)=0," ",_xlfn.XLOOKUP(C5,'ETR Capacities'!$C$5:$C$79,'ETR Capacities'!$F$5:$F$79))</f>
        <v xml:space="preserve"> </v>
      </c>
      <c r="G5" s="517">
        <f>'ETR Capacities'!J5*365*'Input Data'!$E$9</f>
        <v>0</v>
      </c>
      <c r="H5" s="33">
        <f>'ETR Capacities'!K5*365*'Input Data'!$E$9</f>
        <v>0</v>
      </c>
      <c r="I5" s="33">
        <f>'ETR Capacities'!L5*365*'Input Data'!$E$9</f>
        <v>0</v>
      </c>
      <c r="J5" s="33">
        <f>'ETR Capacities'!M5*1000000</f>
        <v>0</v>
      </c>
      <c r="K5" s="91">
        <v>0</v>
      </c>
      <c r="L5" s="101">
        <f>'ETR Capacities'!P5*365*'Input Data'!$E$9</f>
        <v>0</v>
      </c>
      <c r="M5" s="101">
        <f>'ETR Capacities'!Q5*365*'Input Data'!$E$9</f>
        <v>0</v>
      </c>
      <c r="N5" s="101">
        <f>'ETR Capacities'!R5*365*'Input Data'!$E$9</f>
        <v>0</v>
      </c>
      <c r="O5" s="101">
        <f>'ETR Capacities'!S5*1000000</f>
        <v>0</v>
      </c>
      <c r="P5" s="102">
        <f>IF('ETR Capacities'!U5=0,0,'ETR Capacities'!U5*365*('Input Data'!$E$6-'Input Data'!$E$9))</f>
        <v>0</v>
      </c>
      <c r="Q5" s="101">
        <f>'ETR Capacities'!V5*365*'Input Data'!$E$9</f>
        <v>10605</v>
      </c>
      <c r="R5" s="101">
        <f>'ETR Capacities'!W5*365*'Input Data'!$E$9</f>
        <v>0</v>
      </c>
      <c r="S5" s="101">
        <f>'ETR Capacities'!X5*365*'Input Data'!$E$9</f>
        <v>0</v>
      </c>
      <c r="T5" s="101">
        <f>'ETR Capacities'!Y5*1000000</f>
        <v>0</v>
      </c>
      <c r="U5" s="102">
        <f>IF('ETR Capacities'!AA5=0,0,'ETR Capacities'!AA5*365*('Input Data'!$E$6-'Input Data'!$E$9))</f>
        <v>0</v>
      </c>
      <c r="V5" s="101">
        <f>'ETR Capacities'!AB5*365*'Input Data'!$E$9</f>
        <v>10605</v>
      </c>
      <c r="W5" s="101">
        <f>'ETR Capacities'!AC5*365*'Input Data'!$E$9</f>
        <v>0</v>
      </c>
      <c r="X5" s="101">
        <f>'ETR Capacities'!AD5*365*'Input Data'!$E$9</f>
        <v>0</v>
      </c>
      <c r="Y5" s="101">
        <f>'ETR Capacities'!AE5*1000000</f>
        <v>0</v>
      </c>
      <c r="Z5" s="102">
        <f>IF('ETR Capacities'!AG5=0,0,'ETR Capacities'!AG5*365*('Input Data'!$E$6-'Input Data'!$E$9))</f>
        <v>0</v>
      </c>
    </row>
    <row r="6" spans="2:26" ht="131.25" customHeight="1" x14ac:dyDescent="0.25">
      <c r="B6" s="484" t="str">
        <f>'ETR Capacities'!B6</f>
        <v>BE</v>
      </c>
      <c r="C6" s="469" t="str">
        <f>'ETR Capacities'!C6</f>
        <v>ETR-N-300</v>
      </c>
      <c r="D6" s="469" t="str">
        <f>_xlfn.XLOOKUP(C6,'Investment Project Main Info'!$E$4:$E$265,'Investment Project Main Info'!$F$4:$F$265)</f>
        <v>HyOffWind Zeebrugge</v>
      </c>
      <c r="E6" s="470" t="str">
        <f>_xlfn.XLOOKUP(C6,'ETR Capacities'!$C$5:$C$79,'ETR Capacities'!$E$5:$E$79)</f>
        <v xml:space="preserve">Hydrogen and synthetic methane </v>
      </c>
      <c r="F6" s="304" t="str">
        <f>IF(_xlfn.XLOOKUP(C6,'ETR Capacities'!$C$5:$C$79,'ETR Capacities'!$F$5:$F$79)=0," ",_xlfn.XLOOKUP(C6,'ETR Capacities'!$C$5:$C$79,'ETR Capacities'!$F$5:$F$79))</f>
        <v xml:space="preserve"> </v>
      </c>
      <c r="G6" s="518">
        <f>'ETR Capacities'!J6*365*'Input Data'!$E$9</f>
        <v>30660.000000000004</v>
      </c>
      <c r="H6" s="59">
        <f>'ETR Capacities'!K6*365*'Input Data'!$E$9</f>
        <v>0</v>
      </c>
      <c r="I6" s="59">
        <f>'ETR Capacities'!L6*365*'Input Data'!$E$9</f>
        <v>0</v>
      </c>
      <c r="J6" s="59">
        <f>'ETR Capacities'!M6*1000000</f>
        <v>0</v>
      </c>
      <c r="K6" s="92">
        <f>IF('ETR Capacities'!O6=0,0,'ETR Capacities'!O6*365*('Input Data'!$E$6-'Input Data'!$E$9))</f>
        <v>0</v>
      </c>
      <c r="L6" s="103">
        <f>'ETR Capacities'!P6*365*'Input Data'!$E$9</f>
        <v>30660.000000000004</v>
      </c>
      <c r="M6" s="103">
        <f>'ETR Capacities'!Q6*365*'Input Data'!$E$9</f>
        <v>0</v>
      </c>
      <c r="N6" s="103">
        <f>'ETR Capacities'!R6*365*'Input Data'!$E$9</f>
        <v>0</v>
      </c>
      <c r="O6" s="103">
        <f>'ETR Capacities'!S6*1000000</f>
        <v>0</v>
      </c>
      <c r="P6" s="104">
        <f>IF('ETR Capacities'!U6=0,0,'ETR Capacities'!U6*365*('Input Data'!$E$6-'Input Data'!$E$9))</f>
        <v>0</v>
      </c>
      <c r="Q6" s="103">
        <f>'ETR Capacities'!V6*365*'Input Data'!$E$9</f>
        <v>30660.000000000004</v>
      </c>
      <c r="R6" s="103">
        <f>'ETR Capacities'!W6*365*'Input Data'!$E$9</f>
        <v>0</v>
      </c>
      <c r="S6" s="103">
        <f>'ETR Capacities'!X6*365*'Input Data'!$E$9</f>
        <v>0</v>
      </c>
      <c r="T6" s="103">
        <f>'ETR Capacities'!Y6*1000000</f>
        <v>0</v>
      </c>
      <c r="U6" s="104">
        <f>IF('ETR Capacities'!AA6=0,0,'ETR Capacities'!AA6*365*('Input Data'!$E$6-'Input Data'!$E$9))</f>
        <v>0</v>
      </c>
      <c r="V6" s="103">
        <f>'ETR Capacities'!AB6*365*'Input Data'!$E$9</f>
        <v>30660.000000000004</v>
      </c>
      <c r="W6" s="103">
        <f>'ETR Capacities'!AC6*365*'Input Data'!$E$9</f>
        <v>0</v>
      </c>
      <c r="X6" s="103">
        <f>'ETR Capacities'!AD6*365*'Input Data'!$E$9</f>
        <v>0</v>
      </c>
      <c r="Y6" s="103">
        <f>'ETR Capacities'!AE6*1000000</f>
        <v>0</v>
      </c>
      <c r="Z6" s="104">
        <f>IF('ETR Capacities'!AG6=0,0,'ETR Capacities'!AG6*365*('Input Data'!$E$6-'Input Data'!$E$9))</f>
        <v>0</v>
      </c>
    </row>
    <row r="7" spans="2:26" ht="87.75" customHeight="1" x14ac:dyDescent="0.25">
      <c r="B7" s="485" t="str">
        <f>'ETR Capacities'!B7</f>
        <v>BE</v>
      </c>
      <c r="C7" s="471" t="str">
        <f>'ETR Capacities'!C7</f>
        <v>ETR-N-401</v>
      </c>
      <c r="D7" s="471" t="str">
        <f>_xlfn.XLOOKUP(C7,'Investment Project Main Info'!$E$4:$E$265,'Investment Project Main Info'!$F$4:$F$265)</f>
        <v>Antwerp@C</v>
      </c>
      <c r="E7" s="471" t="str">
        <f>_xlfn.XLOOKUP(C7,'ETR Capacities'!$C$5:$C$79,'ETR Capacities'!$E$5:$E$79)</f>
        <v>CCS/CCU</v>
      </c>
      <c r="F7" s="13" t="str">
        <f>IF(_xlfn.XLOOKUP(C7,'ETR Capacities'!$C$5:$C$79,'ETR Capacities'!$F$5:$F$79)=0," ",_xlfn.XLOOKUP(C7,'ETR Capacities'!$C$5:$C$79,'ETR Capacities'!$F$5:$F$79))</f>
        <v xml:space="preserve"> </v>
      </c>
      <c r="G7" s="519">
        <f>'ETR Capacities'!J7*365*'Input Data'!$E$9</f>
        <v>0</v>
      </c>
      <c r="H7" s="36">
        <f>'ETR Capacities'!K7*365*'Input Data'!$E$9</f>
        <v>0</v>
      </c>
      <c r="I7" s="36">
        <f>'ETR Capacities'!L7*365*'Input Data'!$E$9</f>
        <v>0</v>
      </c>
      <c r="J7" s="36">
        <f>'ETR Capacities'!M7*1000000</f>
        <v>0</v>
      </c>
      <c r="K7" s="93">
        <f>IF('ETR Capacities'!O7=0,0,'ETR Capacities'!O7*365*('Input Data'!$E$6-'Input Data'!$E$9))</f>
        <v>0</v>
      </c>
      <c r="L7" s="105">
        <f>'ETR Capacities'!P7*365*'Input Data'!$E$9</f>
        <v>0</v>
      </c>
      <c r="M7" s="105">
        <f>'ETR Capacities'!Q7*365*'Input Data'!$E$9</f>
        <v>0</v>
      </c>
      <c r="N7" s="105">
        <f>'ETR Capacities'!R7*365*'Input Data'!$E$9</f>
        <v>0</v>
      </c>
      <c r="O7" s="105">
        <f>'ETR Capacities'!S7*1000000</f>
        <v>0</v>
      </c>
      <c r="P7" s="106">
        <f>IF('ETR Capacities'!U7=0,0,'ETR Capacities'!U7*365*('Input Data'!$E$6-'Input Data'!$E$9))</f>
        <v>0</v>
      </c>
      <c r="Q7" s="105">
        <f>'ETR Capacities'!V7*365*'Input Data'!$E$9</f>
        <v>0</v>
      </c>
      <c r="R7" s="105">
        <f>'ETR Capacities'!W7*365*'Input Data'!$E$9</f>
        <v>0</v>
      </c>
      <c r="S7" s="105">
        <f>'ETR Capacities'!X7*365*'Input Data'!$E$9</f>
        <v>0</v>
      </c>
      <c r="T7" s="105">
        <f>'ETR Capacities'!Y7*1000000</f>
        <v>0</v>
      </c>
      <c r="U7" s="106">
        <f>IF('ETR Capacities'!AA7=0,0,'ETR Capacities'!AA7*365*('Input Data'!$E$6-'Input Data'!$E$9))</f>
        <v>0</v>
      </c>
      <c r="V7" s="105">
        <f>'ETR Capacities'!AB7*365*'Input Data'!$E$9</f>
        <v>0</v>
      </c>
      <c r="W7" s="105">
        <f>'ETR Capacities'!AC7*365*'Input Data'!$E$9</f>
        <v>0</v>
      </c>
      <c r="X7" s="105">
        <f>'ETR Capacities'!AD7*365*'Input Data'!$E$9</f>
        <v>0</v>
      </c>
      <c r="Y7" s="105">
        <f>'ETR Capacities'!AE7*1000000</f>
        <v>0</v>
      </c>
      <c r="Z7" s="106">
        <f>IF('ETR Capacities'!AG7=0,0,'ETR Capacities'!AG7*365*('Input Data'!$E$6-'Input Data'!$E$9))</f>
        <v>0</v>
      </c>
    </row>
    <row r="8" spans="2:26" ht="102" customHeight="1" x14ac:dyDescent="0.25">
      <c r="B8" s="485" t="str">
        <f>'ETR Capacities'!B8</f>
        <v>BE</v>
      </c>
      <c r="C8" s="471" t="str">
        <f>'ETR Capacities'!C8</f>
        <v>ETR-N-923</v>
      </c>
      <c r="D8" s="471" t="str">
        <f>_xlfn.XLOOKUP(C8,'Investment Project Main Info'!$E$4:$E$265,'Investment Project Main Info'!$F$4:$F$265)</f>
        <v>Interconnected hydrogen network</v>
      </c>
      <c r="E8" s="471" t="str">
        <f>_xlfn.XLOOKUP(C8,'ETR Capacities'!$C$5:$C$79,'ETR Capacities'!$E$5:$E$79)</f>
        <v xml:space="preserve">Hydrogen and synthetic methane </v>
      </c>
      <c r="F8" s="13" t="str">
        <f>IF(_xlfn.XLOOKUP(C8,'ETR Capacities'!$C$5:$C$79,'ETR Capacities'!$F$5:$F$79)=0," ",_xlfn.XLOOKUP(C8,'ETR Capacities'!$C$5:$C$79,'ETR Capacities'!$F$5:$F$79))</f>
        <v xml:space="preserve"> </v>
      </c>
      <c r="G8" s="519">
        <f>'ETR Capacities'!J8*365*'Input Data'!$E$9</f>
        <v>0</v>
      </c>
      <c r="H8" s="36">
        <f>'ETR Capacities'!K8*365*'Input Data'!$E$9</f>
        <v>0</v>
      </c>
      <c r="I8" s="36">
        <f>'ETR Capacities'!L8*365*'Input Data'!$E$9</f>
        <v>0</v>
      </c>
      <c r="J8" s="36">
        <f>'ETR Capacities'!M8*1000000</f>
        <v>0</v>
      </c>
      <c r="K8" s="93">
        <f>IF('ETR Capacities'!O8=0,0,'ETR Capacities'!O8*365*('Input Data'!$E$6-'Input Data'!$E$9))</f>
        <v>0</v>
      </c>
      <c r="L8" s="105">
        <f>'ETR Capacities'!P8*365*'Input Data'!$E$9</f>
        <v>0</v>
      </c>
      <c r="M8" s="105">
        <f>'ETR Capacities'!Q8*365*'Input Data'!$E$9</f>
        <v>0</v>
      </c>
      <c r="N8" s="105">
        <f>'ETR Capacities'!R8*365*'Input Data'!$E$9</f>
        <v>0</v>
      </c>
      <c r="O8" s="105">
        <f>'ETR Capacities'!S8*1000000</f>
        <v>0</v>
      </c>
      <c r="P8" s="106">
        <f>IF('ETR Capacities'!U8=0,0,'ETR Capacities'!U8*365*('Input Data'!$E$6-'Input Data'!$E$9))</f>
        <v>0</v>
      </c>
      <c r="Q8" s="105">
        <f>'ETR Capacities'!V8*365*'Input Data'!$E$9</f>
        <v>0</v>
      </c>
      <c r="R8" s="105">
        <f>'ETR Capacities'!W8*365*'Input Data'!$E$9</f>
        <v>0</v>
      </c>
      <c r="S8" s="105">
        <f>'ETR Capacities'!X8*365*'Input Data'!$E$9</f>
        <v>0</v>
      </c>
      <c r="T8" s="105">
        <f>'ETR Capacities'!Y8*1000000</f>
        <v>0</v>
      </c>
      <c r="U8" s="106">
        <f>IF('ETR Capacities'!AA8=0,0,'ETR Capacities'!AA8*365*('Input Data'!$E$6-'Input Data'!$E$9))</f>
        <v>0</v>
      </c>
      <c r="V8" s="105">
        <f>'ETR Capacities'!AB8*365*'Input Data'!$E$9</f>
        <v>0</v>
      </c>
      <c r="W8" s="105">
        <f>'ETR Capacities'!AC8*365*'Input Data'!$E$9</f>
        <v>0</v>
      </c>
      <c r="X8" s="105">
        <f>'ETR Capacities'!AD8*365*'Input Data'!$E$9</f>
        <v>0</v>
      </c>
      <c r="Y8" s="105">
        <f>'ETR Capacities'!AE8*1000000</f>
        <v>0</v>
      </c>
      <c r="Z8" s="106">
        <f>IF('ETR Capacities'!AG8=0,0,'ETR Capacities'!AG8*365*('Input Data'!$E$6-'Input Data'!$E$9))</f>
        <v>0</v>
      </c>
    </row>
    <row r="9" spans="2:26" ht="92.25" customHeight="1" x14ac:dyDescent="0.25">
      <c r="B9" s="485" t="str">
        <f>'ETR Capacities'!B9</f>
        <v>BE</v>
      </c>
      <c r="C9" s="471" t="str">
        <f>'ETR Capacities'!C9</f>
        <v>ETR-N-924</v>
      </c>
      <c r="D9" s="471" t="str">
        <f>_xlfn.XLOOKUP(C9,'Investment Project Main Info'!$E$4:$E$265,'Investment Project Main Info'!$F$4:$F$265)</f>
        <v>Power to Methanol Antwerp</v>
      </c>
      <c r="E9" s="471" t="str">
        <f>_xlfn.XLOOKUP(C9,'ETR Capacities'!$C$5:$C$79,'ETR Capacities'!$E$5:$E$79)</f>
        <v>CCS/CCU</v>
      </c>
      <c r="F9" s="13" t="str">
        <f>IF(_xlfn.XLOOKUP(C9,'ETR Capacities'!$C$5:$C$79,'ETR Capacities'!$F$5:$F$79)=0," ",_xlfn.XLOOKUP(C9,'ETR Capacities'!$C$5:$C$79,'ETR Capacities'!$F$5:$F$79))</f>
        <v xml:space="preserve"> </v>
      </c>
      <c r="G9" s="519">
        <f>'ETR Capacities'!J9*365*'Input Data'!$E$9</f>
        <v>0</v>
      </c>
      <c r="H9" s="36">
        <f>'ETR Capacities'!K9*365*'Input Data'!$E$9</f>
        <v>0</v>
      </c>
      <c r="I9" s="36">
        <f>'ETR Capacities'!L9*365*'Input Data'!$E$9</f>
        <v>0</v>
      </c>
      <c r="J9" s="36">
        <f>'ETR Capacities'!M9*1000000</f>
        <v>0</v>
      </c>
      <c r="K9" s="93">
        <f>IF('ETR Capacities'!O9=0,0,'ETR Capacities'!O9*365*('Input Data'!$E$6-'Input Data'!$E$9))</f>
        <v>0</v>
      </c>
      <c r="L9" s="105">
        <f>'ETR Capacities'!P9*365*'Input Data'!$E$9</f>
        <v>0</v>
      </c>
      <c r="M9" s="105">
        <f>'ETR Capacities'!Q9*365*'Input Data'!$E$9</f>
        <v>0</v>
      </c>
      <c r="N9" s="105">
        <f>'ETR Capacities'!R9*365*'Input Data'!$E$9</f>
        <v>0</v>
      </c>
      <c r="O9" s="105">
        <f>'ETR Capacities'!S9*1000000</f>
        <v>8000</v>
      </c>
      <c r="P9" s="106">
        <f>IF('ETR Capacities'!U9=0,0,'ETR Capacities'!U9*365*('Input Data'!$E$6-'Input Data'!$E$9))</f>
        <v>0</v>
      </c>
      <c r="Q9" s="105">
        <f>'ETR Capacities'!V9*365*'Input Data'!$E$9</f>
        <v>0</v>
      </c>
      <c r="R9" s="105">
        <f>'ETR Capacities'!W9*365*'Input Data'!$E$9</f>
        <v>0</v>
      </c>
      <c r="S9" s="105">
        <f>'ETR Capacities'!X9*365*'Input Data'!$E$9</f>
        <v>0</v>
      </c>
      <c r="T9" s="105">
        <f>'ETR Capacities'!Y9*1000000</f>
        <v>8000</v>
      </c>
      <c r="U9" s="106">
        <f>IF('ETR Capacities'!AA9=0,0,'ETR Capacities'!AA9*365*('Input Data'!$E$6-'Input Data'!$E$9))</f>
        <v>0</v>
      </c>
      <c r="V9" s="105">
        <f>'ETR Capacities'!AB9*365*'Input Data'!$E$9</f>
        <v>0</v>
      </c>
      <c r="W9" s="105">
        <f>'ETR Capacities'!AC9*365*'Input Data'!$E$9</f>
        <v>0</v>
      </c>
      <c r="X9" s="105">
        <f>'ETR Capacities'!AD9*365*'Input Data'!$E$9</f>
        <v>0</v>
      </c>
      <c r="Y9" s="105">
        <f>'ETR Capacities'!AE9*1000000</f>
        <v>8000</v>
      </c>
      <c r="Z9" s="106">
        <f>IF('ETR Capacities'!AG9=0,0,'ETR Capacities'!AG9*365*('Input Data'!$E$6-'Input Data'!$E$9))</f>
        <v>0</v>
      </c>
    </row>
    <row r="10" spans="2:26" ht="113.25" customHeight="1" x14ac:dyDescent="0.25">
      <c r="B10" s="485" t="str">
        <f>'ETR Capacities'!B10</f>
        <v>BE</v>
      </c>
      <c r="C10" s="471" t="str">
        <f>'ETR Capacities'!C10</f>
        <v>ETR-N-929</v>
      </c>
      <c r="D10" s="471" t="str">
        <f>_xlfn.XLOOKUP(C10,'Investment Project Main Info'!$E$4:$E$265,'Investment Project Main Info'!$F$4:$F$265)</f>
        <v>Carbon Connect Delta</v>
      </c>
      <c r="E10" s="471" t="str">
        <f>_xlfn.XLOOKUP(C10,'ETR Capacities'!$C$5:$C$79,'ETR Capacities'!$E$5:$E$79)</f>
        <v>CCS/CCU</v>
      </c>
      <c r="F10" s="13" t="str">
        <f>IF(_xlfn.XLOOKUP(C10,'ETR Capacities'!$C$5:$C$79,'ETR Capacities'!$F$5:$F$79)=0," ",_xlfn.XLOOKUP(C10,'ETR Capacities'!$C$5:$C$79,'ETR Capacities'!$F$5:$F$79))</f>
        <v xml:space="preserve"> </v>
      </c>
      <c r="G10" s="519">
        <f>'ETR Capacities'!J10*365*'Input Data'!$E$9</f>
        <v>0</v>
      </c>
      <c r="H10" s="36">
        <f>'ETR Capacities'!K10*365*'Input Data'!$E$9</f>
        <v>0</v>
      </c>
      <c r="I10" s="36">
        <f>'ETR Capacities'!L10*365*'Input Data'!$E$9</f>
        <v>0</v>
      </c>
      <c r="J10" s="36">
        <f>'ETR Capacities'!M10*1000000</f>
        <v>0</v>
      </c>
      <c r="K10" s="93">
        <f>IF('ETR Capacities'!O10=0,0,'ETR Capacities'!O10*365*('Input Data'!$E$6-'Input Data'!$E$9))</f>
        <v>0</v>
      </c>
      <c r="L10" s="105">
        <f>'ETR Capacities'!P10*365*'Input Data'!$E$9</f>
        <v>0</v>
      </c>
      <c r="M10" s="105">
        <f>'ETR Capacities'!Q10*365*'Input Data'!$E$9</f>
        <v>0</v>
      </c>
      <c r="N10" s="105">
        <f>'ETR Capacities'!R10*365*'Input Data'!$E$9</f>
        <v>0</v>
      </c>
      <c r="O10" s="105">
        <f>'ETR Capacities'!S10*1000000</f>
        <v>1000000</v>
      </c>
      <c r="P10" s="106">
        <f>IF('ETR Capacities'!U10=0,0,'ETR Capacities'!U10*365*('Input Data'!$E$6-'Input Data'!$E$9))</f>
        <v>0</v>
      </c>
      <c r="Q10" s="105">
        <f>'ETR Capacities'!V10*365*'Input Data'!$E$9</f>
        <v>0</v>
      </c>
      <c r="R10" s="105">
        <f>'ETR Capacities'!W10*365*'Input Data'!$E$9</f>
        <v>0</v>
      </c>
      <c r="S10" s="105">
        <f>'ETR Capacities'!X10*365*'Input Data'!$E$9</f>
        <v>0</v>
      </c>
      <c r="T10" s="105">
        <f>'ETR Capacities'!Y10*1000000</f>
        <v>6500000</v>
      </c>
      <c r="U10" s="106">
        <f>IF('ETR Capacities'!AA10=0,0,'ETR Capacities'!AA10*365*('Input Data'!$E$6-'Input Data'!$E$9))</f>
        <v>0</v>
      </c>
      <c r="V10" s="105">
        <f>'ETR Capacities'!AB10*365*'Input Data'!$E$9</f>
        <v>0</v>
      </c>
      <c r="W10" s="105">
        <f>'ETR Capacities'!AC10*365*'Input Data'!$E$9</f>
        <v>0</v>
      </c>
      <c r="X10" s="105">
        <f>'ETR Capacities'!AD10*365*'Input Data'!$E$9</f>
        <v>0</v>
      </c>
      <c r="Y10" s="105">
        <f>'ETR Capacities'!AE10*1000000</f>
        <v>6500000</v>
      </c>
      <c r="Z10" s="106">
        <f>IF('ETR Capacities'!AG10=0,0,'ETR Capacities'!AG10*365*('Input Data'!$E$6-'Input Data'!$E$9))</f>
        <v>0</v>
      </c>
    </row>
    <row r="11" spans="2:26" ht="142.5" customHeight="1" thickBot="1" x14ac:dyDescent="0.3">
      <c r="B11" s="486" t="str">
        <f>'ETR Capacities'!B11</f>
        <v>BE</v>
      </c>
      <c r="C11" s="470" t="str">
        <f>'ETR Capacities'!C11</f>
        <v>ETR-N-938</v>
      </c>
      <c r="D11" s="470" t="str">
        <f>_xlfn.XLOOKUP(C11,'Investment Project Main Info'!$E$4:$E$265,'Investment Project Main Info'!$F$4:$F$265)</f>
        <v>H2-Import Coalition</v>
      </c>
      <c r="E11" s="470" t="str">
        <f>_xlfn.XLOOKUP(C11,'ETR Capacities'!$C$5:$C$79,'ETR Capacities'!$E$5:$E$79)</f>
        <v xml:space="preserve">Hydrogen and synthetic methane </v>
      </c>
      <c r="F11" s="304" t="str">
        <f>IF(_xlfn.XLOOKUP(C11,'ETR Capacities'!$C$5:$C$79,'ETR Capacities'!$F$5:$F$79)=0," ",_xlfn.XLOOKUP(C11,'ETR Capacities'!$C$5:$C$79,'ETR Capacities'!$F$5:$F$79))</f>
        <v xml:space="preserve"> </v>
      </c>
      <c r="G11" s="518">
        <f>'ETR Capacities'!J11*365*'Input Data'!$E$9</f>
        <v>0</v>
      </c>
      <c r="H11" s="59">
        <f>'ETR Capacities'!K11*365*'Input Data'!$E$9</f>
        <v>0</v>
      </c>
      <c r="I11" s="59">
        <f>'ETR Capacities'!L11*365*'Input Data'!$E$9</f>
        <v>0</v>
      </c>
      <c r="J11" s="59">
        <f>'ETR Capacities'!M11*1000000</f>
        <v>0</v>
      </c>
      <c r="K11" s="92">
        <f>IF('ETR Capacities'!O11=0,0,'ETR Capacities'!O11*365*('Input Data'!$E$6-'Input Data'!$E$9))</f>
        <v>0</v>
      </c>
      <c r="L11" s="103">
        <f>'ETR Capacities'!P11*365*'Input Data'!$E$9</f>
        <v>0</v>
      </c>
      <c r="M11" s="103">
        <f>'ETR Capacities'!Q11*365*'Input Data'!$E$9</f>
        <v>0</v>
      </c>
      <c r="N11" s="103">
        <f>'ETR Capacities'!R11*365*'Input Data'!$E$9</f>
        <v>0</v>
      </c>
      <c r="O11" s="103">
        <f>'ETR Capacities'!S11*1000000</f>
        <v>0</v>
      </c>
      <c r="P11" s="104">
        <f>IF('ETR Capacities'!U11=0,0,'ETR Capacities'!U11*365*('Input Data'!$E$6-'Input Data'!$E$9))</f>
        <v>0</v>
      </c>
      <c r="Q11" s="103">
        <f>'ETR Capacities'!V11*365*'Input Data'!$E$9</f>
        <v>0</v>
      </c>
      <c r="R11" s="103">
        <f>'ETR Capacities'!W11*365*'Input Data'!$E$9</f>
        <v>0</v>
      </c>
      <c r="S11" s="103">
        <f>'ETR Capacities'!X11*365*'Input Data'!$E$9</f>
        <v>0</v>
      </c>
      <c r="T11" s="103">
        <f>'ETR Capacities'!Y11*1000000</f>
        <v>0</v>
      </c>
      <c r="U11" s="104">
        <f>IF('ETR Capacities'!AA11=0,0,'ETR Capacities'!AA11*365*('Input Data'!$E$6-'Input Data'!$E$9))</f>
        <v>0</v>
      </c>
      <c r="V11" s="103">
        <f>'ETR Capacities'!AB11*365*'Input Data'!$E$9</f>
        <v>0</v>
      </c>
      <c r="W11" s="103">
        <f>'ETR Capacities'!AC11*365*'Input Data'!$E$9</f>
        <v>0</v>
      </c>
      <c r="X11" s="103">
        <f>'ETR Capacities'!AD11*365*'Input Data'!$E$9</f>
        <v>0</v>
      </c>
      <c r="Y11" s="103">
        <f>'ETR Capacities'!AE11*1000000</f>
        <v>0</v>
      </c>
      <c r="Z11" s="104">
        <f>IF('ETR Capacities'!AG11=0,0,'ETR Capacities'!AG11*365*('Input Data'!$E$6-'Input Data'!$E$9))</f>
        <v>0</v>
      </c>
    </row>
    <row r="12" spans="2:26" ht="139.5" customHeight="1" thickBot="1" x14ac:dyDescent="0.3">
      <c r="B12" s="483" t="str">
        <f>'ETR Capacities'!B12</f>
        <v>CZ</v>
      </c>
      <c r="C12" s="468" t="str">
        <f>'ETR Capacities'!C12</f>
        <v>ETR-N-306</v>
      </c>
      <c r="D12" s="468" t="str">
        <f>_xlfn.XLOOKUP(C12,'Investment Project Main Info'!$E$4:$E$265,'Investment Project Main Info'!$F$4:$F$265)</f>
        <v>Greening of Gas (GoG)</v>
      </c>
      <c r="E12" s="468" t="str">
        <f>_xlfn.XLOOKUP(C12,'ETR Capacities'!$C$5:$C$79,'ETR Capacities'!$E$5:$E$79)</f>
        <v xml:space="preserve">Hydrogen and synthetic methane </v>
      </c>
      <c r="F12" s="21" t="str">
        <f>IF(_xlfn.XLOOKUP(C12,'ETR Capacities'!$C$5:$C$79,'ETR Capacities'!$F$5:$F$79)=0," ",_xlfn.XLOOKUP(C12,'ETR Capacities'!$C$5:$C$79,'ETR Capacities'!$F$5:$F$79))</f>
        <v xml:space="preserve"> </v>
      </c>
      <c r="G12" s="517">
        <f>'ETR Capacities'!J12*365*'Input Data'!$E$9</f>
        <v>0</v>
      </c>
      <c r="H12" s="33">
        <f>'ETR Capacities'!K12*365*'Input Data'!$E$9</f>
        <v>0</v>
      </c>
      <c r="I12" s="33">
        <f>'ETR Capacities'!L12*365*'Input Data'!$E$9</f>
        <v>0</v>
      </c>
      <c r="J12" s="33">
        <f>'ETR Capacities'!M12*1000000</f>
        <v>0</v>
      </c>
      <c r="K12" s="91">
        <f>IF('ETR Capacities'!O12=0,0,'ETR Capacities'!O12*365*('Input Data'!$E$6-'Input Data'!$E$9))</f>
        <v>0</v>
      </c>
      <c r="L12" s="101">
        <f>'ETR Capacities'!P12*365*'Input Data'!$E$9</f>
        <v>0</v>
      </c>
      <c r="M12" s="101">
        <f>'ETR Capacities'!Q12*365*'Input Data'!$E$9</f>
        <v>0</v>
      </c>
      <c r="N12" s="101">
        <f>'ETR Capacities'!R12*365*'Input Data'!$E$9</f>
        <v>766.50000000000011</v>
      </c>
      <c r="O12" s="101">
        <f>'ETR Capacities'!S12*1000000</f>
        <v>0</v>
      </c>
      <c r="P12" s="102">
        <f>IF('ETR Capacities'!U12=0,0,'ETR Capacities'!U12*365*('Input Data'!$E$6-'Input Data'!$E$9))</f>
        <v>0</v>
      </c>
      <c r="Q12" s="101">
        <f>'ETR Capacities'!V12*365*'Input Data'!$E$9</f>
        <v>0</v>
      </c>
      <c r="R12" s="101">
        <f>'ETR Capacities'!W12*365*'Input Data'!$E$9</f>
        <v>0</v>
      </c>
      <c r="S12" s="101">
        <f>'ETR Capacities'!X12*365*'Input Data'!$E$9</f>
        <v>766.50000000000011</v>
      </c>
      <c r="T12" s="101">
        <f>'ETR Capacities'!Y12*1000000</f>
        <v>0</v>
      </c>
      <c r="U12" s="102">
        <f>IF('ETR Capacities'!AA12=0,0,'ETR Capacities'!AA12*365*('Input Data'!$E$6-'Input Data'!$E$9))</f>
        <v>0</v>
      </c>
      <c r="V12" s="101">
        <f>'ETR Capacities'!AB12*365*'Input Data'!$E$9</f>
        <v>0</v>
      </c>
      <c r="W12" s="101">
        <f>'ETR Capacities'!AC12*365*'Input Data'!$E$9</f>
        <v>0</v>
      </c>
      <c r="X12" s="101">
        <f>'ETR Capacities'!AD12*365*'Input Data'!$E$9</f>
        <v>766.50000000000011</v>
      </c>
      <c r="Y12" s="101">
        <f>'ETR Capacities'!AE12*1000000</f>
        <v>0</v>
      </c>
      <c r="Z12" s="102">
        <f>IF('ETR Capacities'!AG12=0,0,'ETR Capacities'!AG12*365*('Input Data'!$E$6-'Input Data'!$E$9))</f>
        <v>0</v>
      </c>
    </row>
    <row r="13" spans="2:26" ht="126" customHeight="1" x14ac:dyDescent="0.25">
      <c r="B13" s="484" t="str">
        <f>'ETR Capacities'!B13</f>
        <v>DE</v>
      </c>
      <c r="C13" s="472" t="str">
        <f>'ETR Capacities'!C13</f>
        <v>ETR-N-562</v>
      </c>
      <c r="D13" s="472" t="str">
        <f>_xlfn.XLOOKUP(C13,'Investment Project Main Info'!$E$4:$E$265,'Investment Project Main Info'!$F$4:$F$265)</f>
        <v>Energy Park Bad Lauchstädt</v>
      </c>
      <c r="E13" s="472" t="str">
        <f>_xlfn.XLOOKUP(C13,'ETR Capacities'!$C$5:$C$79,'ETR Capacities'!$E$5:$E$79)</f>
        <v xml:space="preserve">Hydrogen and synthetic methane </v>
      </c>
      <c r="F13" s="303" t="str">
        <f>IF(_xlfn.XLOOKUP(C13,'ETR Capacities'!$C$5:$C$79,'ETR Capacities'!$F$5:$F$79)=0," ",_xlfn.XLOOKUP(C13,'ETR Capacities'!$C$5:$C$79,'ETR Capacities'!$F$5:$F$79))</f>
        <v xml:space="preserve"> </v>
      </c>
      <c r="G13" s="520">
        <f>'ETR Capacities'!J13*365*'Input Data'!$E$9</f>
        <v>0</v>
      </c>
      <c r="H13" s="39">
        <f>'ETR Capacities'!K13*365*'Input Data'!$E$9</f>
        <v>0</v>
      </c>
      <c r="I13" s="39">
        <f>'ETR Capacities'!L13*365*'Input Data'!$E$9</f>
        <v>0</v>
      </c>
      <c r="J13" s="39">
        <f>'ETR Capacities'!M13*1000000</f>
        <v>0</v>
      </c>
      <c r="K13" s="94">
        <f>IF('ETR Capacities'!O13=0,0,'ETR Capacities'!O13*365*('Input Data'!$E$6-'Input Data'!$E$9))</f>
        <v>0</v>
      </c>
      <c r="L13" s="107">
        <f>'ETR Capacities'!P13*365*'Input Data'!$E$9</f>
        <v>45990.000000000007</v>
      </c>
      <c r="M13" s="107">
        <f>'ETR Capacities'!Q13*365*'Input Data'!$E$9</f>
        <v>0</v>
      </c>
      <c r="N13" s="107">
        <f>'ETR Capacities'!R13*365*'Input Data'!$E$9</f>
        <v>0</v>
      </c>
      <c r="O13" s="107">
        <f>'ETR Capacities'!S13*1000000</f>
        <v>0</v>
      </c>
      <c r="P13" s="108">
        <f>IF('ETR Capacities'!U13=0,0,'ETR Capacities'!U13*365*('Input Data'!$E$6-'Input Data'!$E$9))</f>
        <v>0</v>
      </c>
      <c r="Q13" s="107">
        <f>'ETR Capacities'!V13*365*'Input Data'!$E$9</f>
        <v>45990.000000000007</v>
      </c>
      <c r="R13" s="107">
        <f>'ETR Capacities'!W13*365*'Input Data'!$E$9</f>
        <v>0</v>
      </c>
      <c r="S13" s="107">
        <f>'ETR Capacities'!X13*365*'Input Data'!$E$9</f>
        <v>0</v>
      </c>
      <c r="T13" s="107">
        <f>'ETR Capacities'!Y13*1000000</f>
        <v>0</v>
      </c>
      <c r="U13" s="108">
        <f>IF('ETR Capacities'!AA13=0,0,'ETR Capacities'!AA13*365*('Input Data'!$E$6-'Input Data'!$E$9))</f>
        <v>0</v>
      </c>
      <c r="V13" s="107">
        <f>'ETR Capacities'!AB13*365*'Input Data'!$E$9</f>
        <v>45990.000000000007</v>
      </c>
      <c r="W13" s="107">
        <f>'ETR Capacities'!AC13*365*'Input Data'!$E$9</f>
        <v>0</v>
      </c>
      <c r="X13" s="107">
        <f>'ETR Capacities'!AD13*365*'Input Data'!$E$9</f>
        <v>0</v>
      </c>
      <c r="Y13" s="107">
        <f>'ETR Capacities'!AE13*1000000</f>
        <v>0</v>
      </c>
      <c r="Z13" s="108">
        <f>IF('ETR Capacities'!AG13=0,0,'ETR Capacities'!AG13*365*('Input Data'!$E$6-'Input Data'!$E$9))</f>
        <v>0</v>
      </c>
    </row>
    <row r="14" spans="2:26" ht="173.25" customHeight="1" x14ac:dyDescent="0.25">
      <c r="B14" s="485" t="str">
        <f>'ETR Capacities'!B14</f>
        <v>DE</v>
      </c>
      <c r="C14" s="471" t="str">
        <f>'ETR Capacities'!C14</f>
        <v>ETR-N-406</v>
      </c>
      <c r="D14" s="471" t="str">
        <f>_xlfn.XLOOKUP(C14,'Investment Project Main Info'!$E$4:$E$265,'Investment Project Main Info'!$F$4:$F$265)</f>
        <v>hybridge - gas grid infrastructure</v>
      </c>
      <c r="E14" s="471" t="str">
        <f>_xlfn.XLOOKUP(C14,'ETR Capacities'!$C$5:$C$79,'ETR Capacities'!$E$5:$E$79)</f>
        <v xml:space="preserve">Hydrogen and synthetic methane </v>
      </c>
      <c r="F14" s="13" t="str">
        <f>IF(_xlfn.XLOOKUP(C14,'ETR Capacities'!$C$5:$C$79,'ETR Capacities'!$F$5:$F$79)=0," ",_xlfn.XLOOKUP(C14,'ETR Capacities'!$C$5:$C$79,'ETR Capacities'!$F$5:$F$79))</f>
        <v xml:space="preserve"> </v>
      </c>
      <c r="G14" s="519">
        <f>'ETR Capacities'!J14*365*'Input Data'!$E$9</f>
        <v>0</v>
      </c>
      <c r="H14" s="36">
        <f>'ETR Capacities'!K14*365*'Input Data'!$E$9</f>
        <v>0</v>
      </c>
      <c r="I14" s="36">
        <f>'ETR Capacities'!L14*365*'Input Data'!$E$9</f>
        <v>0</v>
      </c>
      <c r="J14" s="36">
        <f>'ETR Capacities'!M14*1000000</f>
        <v>0</v>
      </c>
      <c r="K14" s="93">
        <f>IF('ETR Capacities'!O14=0,0,'ETR Capacities'!O14*365*('Input Data'!$E$6-'Input Data'!$E$9))</f>
        <v>0</v>
      </c>
      <c r="L14" s="105">
        <f>'ETR Capacities'!P14*365*'Input Data'!$E$9</f>
        <v>153300.00000000003</v>
      </c>
      <c r="M14" s="105">
        <f>'ETR Capacities'!Q14*365*'Input Data'!$E$9</f>
        <v>0</v>
      </c>
      <c r="N14" s="105">
        <f>'ETR Capacities'!R14*365*'Input Data'!$E$9</f>
        <v>0</v>
      </c>
      <c r="O14" s="105">
        <f>'ETR Capacities'!S14*1000000</f>
        <v>0</v>
      </c>
      <c r="P14" s="106">
        <f>IF('ETR Capacities'!U14=0,0,'ETR Capacities'!U14*365*('Input Data'!$E$6-'Input Data'!$E$9))</f>
        <v>0</v>
      </c>
      <c r="Q14" s="105">
        <f>'ETR Capacities'!V14*365*'Input Data'!$E$9</f>
        <v>153300.00000000003</v>
      </c>
      <c r="R14" s="105">
        <f>'ETR Capacities'!W14*365*'Input Data'!$E$9</f>
        <v>0</v>
      </c>
      <c r="S14" s="105">
        <f>'ETR Capacities'!X14*365*'Input Data'!$E$9</f>
        <v>0</v>
      </c>
      <c r="T14" s="105">
        <f>'ETR Capacities'!Y14*1000000</f>
        <v>0</v>
      </c>
      <c r="U14" s="106">
        <f>IF('ETR Capacities'!AA14=0,0,'ETR Capacities'!AA14*365*('Input Data'!$E$6-'Input Data'!$E$9))</f>
        <v>0</v>
      </c>
      <c r="V14" s="105">
        <f>'ETR Capacities'!AB14*365*'Input Data'!$E$9</f>
        <v>153300.00000000003</v>
      </c>
      <c r="W14" s="105">
        <f>'ETR Capacities'!AC14*365*'Input Data'!$E$9</f>
        <v>0</v>
      </c>
      <c r="X14" s="105">
        <f>'ETR Capacities'!AD14*365*'Input Data'!$E$9</f>
        <v>0</v>
      </c>
      <c r="Y14" s="105">
        <f>'ETR Capacities'!AE14*1000000</f>
        <v>0</v>
      </c>
      <c r="Z14" s="106">
        <f>IF('ETR Capacities'!AG14=0,0,'ETR Capacities'!AG14*365*('Input Data'!$E$6-'Input Data'!$E$9))</f>
        <v>0</v>
      </c>
    </row>
    <row r="15" spans="2:26" ht="166.5" customHeight="1" x14ac:dyDescent="0.25">
      <c r="B15" s="485" t="str">
        <f>'ETR Capacities'!B15</f>
        <v>DE</v>
      </c>
      <c r="C15" s="471" t="str">
        <f>'ETR Capacities'!C15</f>
        <v>ETR-N-633</v>
      </c>
      <c r="D15" s="471" t="str">
        <f>_xlfn.XLOOKUP(C15,'Investment Project Main Info'!$E$4:$E$265,'Investment Project Main Info'!$F$4:$F$265)</f>
        <v>GETH2-ETR 1</v>
      </c>
      <c r="E15" s="471" t="str">
        <f>_xlfn.XLOOKUP(C15,'ETR Capacities'!$C$5:$C$79,'ETR Capacities'!$E$5:$E$79)</f>
        <v xml:space="preserve">Hydrogen and synthetic methane </v>
      </c>
      <c r="F15" s="13" t="str">
        <f>IF(_xlfn.XLOOKUP(C15,'ETR Capacities'!$C$5:$C$79,'ETR Capacities'!$F$5:$F$79)=0," ",_xlfn.XLOOKUP(C15,'ETR Capacities'!$C$5:$C$79,'ETR Capacities'!$F$5:$F$79))</f>
        <v xml:space="preserve"> </v>
      </c>
      <c r="G15" s="519">
        <f>'ETR Capacities'!J15*365*'Input Data'!$E$9</f>
        <v>0</v>
      </c>
      <c r="H15" s="36">
        <f>'ETR Capacities'!K15*365*'Input Data'!$E$9</f>
        <v>0</v>
      </c>
      <c r="I15" s="36">
        <f>'ETR Capacities'!L15*365*'Input Data'!$E$9</f>
        <v>0</v>
      </c>
      <c r="J15" s="36">
        <f>'ETR Capacities'!M15*1000000</f>
        <v>0</v>
      </c>
      <c r="K15" s="93">
        <f>IF('ETR Capacities'!O15=0,0,'ETR Capacities'!O15*365*('Input Data'!$E$6-'Input Data'!$E$9))</f>
        <v>0</v>
      </c>
      <c r="L15" s="105">
        <f>'ETR Capacities'!P15*365*'Input Data'!$E$9</f>
        <v>193158.00000000003</v>
      </c>
      <c r="M15" s="105">
        <f>'ETR Capacities'!Q15*365*'Input Data'!$E$9</f>
        <v>0</v>
      </c>
      <c r="N15" s="105">
        <f>'ETR Capacities'!R15*365*'Input Data'!$E$9</f>
        <v>0</v>
      </c>
      <c r="O15" s="105">
        <f>'ETR Capacities'!S15*1000000</f>
        <v>0</v>
      </c>
      <c r="P15" s="106">
        <f>IF('ETR Capacities'!U15=0,0,'ETR Capacities'!U15*365*('Input Data'!$E$6-'Input Data'!$E$9))</f>
        <v>0</v>
      </c>
      <c r="Q15" s="105">
        <f>'ETR Capacities'!V15*365*'Input Data'!$E$9</f>
        <v>193158.00000000003</v>
      </c>
      <c r="R15" s="105">
        <f>'ETR Capacities'!W15*365*'Input Data'!$E$9</f>
        <v>0</v>
      </c>
      <c r="S15" s="105">
        <f>'ETR Capacities'!X15*365*'Input Data'!$E$9</f>
        <v>0</v>
      </c>
      <c r="T15" s="105">
        <f>'ETR Capacities'!Y15*1000000</f>
        <v>0</v>
      </c>
      <c r="U15" s="106">
        <f>IF('ETR Capacities'!AA15=0,0,'ETR Capacities'!AA15*365*('Input Data'!$E$6-'Input Data'!$E$9))</f>
        <v>0</v>
      </c>
      <c r="V15" s="105">
        <f>'ETR Capacities'!AB15*365*'Input Data'!$E$9</f>
        <v>193158.00000000003</v>
      </c>
      <c r="W15" s="105">
        <f>'ETR Capacities'!AC15*365*'Input Data'!$E$9</f>
        <v>0</v>
      </c>
      <c r="X15" s="105">
        <f>'ETR Capacities'!AD15*365*'Input Data'!$E$9</f>
        <v>0</v>
      </c>
      <c r="Y15" s="105">
        <f>'ETR Capacities'!AE15*1000000</f>
        <v>0</v>
      </c>
      <c r="Z15" s="106">
        <f>IF('ETR Capacities'!AG15=0,0,'ETR Capacities'!AG15*365*('Input Data'!$E$6-'Input Data'!$E$9))</f>
        <v>0</v>
      </c>
    </row>
    <row r="16" spans="2:26" ht="75" customHeight="1" x14ac:dyDescent="0.25">
      <c r="B16" s="485" t="str">
        <f>'ETR Capacities'!B16</f>
        <v>DE</v>
      </c>
      <c r="C16" s="471" t="str">
        <f>'ETR Capacities'!C16</f>
        <v>ETR-N-905</v>
      </c>
      <c r="D16" s="471" t="str">
        <f>_xlfn.XLOOKUP(C16,'Investment Project Main Info'!$E$4:$E$265,'Investment Project Main Info'!$F$4:$F$265)</f>
        <v xml:space="preserve">Vlieghuis (NL)/ Emlichheim (DE) Capacity for Hydrogen according to the NDP </v>
      </c>
      <c r="E16" s="471" t="str">
        <f>_xlfn.XLOOKUP(C16,'ETR Capacities'!$C$5:$C$79,'ETR Capacities'!$E$5:$E$79)</f>
        <v xml:space="preserve">Hydrogen and synthetic methane </v>
      </c>
      <c r="F16" s="13" t="str">
        <f>IF(_xlfn.XLOOKUP(C16,'ETR Capacities'!$C$5:$C$79,'ETR Capacities'!$F$5:$F$79)=0," ",_xlfn.XLOOKUP(C16,'ETR Capacities'!$C$5:$C$79,'ETR Capacities'!$F$5:$F$79))</f>
        <v xml:space="preserve"> </v>
      </c>
      <c r="G16" s="519">
        <f>'ETR Capacities'!J16*365*'Input Data'!$E$9</f>
        <v>0</v>
      </c>
      <c r="H16" s="36">
        <f>'ETR Capacities'!K16*365*'Input Data'!$E$9</f>
        <v>0</v>
      </c>
      <c r="I16" s="36">
        <f>'ETR Capacities'!L16*365*'Input Data'!$E$9</f>
        <v>0</v>
      </c>
      <c r="J16" s="36">
        <f>'ETR Capacities'!M16*1000000</f>
        <v>0</v>
      </c>
      <c r="K16" s="93">
        <f>IF('ETR Capacities'!O16=0,0,'ETR Capacities'!O16*365*('Input Data'!$E$6-'Input Data'!$E$9))</f>
        <v>0</v>
      </c>
      <c r="L16" s="105">
        <f>'ETR Capacities'!P16*365*'Input Data'!$E$9</f>
        <v>0</v>
      </c>
      <c r="M16" s="105">
        <f>'ETR Capacities'!Q16*365*'Input Data'!$E$9</f>
        <v>0</v>
      </c>
      <c r="N16" s="105">
        <f>'ETR Capacities'!R16*365*'Input Data'!$E$9</f>
        <v>0</v>
      </c>
      <c r="O16" s="105">
        <f>'ETR Capacities'!S16*1000000</f>
        <v>0</v>
      </c>
      <c r="P16" s="106">
        <f>IF('ETR Capacities'!U16=0,0,'ETR Capacities'!U16*365*('Input Data'!$E$6-'Input Data'!$E$9))</f>
        <v>0</v>
      </c>
      <c r="Q16" s="105">
        <f>'ETR Capacities'!V16*365*'Input Data'!$E$9</f>
        <v>0</v>
      </c>
      <c r="R16" s="105">
        <f>'ETR Capacities'!W16*365*'Input Data'!$E$9</f>
        <v>0</v>
      </c>
      <c r="S16" s="105">
        <f>'ETR Capacities'!X16*365*'Input Data'!$E$9</f>
        <v>0</v>
      </c>
      <c r="T16" s="105">
        <f>'ETR Capacities'!Y16*1000000</f>
        <v>0</v>
      </c>
      <c r="U16" s="106">
        <f>IF('ETR Capacities'!AA16=0,0,'ETR Capacities'!AA16*365*('Input Data'!$E$6-'Input Data'!$E$9))</f>
        <v>0</v>
      </c>
      <c r="V16" s="105">
        <f>'ETR Capacities'!AB16*365*'Input Data'!$E$9</f>
        <v>0</v>
      </c>
      <c r="W16" s="105">
        <f>'ETR Capacities'!AC16*365*'Input Data'!$E$9</f>
        <v>0</v>
      </c>
      <c r="X16" s="105">
        <f>'ETR Capacities'!AD16*365*'Input Data'!$E$9</f>
        <v>0</v>
      </c>
      <c r="Y16" s="105">
        <f>'ETR Capacities'!AE16*1000000</f>
        <v>0</v>
      </c>
      <c r="Z16" s="106">
        <f>IF('ETR Capacities'!AG16=0,0,'ETR Capacities'!AG16*365*('Input Data'!$E$6-'Input Data'!$E$9))</f>
        <v>0</v>
      </c>
    </row>
    <row r="17" spans="2:26" ht="77.25" customHeight="1" x14ac:dyDescent="0.25">
      <c r="B17" s="485" t="str">
        <f>'ETR Capacities'!B17</f>
        <v>DE</v>
      </c>
      <c r="C17" s="471" t="str">
        <f>'ETR Capacities'!C17</f>
        <v>ETR-N-952</v>
      </c>
      <c r="D17" s="471" t="str">
        <f>_xlfn.XLOOKUP(C17,'Investment Project Main Info'!$E$4:$E$265,'Investment Project Main Info'!$F$4:$F$265)</f>
        <v>Hydrogen pipeline system conversion projects of german gas NDP 2020-2030</v>
      </c>
      <c r="E17" s="471" t="str">
        <f>_xlfn.XLOOKUP(C17,'ETR Capacities'!$C$5:$C$79,'ETR Capacities'!$E$5:$E$79)</f>
        <v xml:space="preserve">Hydrogen and synthetic methane </v>
      </c>
      <c r="F17" s="13"/>
      <c r="G17" s="519">
        <f>'ETR Capacities'!J17*365*'Input Data'!$E$9</f>
        <v>0</v>
      </c>
      <c r="H17" s="36">
        <f>'ETR Capacities'!K17*365*'Input Data'!$E$9</f>
        <v>0</v>
      </c>
      <c r="I17" s="36">
        <f>'ETR Capacities'!L17*365*'Input Data'!$E$9</f>
        <v>0</v>
      </c>
      <c r="J17" s="36">
        <f>'ETR Capacities'!M17*1000000</f>
        <v>0</v>
      </c>
      <c r="K17" s="93">
        <f>IF('ETR Capacities'!O17=0,0,'ETR Capacities'!O17*365*('Input Data'!$E$6-'Input Data'!$E$9))</f>
        <v>0</v>
      </c>
      <c r="L17" s="105">
        <f>'ETR Capacities'!P17*365*'Input Data'!$E$9</f>
        <v>0</v>
      </c>
      <c r="M17" s="105">
        <f>'ETR Capacities'!Q17*365*'Input Data'!$E$9</f>
        <v>0</v>
      </c>
      <c r="N17" s="105">
        <f>'ETR Capacities'!R17*365*'Input Data'!$E$9</f>
        <v>0</v>
      </c>
      <c r="O17" s="105">
        <f>'ETR Capacities'!S17*1000000</f>
        <v>0</v>
      </c>
      <c r="P17" s="106">
        <f>IF('ETR Capacities'!U17=0,0,'ETR Capacities'!U17*365*('Input Data'!$E$6-'Input Data'!$E$9))</f>
        <v>0</v>
      </c>
      <c r="Q17" s="105">
        <f>'ETR Capacities'!V17*365*'Input Data'!$E$9</f>
        <v>0</v>
      </c>
      <c r="R17" s="105">
        <f>'ETR Capacities'!W17*365*'Input Data'!$E$9</f>
        <v>0</v>
      </c>
      <c r="S17" s="105">
        <f>'ETR Capacities'!X17*365*'Input Data'!$E$9</f>
        <v>0</v>
      </c>
      <c r="T17" s="105">
        <f>'ETR Capacities'!Y17*1000000</f>
        <v>0</v>
      </c>
      <c r="U17" s="106">
        <f>IF('ETR Capacities'!AA17=0,0,'ETR Capacities'!AA17*365*('Input Data'!$E$6-'Input Data'!$E$9))</f>
        <v>0</v>
      </c>
      <c r="V17" s="105">
        <f>'ETR Capacities'!AB17*365*'Input Data'!$E$9</f>
        <v>0</v>
      </c>
      <c r="W17" s="105">
        <f>'ETR Capacities'!AC17*365*'Input Data'!$E$9</f>
        <v>0</v>
      </c>
      <c r="X17" s="105">
        <f>'ETR Capacities'!AD17*365*'Input Data'!$E$9</f>
        <v>0</v>
      </c>
      <c r="Y17" s="105">
        <f>'ETR Capacities'!AE17*1000000</f>
        <v>0</v>
      </c>
      <c r="Z17" s="106">
        <f>IF('ETR Capacities'!AG17=0,0,'ETR Capacities'!AG17*365*('Input Data'!$E$6-'Input Data'!$E$9))</f>
        <v>0</v>
      </c>
    </row>
    <row r="18" spans="2:26" ht="167.25" customHeight="1" x14ac:dyDescent="0.25">
      <c r="B18" s="485" t="str">
        <f>'ETR Capacities'!B18</f>
        <v>DE</v>
      </c>
      <c r="C18" s="471" t="str">
        <f>'ETR Capacities'!C18</f>
        <v>ETR-N-452</v>
      </c>
      <c r="D18" s="471" t="str">
        <f>_xlfn.XLOOKUP(C18,'Investment Project Main Info'!$E$4:$E$265,'Investment Project Main Info'!$F$4:$F$265)</f>
        <v>Element Eins</v>
      </c>
      <c r="E18" s="471" t="str">
        <f>_xlfn.XLOOKUP(C18,'ETR Capacities'!$C$5:$C$79,'ETR Capacities'!$E$5:$E$79)</f>
        <v xml:space="preserve">Hydrogen and synthetic methane </v>
      </c>
      <c r="F18" s="13" t="str">
        <f>IF(_xlfn.XLOOKUP(C18,'ETR Capacities'!$C$5:$C$79,'ETR Capacities'!$F$5:$F$79)=0," ",_xlfn.XLOOKUP(C18,'ETR Capacities'!$C$5:$C$79,'ETR Capacities'!$F$5:$F$79))</f>
        <v xml:space="preserve"> </v>
      </c>
      <c r="G18" s="519">
        <f>'ETR Capacities'!J18*365*'Input Data'!$E$9</f>
        <v>0</v>
      </c>
      <c r="H18" s="36">
        <f>'ETR Capacities'!K18*365*'Input Data'!$E$9</f>
        <v>0</v>
      </c>
      <c r="I18" s="36">
        <f>'ETR Capacities'!L18*365*'Input Data'!$E$9</f>
        <v>0</v>
      </c>
      <c r="J18" s="36">
        <f>'ETR Capacities'!M18*1000000</f>
        <v>0</v>
      </c>
      <c r="K18" s="93">
        <f>IF('ETR Capacities'!O18=0,0,'ETR Capacities'!O18*365*('Input Data'!$E$6-'Input Data'!$E$9))</f>
        <v>0</v>
      </c>
      <c r="L18" s="105">
        <f>'ETR Capacities'!P18*365*'Input Data'!$E$9</f>
        <v>137970.00000000003</v>
      </c>
      <c r="M18" s="105">
        <f>'ETR Capacities'!Q18*365*'Input Data'!$E$9</f>
        <v>0</v>
      </c>
      <c r="N18" s="105">
        <f>'ETR Capacities'!R18*365*'Input Data'!$E$9</f>
        <v>0</v>
      </c>
      <c r="O18" s="105">
        <f>'ETR Capacities'!S18*1000000</f>
        <v>0</v>
      </c>
      <c r="P18" s="106">
        <f>IF('ETR Capacities'!U18=0,0,'ETR Capacities'!U18*365*('Input Data'!$E$6-'Input Data'!$E$9))</f>
        <v>0</v>
      </c>
      <c r="Q18" s="105">
        <f>'ETR Capacities'!V18*365*'Input Data'!$E$9</f>
        <v>275940.00000000006</v>
      </c>
      <c r="R18" s="105">
        <f>'ETR Capacities'!W18*365*'Input Data'!$E$9</f>
        <v>0</v>
      </c>
      <c r="S18" s="105">
        <f>'ETR Capacities'!X18*365*'Input Data'!$E$9</f>
        <v>0</v>
      </c>
      <c r="T18" s="105">
        <f>'ETR Capacities'!Y18*1000000</f>
        <v>0</v>
      </c>
      <c r="U18" s="106">
        <f>IF('ETR Capacities'!AA18=0,0,'ETR Capacities'!AA18*365*('Input Data'!$E$6-'Input Data'!$E$9))</f>
        <v>0</v>
      </c>
      <c r="V18" s="105">
        <f>'ETR Capacities'!AB18*365*'Input Data'!$E$9</f>
        <v>275940.00000000006</v>
      </c>
      <c r="W18" s="105">
        <f>'ETR Capacities'!AC18*365*'Input Data'!$E$9</f>
        <v>0</v>
      </c>
      <c r="X18" s="105">
        <f>'ETR Capacities'!AD18*365*'Input Data'!$E$9</f>
        <v>0</v>
      </c>
      <c r="Y18" s="105">
        <f>'ETR Capacities'!AE18*1000000</f>
        <v>0</v>
      </c>
      <c r="Z18" s="106">
        <f>IF('ETR Capacities'!AG18=0,0,'ETR Capacities'!AG18*365*('Input Data'!$E$6-'Input Data'!$E$9))</f>
        <v>0</v>
      </c>
    </row>
    <row r="19" spans="2:26" ht="92.25" customHeight="1" x14ac:dyDescent="0.25">
      <c r="B19" s="485" t="str">
        <f>'ETR Capacities'!B19</f>
        <v>DE</v>
      </c>
      <c r="C19" s="471" t="str">
        <f>'ETR Capacities'!C19</f>
        <v>ETR-N-911</v>
      </c>
      <c r="D19" s="471" t="str">
        <f>_xlfn.XLOOKUP(C19,'Investment Project Main Info'!$E$4:$E$265,'Investment Project Main Info'!$F$4:$F$265)</f>
        <v>Zevenaar (NL)/ Elten (DE) Capacity of Hydrogen according to the NDP</v>
      </c>
      <c r="E19" s="471" t="str">
        <f>_xlfn.XLOOKUP(C19,'ETR Capacities'!$C$5:$C$79,'ETR Capacities'!$E$5:$E$79)</f>
        <v xml:space="preserve">Hydrogen and synthetic methane </v>
      </c>
      <c r="F19" s="13"/>
      <c r="G19" s="519">
        <f>'ETR Capacities'!J19*365*'Input Data'!$E$9</f>
        <v>0</v>
      </c>
      <c r="H19" s="36">
        <f>'ETR Capacities'!K19*365*'Input Data'!$E$9</f>
        <v>0</v>
      </c>
      <c r="I19" s="36">
        <f>'ETR Capacities'!L19*365*'Input Data'!$E$9</f>
        <v>0</v>
      </c>
      <c r="J19" s="36">
        <f>'ETR Capacities'!M19*1000000</f>
        <v>0</v>
      </c>
      <c r="K19" s="93">
        <f>IF('ETR Capacities'!O19=0,0,'ETR Capacities'!O19*365*('Input Data'!$E$6-'Input Data'!$E$9))</f>
        <v>0</v>
      </c>
      <c r="L19" s="105">
        <f>'ETR Capacities'!P19*365*'Input Data'!$E$9</f>
        <v>0</v>
      </c>
      <c r="M19" s="105">
        <f>'ETR Capacities'!Q19*365*'Input Data'!$E$9</f>
        <v>0</v>
      </c>
      <c r="N19" s="105">
        <f>'ETR Capacities'!R19*365*'Input Data'!$E$9</f>
        <v>0</v>
      </c>
      <c r="O19" s="105">
        <f>'ETR Capacities'!S19*1000000</f>
        <v>0</v>
      </c>
      <c r="P19" s="106">
        <f>IF('ETR Capacities'!U19=0,0,'ETR Capacities'!U19*365*('Input Data'!$E$6-'Input Data'!$E$9))</f>
        <v>0</v>
      </c>
      <c r="Q19" s="105">
        <f>'ETR Capacities'!V19*365*'Input Data'!$E$9</f>
        <v>0</v>
      </c>
      <c r="R19" s="105">
        <f>'ETR Capacities'!W19*365*'Input Data'!$E$9</f>
        <v>0</v>
      </c>
      <c r="S19" s="105">
        <f>'ETR Capacities'!X19*365*'Input Data'!$E$9</f>
        <v>0</v>
      </c>
      <c r="T19" s="105">
        <f>'ETR Capacities'!Y19*1000000</f>
        <v>0</v>
      </c>
      <c r="U19" s="106">
        <f>IF('ETR Capacities'!AA19=0,0,'ETR Capacities'!AA19*365*('Input Data'!$E$6-'Input Data'!$E$9))</f>
        <v>0</v>
      </c>
      <c r="V19" s="105">
        <f>'ETR Capacities'!AB19*365*'Input Data'!$E$9</f>
        <v>0</v>
      </c>
      <c r="W19" s="105">
        <f>'ETR Capacities'!AC19*365*'Input Data'!$E$9</f>
        <v>0</v>
      </c>
      <c r="X19" s="105">
        <f>'ETR Capacities'!AD19*365*'Input Data'!$E$9</f>
        <v>0</v>
      </c>
      <c r="Y19" s="105">
        <f>'ETR Capacities'!AE19*1000000</f>
        <v>0</v>
      </c>
      <c r="Z19" s="106">
        <f>IF('ETR Capacities'!AG19=0,0,'ETR Capacities'!AG19*365*('Input Data'!$E$6-'Input Data'!$E$9))</f>
        <v>0</v>
      </c>
    </row>
    <row r="20" spans="2:26" ht="57.75" customHeight="1" x14ac:dyDescent="0.25">
      <c r="B20" s="485" t="str">
        <f>'ETR Capacities'!B20</f>
        <v>DE</v>
      </c>
      <c r="C20" s="471" t="str">
        <f>'ETR Capacities'!C20</f>
        <v>ETR-N-948</v>
      </c>
      <c r="D20" s="471" t="str">
        <f>_xlfn.XLOOKUP(C20,'Investment Project Main Info'!$E$4:$E$265,'Investment Project Main Info'!$F$4:$F$265)</f>
        <v>New hydrogen pipeline projects of german gas NDP 2020-2030</v>
      </c>
      <c r="E20" s="471" t="str">
        <f>_xlfn.XLOOKUP(C20,'ETR Capacities'!$C$5:$C$79,'ETR Capacities'!$E$5:$E$79)</f>
        <v xml:space="preserve">Hydrogen and synthetic methane </v>
      </c>
      <c r="F20" s="13" t="str">
        <f>IF(_xlfn.XLOOKUP(C20,'ETR Capacities'!$C$5:$C$79,'ETR Capacities'!$F$5:$F$79)=0," ",_xlfn.XLOOKUP(C20,'ETR Capacities'!$C$5:$C$79,'ETR Capacities'!$F$5:$F$79))</f>
        <v xml:space="preserve"> </v>
      </c>
      <c r="G20" s="519">
        <f>'ETR Capacities'!J20*365*'Input Data'!$E$9</f>
        <v>0</v>
      </c>
      <c r="H20" s="36">
        <f>'ETR Capacities'!K20*365*'Input Data'!$E$9</f>
        <v>0</v>
      </c>
      <c r="I20" s="36">
        <f>'ETR Capacities'!L20*365*'Input Data'!$E$9</f>
        <v>0</v>
      </c>
      <c r="J20" s="36">
        <f>'ETR Capacities'!M20*1000000</f>
        <v>0</v>
      </c>
      <c r="K20" s="93">
        <f>IF('ETR Capacities'!O20=0,0,'ETR Capacities'!O20*365*('Input Data'!$E$6-'Input Data'!$E$9))</f>
        <v>0</v>
      </c>
      <c r="L20" s="105">
        <f>'ETR Capacities'!P20*365*'Input Data'!$E$9</f>
        <v>0</v>
      </c>
      <c r="M20" s="105">
        <f>'ETR Capacities'!Q20*365*'Input Data'!$E$9</f>
        <v>0</v>
      </c>
      <c r="N20" s="105">
        <f>'ETR Capacities'!R20*365*'Input Data'!$E$9</f>
        <v>0</v>
      </c>
      <c r="O20" s="105">
        <f>'ETR Capacities'!S20*1000000</f>
        <v>0</v>
      </c>
      <c r="P20" s="106">
        <f>IF('ETR Capacities'!U20=0,0,'ETR Capacities'!U20*365*('Input Data'!$E$6-'Input Data'!$E$9))</f>
        <v>0</v>
      </c>
      <c r="Q20" s="105">
        <f>'ETR Capacities'!V20*365*'Input Data'!$E$9</f>
        <v>0</v>
      </c>
      <c r="R20" s="105">
        <f>'ETR Capacities'!W20*365*'Input Data'!$E$9</f>
        <v>0</v>
      </c>
      <c r="S20" s="105">
        <f>'ETR Capacities'!X20*365*'Input Data'!$E$9</f>
        <v>0</v>
      </c>
      <c r="T20" s="105">
        <f>'ETR Capacities'!Y20*1000000</f>
        <v>0</v>
      </c>
      <c r="U20" s="106">
        <f>IF('ETR Capacities'!AA20=0,0,'ETR Capacities'!AA20*365*('Input Data'!$E$6-'Input Data'!$E$9))</f>
        <v>0</v>
      </c>
      <c r="V20" s="105">
        <f>'ETR Capacities'!AB20*365*'Input Data'!$E$9</f>
        <v>0</v>
      </c>
      <c r="W20" s="105">
        <f>'ETR Capacities'!AC20*365*'Input Data'!$E$9</f>
        <v>0</v>
      </c>
      <c r="X20" s="105">
        <f>'ETR Capacities'!AD20*365*'Input Data'!$E$9</f>
        <v>0</v>
      </c>
      <c r="Y20" s="105">
        <f>'ETR Capacities'!AE20*1000000</f>
        <v>0</v>
      </c>
      <c r="Z20" s="106">
        <f>IF('ETR Capacities'!AG20=0,0,'ETR Capacities'!AG20*365*('Input Data'!$E$6-'Input Data'!$E$9))</f>
        <v>0</v>
      </c>
    </row>
    <row r="21" spans="2:26" ht="57.75" customHeight="1" x14ac:dyDescent="0.25">
      <c r="B21" s="485" t="s">
        <v>24</v>
      </c>
      <c r="C21" s="471" t="str">
        <f>'ETR Capacities'!C21</f>
        <v>ETR-N-945</v>
      </c>
      <c r="D21" s="471" t="str">
        <f>_xlfn.XLOOKUP(C21,'Investment Project Main Info'!$E$4:$E$265,'Investment Project Main Info'!$F$4:$F$265)</f>
        <v>Conversion of Natural-Gas-Pipelines to Hydrogen-Pipelines</v>
      </c>
      <c r="E21" s="471" t="str">
        <f>_xlfn.XLOOKUP(C21,'ETR Capacities'!$C$5:$C$79,'ETR Capacities'!$E$5:$E$79)</f>
        <v xml:space="preserve">Hydrogen and synthetic methane </v>
      </c>
      <c r="F21" s="13"/>
      <c r="G21" s="519">
        <f>'ETR Capacities'!J21*365*'Input Data'!$E$9</f>
        <v>0</v>
      </c>
      <c r="H21" s="36">
        <f>'ETR Capacities'!K21*365*'Input Data'!$E$9</f>
        <v>0</v>
      </c>
      <c r="I21" s="36">
        <f>'ETR Capacities'!L21*365*'Input Data'!$E$9</f>
        <v>0</v>
      </c>
      <c r="J21" s="36">
        <f>'ETR Capacities'!M21*1000000</f>
        <v>0</v>
      </c>
      <c r="K21" s="93">
        <f>IF('ETR Capacities'!O21=0,0,'ETR Capacities'!O21*365*('Input Data'!$E$6-'Input Data'!$E$9))</f>
        <v>0</v>
      </c>
      <c r="L21" s="105">
        <f>'ETR Capacities'!P21*365*'Input Data'!$E$9</f>
        <v>0</v>
      </c>
      <c r="M21" s="105">
        <f>'ETR Capacities'!Q21*365*'Input Data'!$E$9</f>
        <v>0</v>
      </c>
      <c r="N21" s="105">
        <f>'ETR Capacities'!R21*365*'Input Data'!$E$9</f>
        <v>0</v>
      </c>
      <c r="O21" s="105">
        <f>'ETR Capacities'!S21*1000000</f>
        <v>0</v>
      </c>
      <c r="P21" s="106">
        <f>IF('ETR Capacities'!U21=0,0,'ETR Capacities'!U21*365*('Input Data'!$E$6-'Input Data'!$E$9))</f>
        <v>0</v>
      </c>
      <c r="Q21" s="105">
        <f>'ETR Capacities'!V21*365*'Input Data'!$E$9</f>
        <v>0</v>
      </c>
      <c r="R21" s="105">
        <f>'ETR Capacities'!W21*365*'Input Data'!$E$9</f>
        <v>0</v>
      </c>
      <c r="S21" s="105">
        <f>'ETR Capacities'!X21*365*'Input Data'!$E$9</f>
        <v>0</v>
      </c>
      <c r="T21" s="105">
        <f>'ETR Capacities'!Y21*1000000</f>
        <v>0</v>
      </c>
      <c r="U21" s="106">
        <f>IF('ETR Capacities'!AA21=0,0,'ETR Capacities'!AA21*365*('Input Data'!$E$6-'Input Data'!$E$9))</f>
        <v>0</v>
      </c>
      <c r="V21" s="105">
        <f>'ETR Capacities'!AB21*365*'Input Data'!$E$9</f>
        <v>0</v>
      </c>
      <c r="W21" s="105">
        <f>'ETR Capacities'!AC21*365*'Input Data'!$E$9</f>
        <v>0</v>
      </c>
      <c r="X21" s="105">
        <f>'ETR Capacities'!AD21*365*'Input Data'!$E$9</f>
        <v>0</v>
      </c>
      <c r="Y21" s="105">
        <f>'ETR Capacities'!AE21*1000000</f>
        <v>0</v>
      </c>
      <c r="Z21" s="106">
        <f>IF('ETR Capacities'!AG21=0,0,'ETR Capacities'!AG21*365*('Input Data'!$E$6-'Input Data'!$E$9))</f>
        <v>0</v>
      </c>
    </row>
    <row r="22" spans="2:26" ht="89.25" customHeight="1" x14ac:dyDescent="0.25">
      <c r="B22" s="485" t="str">
        <f>'ETR Capacities'!B22</f>
        <v>DE</v>
      </c>
      <c r="C22" s="473" t="str">
        <f>'ETR Capacities'!C22</f>
        <v>ETR-N-904</v>
      </c>
      <c r="D22" s="474" t="str">
        <f>_xlfn.XLOOKUP(C22,'Investment Project Main Info'!$E$4:$E$265,'Investment Project Main Info'!$F$4:$F$265)</f>
        <v>Hydrogen import via Oude</v>
      </c>
      <c r="E22" s="473" t="str">
        <f>_xlfn.XLOOKUP(C22,'ETR Capacities'!$C$5:$C$79,'ETR Capacities'!$E$5:$E$79)</f>
        <v xml:space="preserve">Hydrogen and synthetic methane </v>
      </c>
      <c r="F22" s="13">
        <f>IF(_xlfn.XLOOKUP(C22,'ETR Capacities'!$C$5:$C$79,'ETR Capacities'!$F$5:$F$79)=0," ",_xlfn.XLOOKUP(C22,'ETR Capacities'!$C$5:$C$79,'ETR Capacities'!$F$5:$F$79))</f>
        <v>139</v>
      </c>
      <c r="G22" s="519">
        <f>'ETR Capacities'!J22*365*'Input Data'!$E$9</f>
        <v>0</v>
      </c>
      <c r="H22" s="36">
        <f>'ETR Capacities'!K22*365*'Input Data'!$E$9</f>
        <v>0</v>
      </c>
      <c r="I22" s="36">
        <f>'ETR Capacities'!L22*365*'Input Data'!$E$9</f>
        <v>0</v>
      </c>
      <c r="J22" s="36">
        <f>'ETR Capacities'!M22*1000000</f>
        <v>0</v>
      </c>
      <c r="K22" s="93">
        <f>IF('ETR Capacities'!O22=0,0,'ETR Capacities'!O22*365*('Input Data'!$E$6-'Input Data'!$E$9))</f>
        <v>0</v>
      </c>
      <c r="L22" s="105">
        <f>'ETR Capacities'!P22*365*'Input Data'!$E$9</f>
        <v>0</v>
      </c>
      <c r="M22" s="105">
        <f>'ETR Capacities'!Q22*365*'Input Data'!$E$9</f>
        <v>0</v>
      </c>
      <c r="N22" s="105">
        <f>'ETR Capacities'!R22*365*'Input Data'!$E$9</f>
        <v>0</v>
      </c>
      <c r="O22" s="105">
        <f>'ETR Capacities'!S22*1000000</f>
        <v>0</v>
      </c>
      <c r="P22" s="106">
        <f>IF('ETR Capacities'!U22=0,0,'ETR Capacities'!U22*365*('Input Data'!$E$6-'Input Data'!$E$9))</f>
        <v>0</v>
      </c>
      <c r="Q22" s="105">
        <f>'ETR Capacities'!V22*365*'Input Data'!$E$9</f>
        <v>0</v>
      </c>
      <c r="R22" s="105">
        <f>'ETR Capacities'!W22*365*'Input Data'!$E$9</f>
        <v>0</v>
      </c>
      <c r="S22" s="105">
        <f>'ETR Capacities'!X22*365*'Input Data'!$E$9</f>
        <v>0</v>
      </c>
      <c r="T22" s="105">
        <f>'ETR Capacities'!Y22*1000000</f>
        <v>0</v>
      </c>
      <c r="U22" s="106">
        <f>IF('ETR Capacities'!AA22=0,0,'ETR Capacities'!AA22*365*('Input Data'!$E$6-'Input Data'!$E$9))</f>
        <v>0</v>
      </c>
      <c r="V22" s="105">
        <f>'ETR Capacities'!AB22*365*'Input Data'!$E$9</f>
        <v>0</v>
      </c>
      <c r="W22" s="105">
        <f>'ETR Capacities'!AC22*365*'Input Data'!$E$9</f>
        <v>0</v>
      </c>
      <c r="X22" s="105">
        <f>'ETR Capacities'!AD22*365*'Input Data'!$E$9</f>
        <v>0</v>
      </c>
      <c r="Y22" s="105">
        <f>'ETR Capacities'!AE22*1000000</f>
        <v>0</v>
      </c>
      <c r="Z22" s="106">
        <f>IF('ETR Capacities'!AG22=0,0,'ETR Capacities'!AG22*365*('Input Data'!$E$6-'Input Data'!$E$9))</f>
        <v>0</v>
      </c>
    </row>
    <row r="23" spans="2:26" s="1" customFormat="1" ht="199.5" customHeight="1" x14ac:dyDescent="0.25">
      <c r="B23" s="485" t="str">
        <f>'ETR Capacities'!B23</f>
        <v>DE</v>
      </c>
      <c r="C23" s="471" t="str">
        <f>'ETR Capacities'!C23</f>
        <v>ETR-N-616</v>
      </c>
      <c r="D23" s="471" t="str">
        <f>_xlfn.XLOOKUP(C23,'Investment Project Main Info'!$E$4:$E$265,'Investment Project Main Info'!$F$4:$F$265)</f>
        <v>Renewable Methane according to NEP2020</v>
      </c>
      <c r="E23" s="471" t="str">
        <f>_xlfn.XLOOKUP(C23,'ETR Capacities'!$C$5:$C$79,'ETR Capacities'!$E$5:$E$79)</f>
        <v xml:space="preserve">Hydrogen and synthetic methane </v>
      </c>
      <c r="F23" s="13" t="str">
        <f>IF(_xlfn.XLOOKUP(C23,'ETR Capacities'!$C$5:$C$79,'ETR Capacities'!$F$5:$F$79)=0," ",_xlfn.XLOOKUP(C23,'ETR Capacities'!$C$5:$C$79,'ETR Capacities'!$F$5:$F$79))</f>
        <v xml:space="preserve"> </v>
      </c>
      <c r="G23" s="519">
        <f>'ETR Capacities'!J23*365*'Input Data'!$E$9</f>
        <v>0</v>
      </c>
      <c r="H23" s="36">
        <f>'ETR Capacities'!K23*365*'Input Data'!$E$9</f>
        <v>0</v>
      </c>
      <c r="I23" s="36">
        <f>'ETR Capacities'!L23*365*'Input Data'!$E$9</f>
        <v>0</v>
      </c>
      <c r="J23" s="36">
        <f>'ETR Capacities'!M23*1000000</f>
        <v>0</v>
      </c>
      <c r="K23" s="93">
        <f>IF('ETR Capacities'!O23=0,0,'ETR Capacities'!O23*365*('Input Data'!$E$6-'Input Data'!$E$9))</f>
        <v>0</v>
      </c>
      <c r="L23" s="105">
        <f>'ETR Capacities'!P23*365*'Input Data'!$E$9</f>
        <v>0</v>
      </c>
      <c r="M23" s="105">
        <f>'ETR Capacities'!Q23*365*'Input Data'!$E$9</f>
        <v>65919</v>
      </c>
      <c r="N23" s="105">
        <f>'ETR Capacities'!R23*365*'Input Data'!$E$9</f>
        <v>0</v>
      </c>
      <c r="O23" s="105">
        <f>'ETR Capacities'!S23*1000000</f>
        <v>0</v>
      </c>
      <c r="P23" s="106">
        <f>IF('ETR Capacities'!U23=0,0,'ETR Capacities'!U23*365*('Input Data'!$E$6-'Input Data'!$E$9))</f>
        <v>0</v>
      </c>
      <c r="Q23" s="105">
        <f>'ETR Capacities'!V23*365*'Input Data'!$E$9</f>
        <v>0</v>
      </c>
      <c r="R23" s="105">
        <f>'ETR Capacities'!W23*365*'Input Data'!$E$9</f>
        <v>65919</v>
      </c>
      <c r="S23" s="105">
        <f>'ETR Capacities'!X23*365*'Input Data'!$E$9</f>
        <v>0</v>
      </c>
      <c r="T23" s="105">
        <f>'ETR Capacities'!Y23*1000000</f>
        <v>0</v>
      </c>
      <c r="U23" s="106">
        <f>IF('ETR Capacities'!AA23=0,0,'ETR Capacities'!AA23*365*('Input Data'!$E$6-'Input Data'!$E$9))</f>
        <v>0</v>
      </c>
      <c r="V23" s="105">
        <f>'ETR Capacities'!AB23*365*'Input Data'!$E$9</f>
        <v>0</v>
      </c>
      <c r="W23" s="105">
        <f>'ETR Capacities'!AC23*365*'Input Data'!$E$9</f>
        <v>65919</v>
      </c>
      <c r="X23" s="105">
        <f>'ETR Capacities'!AD23*365*'Input Data'!$E$9</f>
        <v>0</v>
      </c>
      <c r="Y23" s="105">
        <f>'ETR Capacities'!AE23*1000000</f>
        <v>0</v>
      </c>
      <c r="Z23" s="106">
        <f>IF('ETR Capacities'!AG23=0,0,'ETR Capacities'!AG23*365*('Input Data'!$E$6-'Input Data'!$E$9))</f>
        <v>0</v>
      </c>
    </row>
    <row r="24" spans="2:26" s="9" customFormat="1" ht="229.5" customHeight="1" x14ac:dyDescent="0.25">
      <c r="B24" s="485" t="str">
        <f>'ETR Capacities'!B24</f>
        <v>DE</v>
      </c>
      <c r="C24" s="471" t="str">
        <f>'ETR Capacities'!C24</f>
        <v>ETR-N-622</v>
      </c>
      <c r="D24" s="471" t="str">
        <f>_xlfn.XLOOKUP(C24,'Investment Project Main Info'!$E$4:$E$265,'Investment Project Main Info'!$F$4:$F$265)</f>
        <v>Renewable Hydrogen according to NEP2020</v>
      </c>
      <c r="E24" s="471" t="str">
        <f>_xlfn.XLOOKUP(C24,'ETR Capacities'!$C$5:$C$79,'ETR Capacities'!$E$5:$E$79)</f>
        <v xml:space="preserve">Hydrogen and synthetic methane </v>
      </c>
      <c r="F24" s="13" t="str">
        <f>IF(_xlfn.XLOOKUP(C24,'ETR Capacities'!$C$5:$C$79,'ETR Capacities'!$F$5:$F$79)=0," ",_xlfn.XLOOKUP(C24,'ETR Capacities'!$C$5:$C$79,'ETR Capacities'!$F$5:$F$79))</f>
        <v xml:space="preserve"> </v>
      </c>
      <c r="G24" s="519">
        <f>'ETR Capacities'!J24*365*'Input Data'!$E$9</f>
        <v>45990.000000000007</v>
      </c>
      <c r="H24" s="36">
        <f>'ETR Capacities'!K24*365*'Input Data'!$E$9</f>
        <v>0</v>
      </c>
      <c r="I24" s="36">
        <f>'ETR Capacities'!L24*365*'Input Data'!$E$9</f>
        <v>0</v>
      </c>
      <c r="J24" s="36">
        <f>'ETR Capacities'!M24*1000000</f>
        <v>0</v>
      </c>
      <c r="K24" s="93">
        <f>IF('ETR Capacities'!O24=0,0,'ETR Capacities'!O24*365*('Input Data'!$E$6-'Input Data'!$E$9))</f>
        <v>0</v>
      </c>
      <c r="L24" s="105">
        <f>'ETR Capacities'!P24*365*'Input Data'!$E$9</f>
        <v>655357.50000000023</v>
      </c>
      <c r="M24" s="105">
        <f>'ETR Capacities'!Q24*365*'Input Data'!$E$9</f>
        <v>0</v>
      </c>
      <c r="N24" s="105">
        <f>'ETR Capacities'!R24*365*'Input Data'!$E$9</f>
        <v>0</v>
      </c>
      <c r="O24" s="105">
        <f>'ETR Capacities'!S24*1000000</f>
        <v>0</v>
      </c>
      <c r="P24" s="106">
        <f>IF('ETR Capacities'!U24=0,0,'ETR Capacities'!U24*365*('Input Data'!$E$6-'Input Data'!$E$9))</f>
        <v>0</v>
      </c>
      <c r="Q24" s="105">
        <f>'ETR Capacities'!V24*365*'Input Data'!$E$9</f>
        <v>655357.50000000023</v>
      </c>
      <c r="R24" s="105">
        <f>'ETR Capacities'!W24*365*'Input Data'!$E$9</f>
        <v>0</v>
      </c>
      <c r="S24" s="105">
        <f>'ETR Capacities'!X24*365*'Input Data'!$E$9</f>
        <v>0</v>
      </c>
      <c r="T24" s="105">
        <f>'ETR Capacities'!Y24*1000000</f>
        <v>0</v>
      </c>
      <c r="U24" s="106">
        <f>IF('ETR Capacities'!AA24=0,0,'ETR Capacities'!AA24*365*('Input Data'!$E$6-'Input Data'!$E$9))</f>
        <v>0</v>
      </c>
      <c r="V24" s="105">
        <f>'ETR Capacities'!AB24*365*'Input Data'!$E$9</f>
        <v>689850.00000000012</v>
      </c>
      <c r="W24" s="105">
        <f>'ETR Capacities'!AC24*365*'Input Data'!$E$9</f>
        <v>0</v>
      </c>
      <c r="X24" s="105">
        <f>'ETR Capacities'!AD24*365*'Input Data'!$E$9</f>
        <v>0</v>
      </c>
      <c r="Y24" s="105">
        <f>'ETR Capacities'!AE24*1000000</f>
        <v>0</v>
      </c>
      <c r="Z24" s="106">
        <f>IF('ETR Capacities'!AG24=0,0,'ETR Capacities'!AG24*365*('Input Data'!$E$6-'Input Data'!$E$9))</f>
        <v>0</v>
      </c>
    </row>
    <row r="25" spans="2:26" s="9" customFormat="1" ht="154.5" customHeight="1" x14ac:dyDescent="0.25">
      <c r="B25" s="485" t="str">
        <f>'ETR Capacities'!B25</f>
        <v>DE</v>
      </c>
      <c r="C25" s="471" t="str">
        <f>'ETR Capacities'!C25</f>
        <v>ETR-N-852</v>
      </c>
      <c r="D25" s="471" t="str">
        <f>_xlfn.XLOOKUP(C25,'Investment Project Main Info'!$E$4:$E$265,'Investment Project Main Info'!$F$4:$F$265)</f>
        <v>Green Hydrogen Hub Ahaus-Epe</v>
      </c>
      <c r="E25" s="471" t="str">
        <f>_xlfn.XLOOKUP(C25,'ETR Capacities'!$C$5:$C$79,'ETR Capacities'!$E$5:$E$79)</f>
        <v xml:space="preserve">Hydrogen and synthetic methane </v>
      </c>
      <c r="F25" s="13" t="str">
        <f>IF(_xlfn.XLOOKUP(C25,'ETR Capacities'!$C$5:$C$79,'ETR Capacities'!$F$5:$F$79)=0," ",_xlfn.XLOOKUP(C25,'ETR Capacities'!$C$5:$C$79,'ETR Capacities'!$F$5:$F$79))</f>
        <v xml:space="preserve"> </v>
      </c>
      <c r="G25" s="519">
        <f>'ETR Capacities'!J25*365*'Input Data'!$E$9</f>
        <v>0</v>
      </c>
      <c r="H25" s="36">
        <f>'ETR Capacities'!K25*365*'Input Data'!$E$9</f>
        <v>0</v>
      </c>
      <c r="I25" s="36">
        <f>'ETR Capacities'!L25*365*'Input Data'!$E$9</f>
        <v>0</v>
      </c>
      <c r="J25" s="36">
        <f>'ETR Capacities'!M25*1000000</f>
        <v>0</v>
      </c>
      <c r="K25" s="93">
        <f>IF('ETR Capacities'!O25=0,0,'ETR Capacities'!O25*365*('Input Data'!$E$6-'Input Data'!$E$9))</f>
        <v>0</v>
      </c>
      <c r="L25" s="105">
        <f>'ETR Capacities'!P25*365*'Input Data'!$E$9</f>
        <v>0</v>
      </c>
      <c r="M25" s="105">
        <f>'ETR Capacities'!Q25*365*'Input Data'!$E$9</f>
        <v>0</v>
      </c>
      <c r="N25" s="105">
        <f>'ETR Capacities'!R25*365*'Input Data'!$E$9</f>
        <v>0</v>
      </c>
      <c r="O25" s="105">
        <f>'ETR Capacities'!S25*1000000</f>
        <v>0</v>
      </c>
      <c r="P25" s="106">
        <f>IF('ETR Capacities'!U25=0,0,'ETR Capacities'!U25*365*('Input Data'!$E$6-'Input Data'!$E$9))</f>
        <v>0</v>
      </c>
      <c r="Q25" s="105">
        <f>'ETR Capacities'!V25*365*'Input Data'!$E$9</f>
        <v>193158.00000000003</v>
      </c>
      <c r="R25" s="105">
        <f>'ETR Capacities'!W25*365*'Input Data'!$E$9</f>
        <v>0</v>
      </c>
      <c r="S25" s="105">
        <f>'ETR Capacities'!X25*365*'Input Data'!$E$9</f>
        <v>0</v>
      </c>
      <c r="T25" s="105">
        <f>'ETR Capacities'!Y25*1000000</f>
        <v>0</v>
      </c>
      <c r="U25" s="106">
        <f>IF('ETR Capacities'!AA25=0,0,'ETR Capacities'!AA25*365*('Input Data'!$E$6-'Input Data'!$E$9))</f>
        <v>0</v>
      </c>
      <c r="V25" s="105">
        <f>'ETR Capacities'!AB25*365*'Input Data'!$E$9</f>
        <v>643860.00000000012</v>
      </c>
      <c r="W25" s="105">
        <f>'ETR Capacities'!AC25*365*'Input Data'!$E$9</f>
        <v>0</v>
      </c>
      <c r="X25" s="105">
        <f>'ETR Capacities'!AD25*365*'Input Data'!$E$9</f>
        <v>0</v>
      </c>
      <c r="Y25" s="105">
        <f>'ETR Capacities'!AE25*1000000</f>
        <v>0</v>
      </c>
      <c r="Z25" s="106">
        <f>IF('ETR Capacities'!AG25=0,0,'ETR Capacities'!AG25*365*('Input Data'!$E$6-'Input Data'!$E$9))</f>
        <v>0</v>
      </c>
    </row>
    <row r="26" spans="2:26" s="9" customFormat="1" ht="45" x14ac:dyDescent="0.25">
      <c r="B26" s="485" t="str">
        <f>'ETR Capacities'!B26</f>
        <v>DE</v>
      </c>
      <c r="C26" s="471" t="str">
        <f>'ETR Capacities'!C26</f>
        <v>ETR-N-846</v>
      </c>
      <c r="D26" s="471" t="str">
        <f>_xlfn.XLOOKUP(C26,'Investment Project Main Info'!$E$4:$E$265,'Investment Project Main Info'!$F$4:$F$265)</f>
        <v>Green Hydrogen Hub Harsefeld</v>
      </c>
      <c r="E26" s="471" t="str">
        <f>_xlfn.XLOOKUP(C26,'ETR Capacities'!$C$5:$C$79,'ETR Capacities'!$E$5:$E$79)</f>
        <v xml:space="preserve">Hydrogen and synthetic methane </v>
      </c>
      <c r="F26" s="13" t="str">
        <f>IF(_xlfn.XLOOKUP(C26,'ETR Capacities'!$C$5:$C$79,'ETR Capacities'!$F$5:$F$79)=0," ",_xlfn.XLOOKUP(C26,'ETR Capacities'!$C$5:$C$79,'ETR Capacities'!$F$5:$F$79))</f>
        <v xml:space="preserve"> </v>
      </c>
      <c r="G26" s="519">
        <f>'ETR Capacities'!J26*365*'Input Data'!$E$9</f>
        <v>0</v>
      </c>
      <c r="H26" s="36">
        <f>'ETR Capacities'!K26*365*'Input Data'!$E$9</f>
        <v>0</v>
      </c>
      <c r="I26" s="36">
        <f>'ETR Capacities'!L26*365*'Input Data'!$E$9</f>
        <v>0</v>
      </c>
      <c r="J26" s="36">
        <f>'ETR Capacities'!M26*1000000</f>
        <v>0</v>
      </c>
      <c r="K26" s="93">
        <f>IF('ETR Capacities'!O26=0,0,'ETR Capacities'!O26*365*('Input Data'!$E$6-'Input Data'!$E$9))</f>
        <v>0</v>
      </c>
      <c r="L26" s="105">
        <f>'ETR Capacities'!P26*365*'Input Data'!$E$9</f>
        <v>0</v>
      </c>
      <c r="M26" s="105">
        <f>'ETR Capacities'!Q26*365*'Input Data'!$E$9</f>
        <v>0</v>
      </c>
      <c r="N26" s="105">
        <f>'ETR Capacities'!R26*365*'Input Data'!$E$9</f>
        <v>0</v>
      </c>
      <c r="O26" s="105">
        <f>'ETR Capacities'!S26*1000000</f>
        <v>0</v>
      </c>
      <c r="P26" s="106">
        <f>IF('ETR Capacities'!U26=0,0,'ETR Capacities'!U26*365*('Input Data'!$E$6-'Input Data'!$E$9))</f>
        <v>0</v>
      </c>
      <c r="Q26" s="105">
        <f>'ETR Capacities'!V26*365*'Input Data'!$E$9</f>
        <v>193158.00000000003</v>
      </c>
      <c r="R26" s="105">
        <f>'ETR Capacities'!W26*365*'Input Data'!$E$9</f>
        <v>0</v>
      </c>
      <c r="S26" s="105">
        <f>'ETR Capacities'!X26*365*'Input Data'!$E$9</f>
        <v>0</v>
      </c>
      <c r="T26" s="105">
        <f>'ETR Capacities'!Y26*1000000</f>
        <v>0</v>
      </c>
      <c r="U26" s="106">
        <f>IF('ETR Capacities'!AA26=0,0,'ETR Capacities'!AA26*365*('Input Data'!$E$6-'Input Data'!$E$9))</f>
        <v>0</v>
      </c>
      <c r="V26" s="105">
        <f>'ETR Capacities'!AB26*365*'Input Data'!$E$9</f>
        <v>643860.00000000012</v>
      </c>
      <c r="W26" s="105">
        <f>'ETR Capacities'!AC26*365*'Input Data'!$E$9</f>
        <v>0</v>
      </c>
      <c r="X26" s="105">
        <f>'ETR Capacities'!AD26*365*'Input Data'!$E$9</f>
        <v>0</v>
      </c>
      <c r="Y26" s="105">
        <f>'ETR Capacities'!AE26*1000000</f>
        <v>0</v>
      </c>
      <c r="Z26" s="106">
        <f>IF('ETR Capacities'!AG26=0,0,'ETR Capacities'!AG26*365*('Input Data'!$E$6-'Input Data'!$E$9))</f>
        <v>0</v>
      </c>
    </row>
    <row r="27" spans="2:26" s="9" customFormat="1" ht="186.75" customHeight="1" x14ac:dyDescent="0.25">
      <c r="B27" s="485" t="str">
        <f>'ETR Capacities'!B27</f>
        <v>DE</v>
      </c>
      <c r="C27" s="471" t="str">
        <f>'ETR Capacities'!C27</f>
        <v>ETR-N-883</v>
      </c>
      <c r="D27" s="471" t="str">
        <f>_xlfn.XLOOKUP(C27,'Investment Project Main Info'!$E$4:$E$265,'Investment Project Main Info'!$F$4:$F$265)</f>
        <v>Green Hydrogen Hub Moeckow</v>
      </c>
      <c r="E27" s="471" t="str">
        <f>_xlfn.XLOOKUP(C27,'ETR Capacities'!$C$5:$C$79,'ETR Capacities'!$E$5:$E$79)</f>
        <v xml:space="preserve">Hydrogen and synthetic methane </v>
      </c>
      <c r="F27" s="13" t="str">
        <f>IF(_xlfn.XLOOKUP(C27,'ETR Capacities'!$C$5:$C$79,'ETR Capacities'!$F$5:$F$79)=0," ",_xlfn.XLOOKUP(C27,'ETR Capacities'!$C$5:$C$79,'ETR Capacities'!$F$5:$F$79))</f>
        <v xml:space="preserve"> </v>
      </c>
      <c r="G27" s="519">
        <f>'ETR Capacities'!J27*365*'Input Data'!$E$9</f>
        <v>0</v>
      </c>
      <c r="H27" s="36">
        <f>'ETR Capacities'!K27*365*'Input Data'!$E$9</f>
        <v>0</v>
      </c>
      <c r="I27" s="36">
        <f>'ETR Capacities'!L27*365*'Input Data'!$E$9</f>
        <v>0</v>
      </c>
      <c r="J27" s="36">
        <f>'ETR Capacities'!M27*1000000</f>
        <v>0</v>
      </c>
      <c r="K27" s="93">
        <f>IF('ETR Capacities'!O27=0,0,'ETR Capacities'!O27*365*('Input Data'!$E$6-'Input Data'!$E$9))</f>
        <v>0</v>
      </c>
      <c r="L27" s="105">
        <f>'ETR Capacities'!P27*365*'Input Data'!$E$9</f>
        <v>0</v>
      </c>
      <c r="M27" s="105">
        <f>'ETR Capacities'!Q27*365*'Input Data'!$E$9</f>
        <v>0</v>
      </c>
      <c r="N27" s="105">
        <f>'ETR Capacities'!R27*365*'Input Data'!$E$9</f>
        <v>0</v>
      </c>
      <c r="O27" s="105">
        <f>'ETR Capacities'!S27*1000000</f>
        <v>0</v>
      </c>
      <c r="P27" s="106">
        <f>IF('ETR Capacities'!U27=0,0,'ETR Capacities'!U27*365*('Input Data'!$E$6-'Input Data'!$E$9))</f>
        <v>0</v>
      </c>
      <c r="Q27" s="105">
        <f>'ETR Capacities'!V27*365*'Input Data'!$E$9</f>
        <v>193158.00000000003</v>
      </c>
      <c r="R27" s="105">
        <f>'ETR Capacities'!W27*365*'Input Data'!$E$9</f>
        <v>0</v>
      </c>
      <c r="S27" s="105">
        <f>'ETR Capacities'!X27*365*'Input Data'!$E$9</f>
        <v>0</v>
      </c>
      <c r="T27" s="105">
        <f>'ETR Capacities'!Y27*1000000</f>
        <v>0</v>
      </c>
      <c r="U27" s="106">
        <f>IF('ETR Capacities'!AA27=0,0,'ETR Capacities'!AA27*365*('Input Data'!$E$6-'Input Data'!$E$9))</f>
        <v>0</v>
      </c>
      <c r="V27" s="105">
        <f>'ETR Capacities'!AB27*365*'Input Data'!$E$9</f>
        <v>643860.00000000012</v>
      </c>
      <c r="W27" s="105">
        <f>'ETR Capacities'!AC27*365*'Input Data'!$E$9</f>
        <v>0</v>
      </c>
      <c r="X27" s="105">
        <f>'ETR Capacities'!AD27*365*'Input Data'!$E$9</f>
        <v>0</v>
      </c>
      <c r="Y27" s="105">
        <f>'ETR Capacities'!AE27*1000000</f>
        <v>0</v>
      </c>
      <c r="Z27" s="106">
        <f>IF('ETR Capacities'!AG27=0,0,'ETR Capacities'!AG27*365*('Input Data'!$E$6-'Input Data'!$E$9))</f>
        <v>0</v>
      </c>
    </row>
    <row r="28" spans="2:26" ht="159.75" customHeight="1" x14ac:dyDescent="0.25">
      <c r="B28" s="485" t="str">
        <f>'ETR Capacities'!B28</f>
        <v>DE</v>
      </c>
      <c r="C28" s="471" t="str">
        <f>'ETR Capacities'!C28</f>
        <v>ETR-N-894</v>
      </c>
      <c r="D28" s="471" t="str">
        <f>_xlfn.XLOOKUP(C28,'Investment Project Main Info'!$E$4:$E$265,'Investment Project Main Info'!$F$4:$F$265)</f>
        <v>Green Hydrogen Hub Etzel</v>
      </c>
      <c r="E28" s="471" t="str">
        <f>_xlfn.XLOOKUP(C28,'ETR Capacities'!$C$5:$C$79,'ETR Capacities'!$E$5:$E$79)</f>
        <v xml:space="preserve">Hydrogen and synthetic methane </v>
      </c>
      <c r="F28" s="13" t="str">
        <f>IF(_xlfn.XLOOKUP(C28,'ETR Capacities'!$C$5:$C$79,'ETR Capacities'!$F$5:$F$79)=0," ",_xlfn.XLOOKUP(C28,'ETR Capacities'!$C$5:$C$79,'ETR Capacities'!$F$5:$F$79))</f>
        <v xml:space="preserve"> </v>
      </c>
      <c r="G28" s="519">
        <f>'ETR Capacities'!J28*365*'Input Data'!$E$9</f>
        <v>0</v>
      </c>
      <c r="H28" s="36">
        <f>'ETR Capacities'!K28*365*'Input Data'!$E$9</f>
        <v>0</v>
      </c>
      <c r="I28" s="36">
        <f>'ETR Capacities'!L28*365*'Input Data'!$E$9</f>
        <v>0</v>
      </c>
      <c r="J28" s="36">
        <f>'ETR Capacities'!M28*1000000</f>
        <v>0</v>
      </c>
      <c r="K28" s="93">
        <f>IF('ETR Capacities'!O28=0,0,'ETR Capacities'!O28*365*('Input Data'!$E$6-'Input Data'!$E$9))</f>
        <v>0</v>
      </c>
      <c r="L28" s="105">
        <f>'ETR Capacities'!P28*365*'Input Data'!$E$9</f>
        <v>0</v>
      </c>
      <c r="M28" s="105">
        <f>'ETR Capacities'!Q28*365*'Input Data'!$E$9</f>
        <v>0</v>
      </c>
      <c r="N28" s="105">
        <f>'ETR Capacities'!R28*365*'Input Data'!$E$9</f>
        <v>0</v>
      </c>
      <c r="O28" s="105">
        <f>'ETR Capacities'!S28*1000000</f>
        <v>0</v>
      </c>
      <c r="P28" s="106">
        <f>IF('ETR Capacities'!U28=0,0,'ETR Capacities'!U28*365*('Input Data'!$E$6-'Input Data'!$E$9))</f>
        <v>0</v>
      </c>
      <c r="Q28" s="105">
        <f>'ETR Capacities'!V28*365*'Input Data'!$E$9</f>
        <v>193158.00000000003</v>
      </c>
      <c r="R28" s="105">
        <f>'ETR Capacities'!W28*365*'Input Data'!$E$9</f>
        <v>0</v>
      </c>
      <c r="S28" s="105">
        <f>'ETR Capacities'!X28*365*'Input Data'!$E$9</f>
        <v>0</v>
      </c>
      <c r="T28" s="105">
        <f>'ETR Capacities'!Y28*1000000</f>
        <v>0</v>
      </c>
      <c r="U28" s="106">
        <f>IF('ETR Capacities'!AA28=0,0,'ETR Capacities'!AA28*365*('Input Data'!$E$6-'Input Data'!$E$9))</f>
        <v>0</v>
      </c>
      <c r="V28" s="105">
        <f>'ETR Capacities'!AB28*365*'Input Data'!$E$9</f>
        <v>643860.00000000012</v>
      </c>
      <c r="W28" s="105">
        <f>'ETR Capacities'!AC28*365*'Input Data'!$E$9</f>
        <v>0</v>
      </c>
      <c r="X28" s="105">
        <f>'ETR Capacities'!AD28*365*'Input Data'!$E$9</f>
        <v>0</v>
      </c>
      <c r="Y28" s="105">
        <f>'ETR Capacities'!AE28*1000000</f>
        <v>0</v>
      </c>
      <c r="Z28" s="106">
        <f>IF('ETR Capacities'!AG28=0,0,'ETR Capacities'!AG28*365*('Input Data'!$E$6-'Input Data'!$E$9))</f>
        <v>0</v>
      </c>
    </row>
    <row r="29" spans="2:26" ht="91.5" customHeight="1" x14ac:dyDescent="0.25">
      <c r="B29" s="485" t="str">
        <f>'ETR Capacities'!B29</f>
        <v>DE</v>
      </c>
      <c r="C29" s="471" t="str">
        <f>'ETR Capacities'!C29</f>
        <v>ETR-N-903</v>
      </c>
      <c r="D29" s="471" t="str">
        <f>_xlfn.XLOOKUP(C29,'Investment Project Main Info'!$E$4:$E$265,'Investment Project Main Info'!$F$4:$F$265)</f>
        <v>Coversion of Natural Gas pipelines to Hydrogen</v>
      </c>
      <c r="E29" s="471" t="str">
        <f>_xlfn.XLOOKUP(C29,'ETR Capacities'!$C$5:$C$79,'ETR Capacities'!$E$5:$E$79)</f>
        <v xml:space="preserve">Hydrogen and synthetic methane </v>
      </c>
      <c r="F29" s="13" t="str">
        <f>IF(_xlfn.XLOOKUP(C29,'ETR Capacities'!$C$5:$C$79,'ETR Capacities'!$F$5:$F$79)=0," ",_xlfn.XLOOKUP(C29,'ETR Capacities'!$C$5:$C$79,'ETR Capacities'!$F$5:$F$79))</f>
        <v xml:space="preserve"> </v>
      </c>
      <c r="G29" s="519">
        <f>'ETR Capacities'!J29*365*'Input Data'!$E$9</f>
        <v>0</v>
      </c>
      <c r="H29" s="36">
        <f>'ETR Capacities'!K29*365*'Input Data'!$E$9</f>
        <v>0</v>
      </c>
      <c r="I29" s="36">
        <f>'ETR Capacities'!L29*365*'Input Data'!$E$9</f>
        <v>0</v>
      </c>
      <c r="J29" s="36">
        <f>'ETR Capacities'!M29*1000000</f>
        <v>0</v>
      </c>
      <c r="K29" s="93">
        <f>IF('ETR Capacities'!O29=0,0,'ETR Capacities'!O29*365*('Input Data'!$E$6-'Input Data'!$E$9))</f>
        <v>0</v>
      </c>
      <c r="L29" s="105">
        <f>'ETR Capacities'!P29*365*'Input Data'!$E$9</f>
        <v>0</v>
      </c>
      <c r="M29" s="105">
        <f>'ETR Capacities'!Q29*365*'Input Data'!$E$9</f>
        <v>0</v>
      </c>
      <c r="N29" s="105">
        <f>'ETR Capacities'!R29*365*'Input Data'!$E$9</f>
        <v>0</v>
      </c>
      <c r="O29" s="105">
        <f>'ETR Capacities'!S29*1000000</f>
        <v>0</v>
      </c>
      <c r="P29" s="106">
        <f>IF('ETR Capacities'!U29=0,0,'ETR Capacities'!U29*365*('Input Data'!$E$6-'Input Data'!$E$9))</f>
        <v>0</v>
      </c>
      <c r="Q29" s="105">
        <f>'ETR Capacities'!V29*365*'Input Data'!$E$9</f>
        <v>0</v>
      </c>
      <c r="R29" s="105">
        <f>'ETR Capacities'!W29*365*'Input Data'!$E$9</f>
        <v>0</v>
      </c>
      <c r="S29" s="105">
        <f>'ETR Capacities'!X29*365*'Input Data'!$E$9</f>
        <v>0</v>
      </c>
      <c r="T29" s="105">
        <f>'ETR Capacities'!Y29*1000000</f>
        <v>0</v>
      </c>
      <c r="U29" s="106">
        <f>IF('ETR Capacities'!AA29=0,0,'ETR Capacities'!AA29*365*('Input Data'!$E$6-'Input Data'!$E$9))</f>
        <v>0</v>
      </c>
      <c r="V29" s="105">
        <f>'ETR Capacities'!AB29*365*'Input Data'!$E$9</f>
        <v>0</v>
      </c>
      <c r="W29" s="105">
        <f>'ETR Capacities'!AC29*365*'Input Data'!$E$9</f>
        <v>0</v>
      </c>
      <c r="X29" s="105">
        <f>'ETR Capacities'!AD29*365*'Input Data'!$E$9</f>
        <v>0</v>
      </c>
      <c r="Y29" s="105">
        <f>'ETR Capacities'!AE29*1000000</f>
        <v>0</v>
      </c>
      <c r="Z29" s="106">
        <f>IF('ETR Capacities'!AG29=0,0,'ETR Capacities'!AG29*365*('Input Data'!$E$6-'Input Data'!$E$9))</f>
        <v>0</v>
      </c>
    </row>
    <row r="30" spans="2:26" ht="142.5" customHeight="1" thickBot="1" x14ac:dyDescent="0.3">
      <c r="B30" s="485" t="str">
        <f>'ETR Capacities'!B30</f>
        <v>DE</v>
      </c>
      <c r="C30" s="475" t="str">
        <f>'ETR Capacities'!C30</f>
        <v>ETR-N-939</v>
      </c>
      <c r="D30" s="475" t="str">
        <f>_xlfn.XLOOKUP(C30,'Investment Project Main Info'!$E$4:$E$265,'Investment Project Main Info'!$F$4:$F$265)</f>
        <v>H2morrow Steel</v>
      </c>
      <c r="E30" s="475" t="str">
        <f>_xlfn.XLOOKUP(C30,'ETR Capacities'!$C$5:$C$79,'ETR Capacities'!$E$5:$E$79)</f>
        <v xml:space="preserve">Hydrogen and synthetic methane </v>
      </c>
      <c r="F30" s="301" t="str">
        <f>IF(_xlfn.XLOOKUP(C30,'ETR Capacities'!$C$5:$C$79,'ETR Capacities'!$F$5:$F$79)=0," ",_xlfn.XLOOKUP(C30,'ETR Capacities'!$C$5:$C$79,'ETR Capacities'!$F$5:$F$79))</f>
        <v xml:space="preserve"> </v>
      </c>
      <c r="G30" s="519">
        <f>'ETR Capacities'!J30*365*'Input Data'!$E$9</f>
        <v>0</v>
      </c>
      <c r="H30" s="36">
        <f>'ETR Capacities'!K30*365*'Input Data'!$E$9</f>
        <v>0</v>
      </c>
      <c r="I30" s="36">
        <f>'ETR Capacities'!L30*365*'Input Data'!$E$9</f>
        <v>0</v>
      </c>
      <c r="J30" s="36">
        <f>'ETR Capacities'!M30*1000000</f>
        <v>0</v>
      </c>
      <c r="K30" s="93">
        <f>IF('ETR Capacities'!O30=0,0,'ETR Capacities'!O30*365*('Input Data'!$E$6-'Input Data'!$E$9))</f>
        <v>0</v>
      </c>
      <c r="L30" s="105">
        <f>'ETR Capacities'!P30*365*'Input Data'!$E$9</f>
        <v>0</v>
      </c>
      <c r="M30" s="105">
        <f>'ETR Capacities'!Q30*365*'Input Data'!$E$9</f>
        <v>0</v>
      </c>
      <c r="N30" s="105">
        <f>'ETR Capacities'!R30*365*'Input Data'!$E$9</f>
        <v>0</v>
      </c>
      <c r="O30" s="105">
        <f>'ETR Capacities'!S30*1000000</f>
        <v>0</v>
      </c>
      <c r="P30" s="106">
        <f>IF('ETR Capacities'!U30=0,0,'ETR Capacities'!U30*365*('Input Data'!$E$6-'Input Data'!$E$9))</f>
        <v>0</v>
      </c>
      <c r="Q30" s="105">
        <f>'ETR Capacities'!V30*365*'Input Data'!$E$9</f>
        <v>1847999.9999160003</v>
      </c>
      <c r="R30" s="105">
        <f>'ETR Capacities'!W30*365*'Input Data'!$E$9</f>
        <v>0</v>
      </c>
      <c r="S30" s="105">
        <f>'ETR Capacities'!X30*365*'Input Data'!$E$9</f>
        <v>0</v>
      </c>
      <c r="T30" s="105">
        <f>'ETR Capacities'!Y30*1000000</f>
        <v>0</v>
      </c>
      <c r="U30" s="106">
        <f>IF('ETR Capacities'!AA30=0,0,'ETR Capacities'!AA30*365*('Input Data'!$E$6-'Input Data'!$E$9))</f>
        <v>0</v>
      </c>
      <c r="V30" s="105">
        <f>'ETR Capacities'!AB30*365*'Input Data'!$E$9</f>
        <v>1847999.9999160003</v>
      </c>
      <c r="W30" s="105">
        <f>'ETR Capacities'!AC30*365*'Input Data'!$E$9</f>
        <v>0</v>
      </c>
      <c r="X30" s="105">
        <f>'ETR Capacities'!AD30*365*'Input Data'!$E$9</f>
        <v>0</v>
      </c>
      <c r="Y30" s="105">
        <f>'ETR Capacities'!AE30*1000000</f>
        <v>0</v>
      </c>
      <c r="Z30" s="106">
        <f>IF('ETR Capacities'!AG30=0,0,'ETR Capacities'!AG30*365*('Input Data'!$E$6-'Input Data'!$E$9))</f>
        <v>0</v>
      </c>
    </row>
    <row r="31" spans="2:26" ht="191.25" customHeight="1" x14ac:dyDescent="0.25">
      <c r="B31" s="487" t="str">
        <f>'ETR Capacities'!B31</f>
        <v>DK</v>
      </c>
      <c r="C31" s="476" t="str">
        <f>'ETR Capacities'!C31</f>
        <v>ETR-A-64</v>
      </c>
      <c r="D31" s="476" t="str">
        <f>_xlfn.XLOOKUP(C31,'Investment Project Main Info'!$E$4:$E$265,'Investment Project Main Info'!$F$4:$F$265)</f>
        <v>Biomethane reverse flow Denmark</v>
      </c>
      <c r="E31" s="476" t="str">
        <f>_xlfn.XLOOKUP(C31,'ETR Capacities'!$C$5:$C$79,'ETR Capacities'!$E$5:$E$79)</f>
        <v>Reverse flow DSO-TSO</v>
      </c>
      <c r="F31" s="30" t="str">
        <f>IF(_xlfn.XLOOKUP(C31,'ETR Capacities'!$C$5:$C$79,'ETR Capacities'!$F$5:$F$79)=0," ",_xlfn.XLOOKUP(C31,'ETR Capacities'!$C$5:$C$79,'ETR Capacities'!$F$5:$F$79))</f>
        <v xml:space="preserve"> </v>
      </c>
      <c r="G31" s="521">
        <f>'ETR Capacities'!J31*365*'Input Data'!$E$9</f>
        <v>0</v>
      </c>
      <c r="H31" s="65">
        <f>'ETR Capacities'!K31*365*'Input Data'!$E$9</f>
        <v>0</v>
      </c>
      <c r="I31" s="65">
        <f>'ETR Capacities'!L31*365*'Input Data'!$E$9</f>
        <v>0</v>
      </c>
      <c r="J31" s="65">
        <f>'ETR Capacities'!M31*1000000</f>
        <v>0</v>
      </c>
      <c r="K31" s="95">
        <f>IF('ETR Capacities'!O31=0,0,'ETR Capacities'!O31*365*('Input Data'!$E$6-'Input Data'!$E$9))</f>
        <v>0</v>
      </c>
      <c r="L31" s="109">
        <f>'ETR Capacities'!P31*365*'Input Data'!$E$9</f>
        <v>0</v>
      </c>
      <c r="M31" s="109">
        <f>'ETR Capacities'!Q31*365*'Input Data'!$E$9</f>
        <v>0</v>
      </c>
      <c r="N31" s="109">
        <f>'ETR Capacities'!R31*365*'Input Data'!$E$9</f>
        <v>1372341.6</v>
      </c>
      <c r="O31" s="109">
        <f>'ETR Capacities'!S31*1000000</f>
        <v>0</v>
      </c>
      <c r="P31" s="110">
        <f>IF('ETR Capacities'!U31=0,0,'ETR Capacities'!U31*365*('Input Data'!$E$6-'Input Data'!$E$9))</f>
        <v>0</v>
      </c>
      <c r="Q31" s="109">
        <f>'ETR Capacities'!V31*365*'Input Data'!$E$9</f>
        <v>0</v>
      </c>
      <c r="R31" s="109">
        <f>'ETR Capacities'!W31*365*'Input Data'!$E$9</f>
        <v>0</v>
      </c>
      <c r="S31" s="109">
        <f>'ETR Capacities'!X31*365*'Input Data'!$E$9</f>
        <v>1372341.6</v>
      </c>
      <c r="T31" s="109">
        <f>'ETR Capacities'!Y31*1000000</f>
        <v>0</v>
      </c>
      <c r="U31" s="110">
        <f>IF('ETR Capacities'!AA31=0,0,'ETR Capacities'!AA31*365*('Input Data'!$E$6-'Input Data'!$E$9))</f>
        <v>0</v>
      </c>
      <c r="V31" s="109">
        <f>'ETR Capacities'!AB31*365*'Input Data'!$E$9</f>
        <v>0</v>
      </c>
      <c r="W31" s="109">
        <f>'ETR Capacities'!AC31*365*'Input Data'!$E$9</f>
        <v>0</v>
      </c>
      <c r="X31" s="109">
        <f>'ETR Capacities'!AD31*365*'Input Data'!$E$9</f>
        <v>1372341.6</v>
      </c>
      <c r="Y31" s="109">
        <f>'ETR Capacities'!AE31*1000000</f>
        <v>0</v>
      </c>
      <c r="Z31" s="110">
        <f>IF('ETR Capacities'!AG31=0,0,'ETR Capacities'!AG31*365*('Input Data'!$E$6-'Input Data'!$E$9))</f>
        <v>0</v>
      </c>
    </row>
    <row r="32" spans="2:26" ht="178.5" customHeight="1" x14ac:dyDescent="0.25">
      <c r="B32" s="485" t="str">
        <f>'ETR Capacities'!B32</f>
        <v>DK</v>
      </c>
      <c r="C32" s="470" t="str">
        <f>'ETR Capacities'!C32</f>
        <v>ETR-N-828</v>
      </c>
      <c r="D32" s="470" t="str">
        <f>_xlfn.XLOOKUP(C32,'Investment Project Main Info'!$E$4:$E$265,'Investment Project Main Info'!$F$4:$F$265)</f>
        <v>Green Hydrogen Hub Denmark</v>
      </c>
      <c r="E32" s="470" t="str">
        <f>_xlfn.XLOOKUP(C32,'ETR Capacities'!$C$5:$C$79,'ETR Capacities'!$E$5:$E$79)</f>
        <v xml:space="preserve">Hydrogen and synthetic methane </v>
      </c>
      <c r="F32" s="304" t="str">
        <f>IF(_xlfn.XLOOKUP(C32,'ETR Capacities'!$C$5:$C$79,'ETR Capacities'!$F$5:$F$79)=0," ",_xlfn.XLOOKUP(C32,'ETR Capacities'!$C$5:$C$79,'ETR Capacities'!$F$5:$F$79))</f>
        <v xml:space="preserve"> </v>
      </c>
      <c r="G32" s="518">
        <f>'ETR Capacities'!J32*365*'Input Data'!$E$9</f>
        <v>0</v>
      </c>
      <c r="H32" s="59">
        <f>'ETR Capacities'!K32*365*'Input Data'!$E$9</f>
        <v>0</v>
      </c>
      <c r="I32" s="59">
        <f>'ETR Capacities'!L32*365*'Input Data'!$E$9</f>
        <v>0</v>
      </c>
      <c r="J32" s="59">
        <f>'ETR Capacities'!M32*1000000</f>
        <v>0</v>
      </c>
      <c r="K32" s="92">
        <f>IF('ETR Capacities'!O32=0,0,'ETR Capacities'!O32*365*('Input Data'!$E$6-'Input Data'!$E$9))</f>
        <v>0</v>
      </c>
      <c r="L32" s="103">
        <f>'ETR Capacities'!P32*365*'Input Data'!$E$9</f>
        <v>193158.00000000003</v>
      </c>
      <c r="M32" s="103">
        <f>'ETR Capacities'!Q32*365*'Input Data'!$E$9</f>
        <v>0</v>
      </c>
      <c r="N32" s="103">
        <f>'ETR Capacities'!R32*365*'Input Data'!$E$9</f>
        <v>0</v>
      </c>
      <c r="O32" s="103">
        <f>'ETR Capacities'!S32*1000000</f>
        <v>0</v>
      </c>
      <c r="P32" s="104">
        <f>IF('ETR Capacities'!U32=0,0,'ETR Capacities'!U32*365*('Input Data'!$E$6-'Input Data'!$E$9))</f>
        <v>0</v>
      </c>
      <c r="Q32" s="103">
        <f>'ETR Capacities'!V32*365*'Input Data'!$E$9</f>
        <v>643860.00000000012</v>
      </c>
      <c r="R32" s="103">
        <f>'ETR Capacities'!W32*365*'Input Data'!$E$9</f>
        <v>0</v>
      </c>
      <c r="S32" s="103">
        <f>'ETR Capacities'!X32*365*'Input Data'!$E$9</f>
        <v>0</v>
      </c>
      <c r="T32" s="103">
        <f>'ETR Capacities'!Y32*1000000</f>
        <v>0</v>
      </c>
      <c r="U32" s="104">
        <f>IF('ETR Capacities'!AA32=0,0,'ETR Capacities'!AA32*365*('Input Data'!$E$6-'Input Data'!$E$9))</f>
        <v>0</v>
      </c>
      <c r="V32" s="103">
        <f>'ETR Capacities'!AB32*365*'Input Data'!$E$9</f>
        <v>643860.00000000012</v>
      </c>
      <c r="W32" s="103">
        <f>'ETR Capacities'!AC32*365*'Input Data'!$E$9</f>
        <v>0</v>
      </c>
      <c r="X32" s="103">
        <f>'ETR Capacities'!AD32*365*'Input Data'!$E$9</f>
        <v>0</v>
      </c>
      <c r="Y32" s="103">
        <f>'ETR Capacities'!AE32*1000000</f>
        <v>0</v>
      </c>
      <c r="Z32" s="104">
        <f>IF('ETR Capacities'!AG32=0,0,'ETR Capacities'!AG32*365*('Input Data'!$E$6-'Input Data'!$E$9))</f>
        <v>0</v>
      </c>
    </row>
    <row r="33" spans="2:26" ht="198.75" customHeight="1" thickBot="1" x14ac:dyDescent="0.3">
      <c r="B33" s="486" t="str">
        <f>'ETR Capacities'!B33</f>
        <v>DK</v>
      </c>
      <c r="C33" s="477" t="str">
        <f>'ETR Capacities'!C33</f>
        <v>ETR-N-922</v>
      </c>
      <c r="D33" s="477" t="str">
        <f>_xlfn.XLOOKUP(C33,'Investment Project Main Info'!$E$4:$E$265,'Investment Project Main Info'!$F$4:$F$265)</f>
        <v>Green Gas Lolland-Falster</v>
      </c>
      <c r="E33" s="477" t="str">
        <f>_xlfn.XLOOKUP(C33,'ETR Capacities'!$C$5:$C$79,'ETR Capacities'!$E$5:$E$79)</f>
        <v>Biomethane developments</v>
      </c>
      <c r="F33" s="31" t="str">
        <f>IF(_xlfn.XLOOKUP(C33,'ETR Capacities'!$C$5:$C$79,'ETR Capacities'!$F$5:$F$79)=0," ",_xlfn.XLOOKUP(C33,'ETR Capacities'!$C$5:$C$79,'ETR Capacities'!$F$5:$F$79))</f>
        <v xml:space="preserve"> </v>
      </c>
      <c r="G33" s="522">
        <f>'ETR Capacities'!J33*365*'Input Data'!$E$9</f>
        <v>0</v>
      </c>
      <c r="H33" s="44">
        <f>'ETR Capacities'!K33*365*'Input Data'!$E$9</f>
        <v>0</v>
      </c>
      <c r="I33" s="44">
        <f>'ETR Capacities'!L33*365*'Input Data'!$E$9</f>
        <v>0</v>
      </c>
      <c r="J33" s="44">
        <f>'ETR Capacities'!M33*1000000</f>
        <v>0</v>
      </c>
      <c r="K33" s="96">
        <f>IF('ETR Capacities'!O33=0,0,'ETR Capacities'!O33*365*('Input Data'!$E$6-'Input Data'!$E$9))</f>
        <v>0</v>
      </c>
      <c r="L33" s="111">
        <f>'ETR Capacities'!P33*365*'Input Data'!$E$9</f>
        <v>0</v>
      </c>
      <c r="M33" s="111">
        <f>'ETR Capacities'!Q33*365*'Input Data'!$E$9</f>
        <v>0</v>
      </c>
      <c r="N33" s="111">
        <f>'ETR Capacities'!R33*365*'Input Data'!$E$9</f>
        <v>0</v>
      </c>
      <c r="O33" s="111">
        <f>'ETR Capacities'!S33*1000000</f>
        <v>0</v>
      </c>
      <c r="P33" s="112">
        <f>IF('ETR Capacities'!U33=0,0,'ETR Capacities'!U33*365*('Input Data'!$E$6-'Input Data'!$E$9))</f>
        <v>0</v>
      </c>
      <c r="Q33" s="111">
        <f>'ETR Capacities'!V33*365*'Input Data'!$E$9</f>
        <v>0</v>
      </c>
      <c r="R33" s="111">
        <f>'ETR Capacities'!W33*365*'Input Data'!$E$9</f>
        <v>0</v>
      </c>
      <c r="S33" s="111">
        <f>'ETR Capacities'!X33*365*'Input Data'!$E$9</f>
        <v>0</v>
      </c>
      <c r="T33" s="111">
        <f>'ETR Capacities'!Y33*1000000</f>
        <v>0</v>
      </c>
      <c r="U33" s="112">
        <f>IF('ETR Capacities'!AA33=0,0,'ETR Capacities'!AA33*365*('Input Data'!$E$6-'Input Data'!$E$9))</f>
        <v>0</v>
      </c>
      <c r="V33" s="111">
        <f>'ETR Capacities'!AB33*365*'Input Data'!$E$9</f>
        <v>0</v>
      </c>
      <c r="W33" s="111">
        <f>'ETR Capacities'!AC33*365*'Input Data'!$E$9</f>
        <v>0</v>
      </c>
      <c r="X33" s="111">
        <f>'ETR Capacities'!AD33*365*'Input Data'!$E$9</f>
        <v>0</v>
      </c>
      <c r="Y33" s="111">
        <f>'ETR Capacities'!AE33*1000000</f>
        <v>0</v>
      </c>
      <c r="Z33" s="112">
        <f>IF('ETR Capacities'!AG33=0,0,'ETR Capacities'!AG33*365*('Input Data'!$E$6-'Input Data'!$E$9))</f>
        <v>0</v>
      </c>
    </row>
    <row r="34" spans="2:26" ht="183" customHeight="1" x14ac:dyDescent="0.25">
      <c r="B34" s="487" t="str">
        <f>'ETR Capacities'!B34</f>
        <v>FR</v>
      </c>
      <c r="C34" s="478" t="str">
        <f>'ETR Capacities'!C34</f>
        <v>ETR-N-226</v>
      </c>
      <c r="D34" s="478" t="str">
        <f>_xlfn.XLOOKUP(C34,'Investment Project Main Info'!$E$4:$E$265,'Investment Project Main Info'!$F$4:$F$265)</f>
        <v>Fos Tonkin LNG Terminal Evolution</v>
      </c>
      <c r="E34" s="478" t="str">
        <f>_xlfn.XLOOKUP(C34,'ETR Capacities'!$C$5:$C$79,'ETR Capacities'!$E$5:$E$79)</f>
        <v>CNG/LNG for transport</v>
      </c>
      <c r="F34" s="302" t="str">
        <f>IF(_xlfn.XLOOKUP(C34,'ETR Capacities'!$C$5:$C$79,'ETR Capacities'!$F$5:$F$79)=0," ",_xlfn.XLOOKUP(C34,'ETR Capacities'!$C$5:$C$79,'ETR Capacities'!$F$5:$F$79))</f>
        <v xml:space="preserve"> </v>
      </c>
      <c r="G34" s="523">
        <f>'ETR Capacities'!J34*365*'Input Data'!$E$9</f>
        <v>0</v>
      </c>
      <c r="H34" s="60">
        <f>'ETR Capacities'!K34*365*'Input Data'!$E$9</f>
        <v>0</v>
      </c>
      <c r="I34" s="60">
        <f>'ETR Capacities'!L34*365*'Input Data'!$E$9</f>
        <v>0</v>
      </c>
      <c r="J34" s="60">
        <f>'ETR Capacities'!M34*1000000</f>
        <v>0</v>
      </c>
      <c r="K34" s="97">
        <f>IF('ETR Capacities'!O34=0,0,'ETR Capacities'!O34*365*('Input Data'!$E$6-'Input Data'!$E$9))</f>
        <v>0</v>
      </c>
      <c r="L34" s="113">
        <f>'ETR Capacities'!P34*365*'Input Data'!$E$9</f>
        <v>0</v>
      </c>
      <c r="M34" s="113">
        <f>'ETR Capacities'!Q34*365*'Input Data'!$E$9</f>
        <v>0</v>
      </c>
      <c r="N34" s="113">
        <f>'ETR Capacities'!R34*365*'Input Data'!$E$9</f>
        <v>0</v>
      </c>
      <c r="O34" s="113">
        <f>'ETR Capacities'!S34*1000000</f>
        <v>0</v>
      </c>
      <c r="P34" s="114">
        <f>IF('ETR Capacities'!U34=0,0,'ETR Capacities'!U34*365*('Input Data'!$E$6-'Input Data'!$E$9))</f>
        <v>1021999.9999999995</v>
      </c>
      <c r="Q34" s="113">
        <f>'ETR Capacities'!V34*365*'Input Data'!$E$9</f>
        <v>0</v>
      </c>
      <c r="R34" s="113">
        <f>'ETR Capacities'!W34*365*'Input Data'!$E$9</f>
        <v>0</v>
      </c>
      <c r="S34" s="113">
        <f>'ETR Capacities'!X34*365*'Input Data'!$E$9</f>
        <v>0</v>
      </c>
      <c r="T34" s="113">
        <f>'ETR Capacities'!Y34*1000000</f>
        <v>0</v>
      </c>
      <c r="U34" s="114">
        <f>IF('ETR Capacities'!AA34=0,0,'ETR Capacities'!AA34*365*('Input Data'!$E$6-'Input Data'!$E$9))</f>
        <v>1021999.9999999995</v>
      </c>
      <c r="V34" s="113">
        <f>'ETR Capacities'!AB34*365*'Input Data'!$E$9</f>
        <v>0</v>
      </c>
      <c r="W34" s="113">
        <f>'ETR Capacities'!AC34*365*'Input Data'!$E$9</f>
        <v>0</v>
      </c>
      <c r="X34" s="113">
        <f>'ETR Capacities'!AD34*365*'Input Data'!$E$9</f>
        <v>0</v>
      </c>
      <c r="Y34" s="113">
        <f>'ETR Capacities'!AE34*1000000</f>
        <v>0</v>
      </c>
      <c r="Z34" s="114">
        <f>IF('ETR Capacities'!AG34=0,0,'ETR Capacities'!AG34*365*('Input Data'!$E$6-'Input Data'!$E$9))</f>
        <v>1021999.9999999995</v>
      </c>
    </row>
    <row r="35" spans="2:26" ht="183.75" customHeight="1" x14ac:dyDescent="0.25">
      <c r="B35" s="488" t="str">
        <f>'ETR Capacities'!B35</f>
        <v>FR</v>
      </c>
      <c r="C35" s="471" t="str">
        <f>'ETR Capacities'!C35</f>
        <v>ETR-F-546</v>
      </c>
      <c r="D35" s="471" t="str">
        <f>_xlfn.XLOOKUP(C35,'Investment Project Main Info'!$E$4:$E$265,'Investment Project Main Info'!$F$4:$F$265)</f>
        <v>Jupiter 1000: first industrial demonstrator of Power to Gas in France</v>
      </c>
      <c r="E35" s="471" t="str">
        <f>_xlfn.XLOOKUP(C35,'ETR Capacities'!$C$5:$C$79,'ETR Capacities'!$E$5:$E$79)</f>
        <v xml:space="preserve">Hydrogen and synthetic methane </v>
      </c>
      <c r="F35" s="669" t="str">
        <f>IF(_xlfn.XLOOKUP(C35,'ETR Capacities'!$C$5:$C$79,'ETR Capacities'!$F$5:$F$79)=0," ",_xlfn.XLOOKUP(C35,'ETR Capacities'!$C$5:$C$79,'ETR Capacities'!$F$5:$F$79))</f>
        <v xml:space="preserve"> </v>
      </c>
      <c r="G35" s="519">
        <f>'ETR Capacities'!J35*365*'Input Data'!$E$9</f>
        <v>0</v>
      </c>
      <c r="H35" s="36">
        <f>'ETR Capacities'!K35*365*'Input Data'!$E$9</f>
        <v>643.86</v>
      </c>
      <c r="I35" s="36">
        <f>'ETR Capacities'!L35*365*'Input Data'!$E$9</f>
        <v>0</v>
      </c>
      <c r="J35" s="36">
        <f>'ETR Capacities'!M35*1000000</f>
        <v>0</v>
      </c>
      <c r="K35" s="93">
        <f>IF('ETR Capacities'!O35=0,0,'ETR Capacities'!O35*365*('Input Data'!$E$6-'Input Data'!$E$9))</f>
        <v>0</v>
      </c>
      <c r="L35" s="105">
        <f>'ETR Capacities'!P35*365*'Input Data'!$E$9</f>
        <v>0</v>
      </c>
      <c r="M35" s="105">
        <f>'ETR Capacities'!Q35*365*'Input Data'!$E$9</f>
        <v>643.86</v>
      </c>
      <c r="N35" s="105">
        <f>'ETR Capacities'!R35*365*'Input Data'!$E$9</f>
        <v>0</v>
      </c>
      <c r="O35" s="105">
        <f>'ETR Capacities'!S35*1000000</f>
        <v>0</v>
      </c>
      <c r="P35" s="106">
        <f>IF('ETR Capacities'!U35=0,0,'ETR Capacities'!U35*365*('Input Data'!$E$6-'Input Data'!$E$9))</f>
        <v>0</v>
      </c>
      <c r="Q35" s="105">
        <f>'ETR Capacities'!V35*365*'Input Data'!$E$9</f>
        <v>0</v>
      </c>
      <c r="R35" s="105">
        <f>'ETR Capacities'!W35*365*'Input Data'!$E$9</f>
        <v>643.86</v>
      </c>
      <c r="S35" s="105">
        <f>'ETR Capacities'!X35*365*'Input Data'!$E$9</f>
        <v>0</v>
      </c>
      <c r="T35" s="105">
        <f>'ETR Capacities'!Y35*1000000</f>
        <v>0</v>
      </c>
      <c r="U35" s="106">
        <f>IF('ETR Capacities'!AA35=0,0,'ETR Capacities'!AA35*365*('Input Data'!$E$6-'Input Data'!$E$9))</f>
        <v>0</v>
      </c>
      <c r="V35" s="105">
        <f>'ETR Capacities'!AB35*365*'Input Data'!$E$9</f>
        <v>0</v>
      </c>
      <c r="W35" s="105">
        <f>'ETR Capacities'!AC35*365*'Input Data'!$E$9</f>
        <v>643.86</v>
      </c>
      <c r="X35" s="105">
        <f>'ETR Capacities'!AD35*365*'Input Data'!$E$9</f>
        <v>0</v>
      </c>
      <c r="Y35" s="105">
        <f>'ETR Capacities'!AE35*1000000</f>
        <v>0</v>
      </c>
      <c r="Z35" s="106">
        <f>IF('ETR Capacities'!AG35=0,0,'ETR Capacities'!AG35*365*('Input Data'!$E$6-'Input Data'!$E$9))</f>
        <v>0</v>
      </c>
    </row>
    <row r="36" spans="2:26" ht="202.5" customHeight="1" x14ac:dyDescent="0.25">
      <c r="B36" s="485" t="str">
        <f>'ETR Capacities'!B36</f>
        <v>FR</v>
      </c>
      <c r="C36" s="471" t="str">
        <f>'ETR Capacities'!C36</f>
        <v>ETR-F-587</v>
      </c>
      <c r="D36" s="471" t="str">
        <f>_xlfn.XLOOKUP(C36,'Investment Project Main Info'!$E$4:$E$265,'Investment Project Main Info'!$F$4:$F$265)</f>
        <v>West Grid Synergy</v>
      </c>
      <c r="E36" s="471" t="str">
        <f>_xlfn.XLOOKUP(C36,'ETR Capacities'!$C$5:$C$79,'ETR Capacities'!$E$5:$E$79)</f>
        <v>Reverse flow DSO-TSO</v>
      </c>
      <c r="F36" s="670"/>
      <c r="G36" s="519">
        <f>'ETR Capacities'!J36*365*'Input Data'!$E$9</f>
        <v>0</v>
      </c>
      <c r="H36" s="36">
        <f>'ETR Capacities'!K36*365*'Input Data'!$E$9</f>
        <v>0</v>
      </c>
      <c r="I36" s="36">
        <f>'ETR Capacities'!L36*365*'Input Data'!$E$9</f>
        <v>30660.000000000004</v>
      </c>
      <c r="J36" s="36">
        <f>'ETR Capacities'!M36*1000000</f>
        <v>0</v>
      </c>
      <c r="K36" s="93">
        <f>IF('ETR Capacities'!O36=0,0,'ETR Capacities'!O36*365*('Input Data'!$E$6-'Input Data'!$E$9))</f>
        <v>0</v>
      </c>
      <c r="L36" s="105">
        <f>'ETR Capacities'!P36*365*'Input Data'!$E$9</f>
        <v>0</v>
      </c>
      <c r="M36" s="105">
        <f>'ETR Capacities'!Q36*365*'Input Data'!$E$9</f>
        <v>0</v>
      </c>
      <c r="N36" s="105">
        <f>'ETR Capacities'!R36*365*'Input Data'!$E$9</f>
        <v>30660.000000000004</v>
      </c>
      <c r="O36" s="105">
        <f>'ETR Capacities'!S36*1000000</f>
        <v>0</v>
      </c>
      <c r="P36" s="106">
        <f>IF('ETR Capacities'!U36=0,0,'ETR Capacities'!U36*365*('Input Data'!$E$6-'Input Data'!$E$9))</f>
        <v>0</v>
      </c>
      <c r="Q36" s="105">
        <f>'ETR Capacities'!V36*365*'Input Data'!$E$9</f>
        <v>0</v>
      </c>
      <c r="R36" s="105">
        <f>'ETR Capacities'!W36*365*'Input Data'!$E$9</f>
        <v>0</v>
      </c>
      <c r="S36" s="105">
        <f>'ETR Capacities'!X36*365*'Input Data'!$E$9</f>
        <v>30660.000000000004</v>
      </c>
      <c r="T36" s="105">
        <f>'ETR Capacities'!Y36*1000000</f>
        <v>0</v>
      </c>
      <c r="U36" s="106">
        <f>IF('ETR Capacities'!AA36=0,0,'ETR Capacities'!AA36*365*('Input Data'!$E$6-'Input Data'!$E$9))</f>
        <v>0</v>
      </c>
      <c r="V36" s="105">
        <f>'ETR Capacities'!AB36*365*'Input Data'!$E$9</f>
        <v>0</v>
      </c>
      <c r="W36" s="105">
        <f>'ETR Capacities'!AC36*365*'Input Data'!$E$9</f>
        <v>0</v>
      </c>
      <c r="X36" s="105">
        <f>'ETR Capacities'!AD36*365*'Input Data'!$E$9</f>
        <v>30660.000000000004</v>
      </c>
      <c r="Y36" s="105">
        <f>'ETR Capacities'!AE36*1000000</f>
        <v>0</v>
      </c>
      <c r="Z36" s="106">
        <f>IF('ETR Capacities'!AG36=0,0,'ETR Capacities'!AG36*365*('Input Data'!$E$6-'Input Data'!$E$9))</f>
        <v>0</v>
      </c>
    </row>
    <row r="37" spans="2:26" ht="176.25" customHeight="1" x14ac:dyDescent="0.25">
      <c r="B37" s="485" t="str">
        <f>'ETR Capacities'!B37</f>
        <v>FR</v>
      </c>
      <c r="C37" s="471" t="str">
        <f>'ETR Capacities'!C37</f>
        <v>ETR-N-624</v>
      </c>
      <c r="D37" s="471" t="str">
        <f>_xlfn.XLOOKUP(C37,'Investment Project Main Info'!$E$4:$E$265,'Investment Project Main Info'!$F$4:$F$265)</f>
        <v>Biomethane: Reverse flow projects</v>
      </c>
      <c r="E37" s="471" t="str">
        <f>_xlfn.XLOOKUP(C37,'ETR Capacities'!$C$5:$C$79,'ETR Capacities'!$E$5:$E$79)</f>
        <v>Reverse flow DSO-TSO</v>
      </c>
      <c r="F37" s="13" t="str">
        <f>IF(_xlfn.XLOOKUP(C37,'ETR Capacities'!$C$5:$C$79,'ETR Capacities'!$F$5:$F$79)=0," ",_xlfn.XLOOKUP(C37,'ETR Capacities'!$C$5:$C$79,'ETR Capacities'!$F$5:$F$79))</f>
        <v xml:space="preserve"> </v>
      </c>
      <c r="G37" s="519">
        <f>'ETR Capacities'!J37*365*'Input Data'!$E$9</f>
        <v>0</v>
      </c>
      <c r="H37" s="36">
        <f>'ETR Capacities'!K37*365*'Input Data'!$E$9</f>
        <v>0</v>
      </c>
      <c r="I37" s="36">
        <f>'ETR Capacities'!L37*365*'Input Data'!$E$9</f>
        <v>0</v>
      </c>
      <c r="J37" s="36">
        <f>'ETR Capacities'!M37*1000000</f>
        <v>0</v>
      </c>
      <c r="K37" s="93">
        <f>IF('ETR Capacities'!O37=0,0,'ETR Capacities'!O37*365*('Input Data'!$E$6-'Input Data'!$E$9))</f>
        <v>0</v>
      </c>
      <c r="L37" s="105">
        <f>'ETR Capacities'!P37*365*'Input Data'!$E$9</f>
        <v>0</v>
      </c>
      <c r="M37" s="105">
        <f>'ETR Capacities'!Q37*365*'Input Data'!$E$9</f>
        <v>0</v>
      </c>
      <c r="N37" s="105">
        <f>'ETR Capacities'!R37*365*'Input Data'!$E$9</f>
        <v>0</v>
      </c>
      <c r="O37" s="105">
        <f>'ETR Capacities'!S37*1000000</f>
        <v>0</v>
      </c>
      <c r="P37" s="106">
        <f>IF('ETR Capacities'!U37=0,0,'ETR Capacities'!U37*365*('Input Data'!$E$6-'Input Data'!$E$9))</f>
        <v>0</v>
      </c>
      <c r="Q37" s="105">
        <f>'ETR Capacities'!V37*365*'Input Data'!$E$9</f>
        <v>0</v>
      </c>
      <c r="R37" s="105">
        <f>'ETR Capacities'!W37*365*'Input Data'!$E$9</f>
        <v>0</v>
      </c>
      <c r="S37" s="105">
        <f>'ETR Capacities'!X37*365*'Input Data'!$E$9</f>
        <v>5365500.0000000009</v>
      </c>
      <c r="T37" s="105">
        <f>'ETR Capacities'!Y37*1000000</f>
        <v>0</v>
      </c>
      <c r="U37" s="106">
        <f>IF('ETR Capacities'!AA37=0,0,'ETR Capacities'!AA37*365*('Input Data'!$E$6-'Input Data'!$E$9))</f>
        <v>0</v>
      </c>
      <c r="V37" s="105">
        <f>'ETR Capacities'!AB37*365*'Input Data'!$E$9</f>
        <v>0</v>
      </c>
      <c r="W37" s="105">
        <f>'ETR Capacities'!AC37*365*'Input Data'!$E$9</f>
        <v>0</v>
      </c>
      <c r="X37" s="105">
        <f>'ETR Capacities'!AD37*365*'Input Data'!$E$9</f>
        <v>5365500.0000000009</v>
      </c>
      <c r="Y37" s="105">
        <f>'ETR Capacities'!AE37*1000000</f>
        <v>0</v>
      </c>
      <c r="Z37" s="106">
        <f>IF('ETR Capacities'!AG37=0,0,'ETR Capacities'!AG37*365*('Input Data'!$E$6-'Input Data'!$E$9))</f>
        <v>0</v>
      </c>
    </row>
    <row r="38" spans="2:26" ht="198" customHeight="1" x14ac:dyDescent="0.25">
      <c r="B38" s="485" t="str">
        <f>'ETR Capacities'!B38</f>
        <v>FR</v>
      </c>
      <c r="C38" s="471" t="str">
        <f>'ETR Capacities'!C38</f>
        <v>ETR-F-728</v>
      </c>
      <c r="D38" s="471" t="str">
        <f>_xlfn.XLOOKUP(C38,'Investment Project Main Info'!$E$4:$E$265,'Investment Project Main Info'!$F$4:$F$265)</f>
        <v>Biomethane: connection of production units and reverse flow projects</v>
      </c>
      <c r="E38" s="471" t="str">
        <f>_xlfn.XLOOKUP(C38,'ETR Capacities'!$C$5:$C$79,'ETR Capacities'!$E$5:$E$79)</f>
        <v>Biomethane developments</v>
      </c>
      <c r="F38" s="13" t="str">
        <f>IF(_xlfn.XLOOKUP(C38,'ETR Capacities'!$C$5:$C$79,'ETR Capacities'!$F$5:$F$79)=0," ",_xlfn.XLOOKUP(C38,'ETR Capacities'!$C$5:$C$79,'ETR Capacities'!$F$5:$F$79))</f>
        <v xml:space="preserve"> </v>
      </c>
      <c r="G38" s="519">
        <f>'ETR Capacities'!J38*365*'Input Data'!$E$9</f>
        <v>0</v>
      </c>
      <c r="H38" s="36">
        <f>'ETR Capacities'!K38*365*'Input Data'!$E$9</f>
        <v>0</v>
      </c>
      <c r="I38" s="36">
        <f>'ETR Capacities'!L38*365*'Input Data'!$E$9</f>
        <v>11497.500000000002</v>
      </c>
      <c r="J38" s="36">
        <f>'ETR Capacities'!M38*1000000</f>
        <v>0</v>
      </c>
      <c r="K38" s="93">
        <f>IF('ETR Capacities'!O38=0,0,'ETR Capacities'!O38*365*('Input Data'!$E$6-'Input Data'!$E$9))</f>
        <v>0</v>
      </c>
      <c r="L38" s="105">
        <f>'ETR Capacities'!P38*365*'Input Data'!$E$9</f>
        <v>0</v>
      </c>
      <c r="M38" s="105">
        <f>'ETR Capacities'!Q38*365*'Input Data'!$E$9</f>
        <v>0</v>
      </c>
      <c r="N38" s="105">
        <f>'ETR Capacities'!R38*365*'Input Data'!$E$9</f>
        <v>39858.000000000007</v>
      </c>
      <c r="O38" s="105">
        <f>'ETR Capacities'!S38*1000000</f>
        <v>0</v>
      </c>
      <c r="P38" s="106">
        <f>IF('ETR Capacities'!U38=0,0,'ETR Capacities'!U38*365*('Input Data'!$E$6-'Input Data'!$E$9))</f>
        <v>0</v>
      </c>
      <c r="Q38" s="105">
        <f>'ETR Capacities'!V38*365*'Input Data'!$E$9</f>
        <v>0</v>
      </c>
      <c r="R38" s="105">
        <f>'ETR Capacities'!W38*365*'Input Data'!$E$9</f>
        <v>0</v>
      </c>
      <c r="S38" s="105">
        <f>'ETR Capacities'!X38*365*'Input Data'!$E$9</f>
        <v>229950.00000000003</v>
      </c>
      <c r="T38" s="105">
        <f>'ETR Capacities'!Y38*1000000</f>
        <v>0</v>
      </c>
      <c r="U38" s="106">
        <f>IF('ETR Capacities'!AA38=0,0,'ETR Capacities'!AA38*365*('Input Data'!$E$6-'Input Data'!$E$9))</f>
        <v>0</v>
      </c>
      <c r="V38" s="105">
        <f>'ETR Capacities'!AB38*365*'Input Data'!$E$9</f>
        <v>0</v>
      </c>
      <c r="W38" s="105">
        <f>'ETR Capacities'!AC38*365*'Input Data'!$E$9</f>
        <v>0</v>
      </c>
      <c r="X38" s="105">
        <f>'ETR Capacities'!AD38*365*'Input Data'!$E$9</f>
        <v>229950.00000000003</v>
      </c>
      <c r="Y38" s="105">
        <f>'ETR Capacities'!AE38*1000000</f>
        <v>0</v>
      </c>
      <c r="Z38" s="106">
        <f>IF('ETR Capacities'!AG38=0,0,'ETR Capacities'!AG38*365*('Input Data'!$E$6-'Input Data'!$E$9))</f>
        <v>0</v>
      </c>
    </row>
    <row r="39" spans="2:26" ht="126.75" customHeight="1" x14ac:dyDescent="0.25">
      <c r="B39" s="485" t="str">
        <f>'ETR Capacities'!B39</f>
        <v>FR</v>
      </c>
      <c r="C39" s="471" t="str">
        <f>'ETR Capacities'!C39</f>
        <v>ETR-F-743</v>
      </c>
      <c r="D39" s="471" t="str">
        <f>_xlfn.XLOOKUP(C39,'Investment Project Main Info'!$E$4:$E$265,'Investment Project Main Info'!$F$4:$F$265)</f>
        <v>Impulse 2025</v>
      </c>
      <c r="E39" s="471" t="str">
        <f>_xlfn.XLOOKUP(C39,'ETR Capacities'!$C$5:$C$79,'ETR Capacities'!$E$5:$E$79)</f>
        <v>Smart multi energy system</v>
      </c>
      <c r="F39" s="13" t="str">
        <f>IF(_xlfn.XLOOKUP(C39,'ETR Capacities'!$C$5:$C$79,'ETR Capacities'!$F$5:$F$79)=0," ",_xlfn.XLOOKUP(C39,'ETR Capacities'!$C$5:$C$79,'ETR Capacities'!$F$5:$F$79))</f>
        <v xml:space="preserve"> </v>
      </c>
      <c r="G39" s="519">
        <f>'ETR Capacities'!J39*365*'Input Data'!$E$9</f>
        <v>0</v>
      </c>
      <c r="H39" s="36">
        <f>'ETR Capacities'!K39*365*'Input Data'!$E$9</f>
        <v>0</v>
      </c>
      <c r="I39" s="36">
        <f>'ETR Capacities'!L39*365*'Input Data'!$E$9</f>
        <v>0</v>
      </c>
      <c r="J39" s="36">
        <f>'ETR Capacities'!M39*1000000</f>
        <v>0</v>
      </c>
      <c r="K39" s="93">
        <f>IF('ETR Capacities'!O39=0,0,'ETR Capacities'!O39*365*('Input Data'!$E$6-'Input Data'!$E$9))</f>
        <v>0</v>
      </c>
      <c r="L39" s="105">
        <f>'ETR Capacities'!P39*365*'Input Data'!$E$9</f>
        <v>0</v>
      </c>
      <c r="M39" s="105">
        <f>'ETR Capacities'!Q39*365*'Input Data'!$E$9</f>
        <v>76.650000000000006</v>
      </c>
      <c r="N39" s="105">
        <f>'ETR Capacities'!R39*365*'Input Data'!$E$9</f>
        <v>0</v>
      </c>
      <c r="O39" s="105">
        <f>'ETR Capacities'!S39*1000000</f>
        <v>0</v>
      </c>
      <c r="P39" s="106">
        <f>IF('ETR Capacities'!U39=0,0,'ETR Capacities'!U39*365*('Input Data'!$E$6-'Input Data'!$E$9))</f>
        <v>0</v>
      </c>
      <c r="Q39" s="105">
        <f>'ETR Capacities'!V39*365*'Input Data'!$E$9</f>
        <v>0</v>
      </c>
      <c r="R39" s="105">
        <f>'ETR Capacities'!W39*365*'Input Data'!$E$9</f>
        <v>76.650000000000006</v>
      </c>
      <c r="S39" s="105">
        <f>'ETR Capacities'!X39*365*'Input Data'!$E$9</f>
        <v>0</v>
      </c>
      <c r="T39" s="105">
        <f>'ETR Capacities'!Y39*1000000</f>
        <v>0</v>
      </c>
      <c r="U39" s="106">
        <f>IF('ETR Capacities'!AA39=0,0,'ETR Capacities'!AA39*365*('Input Data'!$E$6-'Input Data'!$E$9))</f>
        <v>0</v>
      </c>
      <c r="V39" s="105">
        <f>'ETR Capacities'!AB39*365*'Input Data'!$E$9</f>
        <v>0</v>
      </c>
      <c r="W39" s="105">
        <f>'ETR Capacities'!AC39*365*'Input Data'!$E$9</f>
        <v>76.650000000000006</v>
      </c>
      <c r="X39" s="105">
        <f>'ETR Capacities'!AD39*365*'Input Data'!$E$9</f>
        <v>0</v>
      </c>
      <c r="Y39" s="105">
        <f>'ETR Capacities'!AE39*1000000</f>
        <v>0</v>
      </c>
      <c r="Z39" s="106">
        <f>IF('ETR Capacities'!AG39=0,0,'ETR Capacities'!AG39*365*('Input Data'!$E$6-'Input Data'!$E$9))</f>
        <v>0</v>
      </c>
    </row>
    <row r="40" spans="2:26" ht="188.25" customHeight="1" x14ac:dyDescent="0.25">
      <c r="B40" s="485" t="str">
        <f>'ETR Capacities'!B40</f>
        <v>FR</v>
      </c>
      <c r="C40" s="471" t="str">
        <f>'ETR Capacities'!C40</f>
        <v>ETR-N-899</v>
      </c>
      <c r="D40" s="471" t="str">
        <f>_xlfn.XLOOKUP(C40,'Investment Project Main Info'!$E$4:$E$265,'Investment Project Main Info'!$F$4:$F$265)</f>
        <v>mosaHYc (Mosel Saar Hydrogen Conversion</v>
      </c>
      <c r="E40" s="471" t="str">
        <f>_xlfn.XLOOKUP(C40,'ETR Capacities'!$C$5:$C$79,'ETR Capacities'!$E$5:$E$79)</f>
        <v xml:space="preserve">Hydrogen and synthetic methane </v>
      </c>
      <c r="F40" s="13" t="str">
        <f>IF(_xlfn.XLOOKUP(C40,'ETR Capacities'!$C$5:$C$79,'ETR Capacities'!$F$5:$F$79)=0," ",_xlfn.XLOOKUP(C40,'ETR Capacities'!$C$5:$C$79,'ETR Capacities'!$F$5:$F$79))</f>
        <v xml:space="preserve"> </v>
      </c>
      <c r="G40" s="519">
        <f>'ETR Capacities'!J40*365*'Input Data'!$E$9</f>
        <v>0</v>
      </c>
      <c r="H40" s="36">
        <f>'ETR Capacities'!K40*365*'Input Data'!$E$9</f>
        <v>0</v>
      </c>
      <c r="I40" s="36">
        <f>'ETR Capacities'!L40*365*'Input Data'!$E$9</f>
        <v>0</v>
      </c>
      <c r="J40" s="36">
        <f>'ETR Capacities'!M40*1000000</f>
        <v>0</v>
      </c>
      <c r="K40" s="93">
        <f>IF('ETR Capacities'!O40=0,0,'ETR Capacities'!O40*365*('Input Data'!$E$6-'Input Data'!$E$9))</f>
        <v>0</v>
      </c>
      <c r="L40" s="105">
        <f>'ETR Capacities'!P40*365*'Input Data'!$E$9</f>
        <v>0</v>
      </c>
      <c r="M40" s="105">
        <f>'ETR Capacities'!Q40*365*'Input Data'!$E$9</f>
        <v>0</v>
      </c>
      <c r="N40" s="105">
        <f>'ETR Capacities'!R40*365*'Input Data'!$E$9</f>
        <v>0</v>
      </c>
      <c r="O40" s="105">
        <f>'ETR Capacities'!S40*1000000</f>
        <v>0</v>
      </c>
      <c r="P40" s="106">
        <f>IF('ETR Capacities'!U40=0,0,'ETR Capacities'!U40*365*('Input Data'!$E$6-'Input Data'!$E$9))</f>
        <v>0</v>
      </c>
      <c r="Q40" s="105">
        <f>'ETR Capacities'!V40*365*'Input Data'!$E$9</f>
        <v>0</v>
      </c>
      <c r="R40" s="105">
        <f>'ETR Capacities'!W40*365*'Input Data'!$E$9</f>
        <v>0</v>
      </c>
      <c r="S40" s="105">
        <f>'ETR Capacities'!X40*365*'Input Data'!$E$9</f>
        <v>0</v>
      </c>
      <c r="T40" s="105">
        <f>'ETR Capacities'!Y40*1000000</f>
        <v>0</v>
      </c>
      <c r="U40" s="106">
        <f>IF('ETR Capacities'!AA40=0,0,'ETR Capacities'!AA40*365*('Input Data'!$E$6-'Input Data'!$E$9))</f>
        <v>0</v>
      </c>
      <c r="V40" s="105">
        <f>'ETR Capacities'!AB40*365*'Input Data'!$E$9</f>
        <v>0</v>
      </c>
      <c r="W40" s="105">
        <f>'ETR Capacities'!AC40*365*'Input Data'!$E$9</f>
        <v>0</v>
      </c>
      <c r="X40" s="105">
        <f>'ETR Capacities'!AD40*365*'Input Data'!$E$9</f>
        <v>0</v>
      </c>
      <c r="Y40" s="105">
        <f>'ETR Capacities'!AE40*1000000</f>
        <v>0</v>
      </c>
      <c r="Z40" s="106">
        <f>IF('ETR Capacities'!AG40=0,0,'ETR Capacities'!AG40*365*('Input Data'!$E$6-'Input Data'!$E$9))</f>
        <v>0</v>
      </c>
    </row>
    <row r="41" spans="2:26" ht="130.5" customHeight="1" x14ac:dyDescent="0.25">
      <c r="B41" s="485" t="str">
        <f>'ETR Capacities'!B41</f>
        <v>FR</v>
      </c>
      <c r="C41" s="470" t="str">
        <f>'ETR Capacities'!C41</f>
        <v>ETR-N-901</v>
      </c>
      <c r="D41" s="470" t="str">
        <f>_xlfn.XLOOKUP(C41,'Investment Project Main Info'!$E$4:$E$265,'Investment Project Main Info'!$F$4:$F$265)</f>
        <v>HyGéo</v>
      </c>
      <c r="E41" s="470" t="str">
        <f>_xlfn.XLOOKUP(C41,'ETR Capacities'!$C$5:$C$79,'ETR Capacities'!$E$5:$E$79)</f>
        <v xml:space="preserve">Hydrogen and synthetic methane </v>
      </c>
      <c r="F41" s="304" t="str">
        <f>IF(_xlfn.XLOOKUP(C41,'ETR Capacities'!$C$5:$C$79,'ETR Capacities'!$F$5:$F$79)=0," ",_xlfn.XLOOKUP(C41,'ETR Capacities'!$C$5:$C$79,'ETR Capacities'!$F$5:$F$79))</f>
        <v xml:space="preserve"> </v>
      </c>
      <c r="G41" s="518">
        <f>'ETR Capacities'!J41*365*'Input Data'!$E$9</f>
        <v>0</v>
      </c>
      <c r="H41" s="59">
        <f>'ETR Capacities'!K41*365*'Input Data'!$E$9</f>
        <v>0</v>
      </c>
      <c r="I41" s="59">
        <f>'ETR Capacities'!L41*365*'Input Data'!$E$9</f>
        <v>0</v>
      </c>
      <c r="J41" s="59">
        <f>'ETR Capacities'!M41*1000000</f>
        <v>0</v>
      </c>
      <c r="K41" s="92">
        <f>IF('ETR Capacities'!O41=0,0,'ETR Capacities'!O41*365*('Input Data'!$E$6-'Input Data'!$E$9))</f>
        <v>0</v>
      </c>
      <c r="L41" s="103">
        <f>'ETR Capacities'!P41*365*'Input Data'!$E$9</f>
        <v>0</v>
      </c>
      <c r="M41" s="103">
        <f>'ETR Capacities'!Q41*365*'Input Data'!$E$9</f>
        <v>0</v>
      </c>
      <c r="N41" s="103">
        <f>'ETR Capacities'!R41*365*'Input Data'!$E$9</f>
        <v>0</v>
      </c>
      <c r="O41" s="103">
        <f>'ETR Capacities'!S41*1000000</f>
        <v>0</v>
      </c>
      <c r="P41" s="104">
        <f>IF('ETR Capacities'!U41=0,0,'ETR Capacities'!U41*365*('Input Data'!$E$6-'Input Data'!$E$9))</f>
        <v>0</v>
      </c>
      <c r="Q41" s="103">
        <f>'ETR Capacities'!V41*365*'Input Data'!$E$9</f>
        <v>0</v>
      </c>
      <c r="R41" s="103">
        <f>'ETR Capacities'!W41*365*'Input Data'!$E$9</f>
        <v>0</v>
      </c>
      <c r="S41" s="103">
        <f>'ETR Capacities'!X41*365*'Input Data'!$E$9</f>
        <v>0</v>
      </c>
      <c r="T41" s="103">
        <f>'ETR Capacities'!Y41*1000000</f>
        <v>0</v>
      </c>
      <c r="U41" s="104">
        <f>IF('ETR Capacities'!AA41=0,0,'ETR Capacities'!AA41*365*('Input Data'!$E$6-'Input Data'!$E$9))</f>
        <v>0</v>
      </c>
      <c r="V41" s="103">
        <f>'ETR Capacities'!AB41*365*'Input Data'!$E$9</f>
        <v>0</v>
      </c>
      <c r="W41" s="103">
        <f>'ETR Capacities'!AC41*365*'Input Data'!$E$9</f>
        <v>0</v>
      </c>
      <c r="X41" s="103">
        <f>'ETR Capacities'!AD41*365*'Input Data'!$E$9</f>
        <v>0</v>
      </c>
      <c r="Y41" s="103">
        <f>'ETR Capacities'!AE41*1000000</f>
        <v>0</v>
      </c>
      <c r="Z41" s="104">
        <f>IF('ETR Capacities'!AG41=0,0,'ETR Capacities'!AG41*365*('Input Data'!$E$6-'Input Data'!$E$9))</f>
        <v>0</v>
      </c>
    </row>
    <row r="42" spans="2:26" ht="101.25" customHeight="1" thickBot="1" x14ac:dyDescent="0.3">
      <c r="B42" s="485" t="str">
        <f>'ETR Capacities'!B42</f>
        <v>FR</v>
      </c>
      <c r="C42" s="477" t="str">
        <f>'ETR Capacities'!C42</f>
        <v>ETR-N-942</v>
      </c>
      <c r="D42" s="477" t="str">
        <f>_xlfn.XLOOKUP(C42,'Investment Project Main Info'!$E$4:$E$265,'Investment Project Main Info'!$F$4:$F$265)</f>
        <v>Lacq Hydrogen</v>
      </c>
      <c r="E42" s="477" t="str">
        <f>_xlfn.XLOOKUP(C42,'ETR Capacities'!$C$5:$C$79,'ETR Capacities'!$E$5:$E$79)</f>
        <v xml:space="preserve">Hydrogen and synthetic methane </v>
      </c>
      <c r="F42" s="31" t="str">
        <f>IF(_xlfn.XLOOKUP(C42,'ETR Capacities'!$C$5:$C$79,'ETR Capacities'!$F$5:$F$79)=0," ",_xlfn.XLOOKUP(C42,'ETR Capacities'!$C$5:$C$79,'ETR Capacities'!$F$5:$F$79))</f>
        <v xml:space="preserve"> </v>
      </c>
      <c r="G42" s="522">
        <f>'ETR Capacities'!J42*365*'Input Data'!$E$9</f>
        <v>21462.000000000004</v>
      </c>
      <c r="H42" s="44">
        <f>'ETR Capacities'!K42*365*'Input Data'!$E$9</f>
        <v>0</v>
      </c>
      <c r="I42" s="44">
        <f>'ETR Capacities'!L42*365*'Input Data'!$E$9</f>
        <v>0</v>
      </c>
      <c r="J42" s="44">
        <f>'ETR Capacities'!M42*1000000</f>
        <v>0</v>
      </c>
      <c r="K42" s="96">
        <f>IF('ETR Capacities'!O42=0,0,'ETR Capacities'!O42*365*('Input Data'!$E$6-'Input Data'!$E$9))</f>
        <v>0</v>
      </c>
      <c r="L42" s="111">
        <f>'ETR Capacities'!P42*365*'Input Data'!$E$9</f>
        <v>21462.000000000004</v>
      </c>
      <c r="M42" s="111">
        <f>'ETR Capacities'!Q42*365*'Input Data'!$E$9</f>
        <v>0</v>
      </c>
      <c r="N42" s="111">
        <f>'ETR Capacities'!R42*365*'Input Data'!$E$9</f>
        <v>0</v>
      </c>
      <c r="O42" s="111">
        <f>'ETR Capacities'!S42*1000000</f>
        <v>0</v>
      </c>
      <c r="P42" s="112">
        <f>IF('ETR Capacities'!U42=0,0,'ETR Capacities'!U42*365*('Input Data'!$E$6-'Input Data'!$E$9))</f>
        <v>0</v>
      </c>
      <c r="Q42" s="111">
        <f>'ETR Capacities'!V42*365*'Input Data'!$E$9</f>
        <v>21462.000000000004</v>
      </c>
      <c r="R42" s="111">
        <f>'ETR Capacities'!W42*365*'Input Data'!$E$9</f>
        <v>0</v>
      </c>
      <c r="S42" s="111">
        <f>'ETR Capacities'!X42*365*'Input Data'!$E$9</f>
        <v>0</v>
      </c>
      <c r="T42" s="111">
        <f>'ETR Capacities'!Y42*1000000</f>
        <v>0</v>
      </c>
      <c r="U42" s="112">
        <f>IF('ETR Capacities'!AA42=0,0,'ETR Capacities'!AA42*365*('Input Data'!$E$6-'Input Data'!$E$9))</f>
        <v>0</v>
      </c>
      <c r="V42" s="111">
        <f>'ETR Capacities'!AB42*365*'Input Data'!$E$9</f>
        <v>21462.000000000004</v>
      </c>
      <c r="W42" s="111">
        <f>'ETR Capacities'!AC42*365*'Input Data'!$E$9</f>
        <v>0</v>
      </c>
      <c r="X42" s="111">
        <f>'ETR Capacities'!AD42*365*'Input Data'!$E$9</f>
        <v>0</v>
      </c>
      <c r="Y42" s="111">
        <f>'ETR Capacities'!AE42*1000000</f>
        <v>0</v>
      </c>
      <c r="Z42" s="112">
        <f>IF('ETR Capacities'!AG42=0,0,'ETR Capacities'!AG42*365*('Input Data'!$E$6-'Input Data'!$E$9))</f>
        <v>0</v>
      </c>
    </row>
    <row r="43" spans="2:26" ht="171.75" customHeight="1" thickBot="1" x14ac:dyDescent="0.3">
      <c r="B43" s="489" t="str">
        <f>'ETR Capacities'!B43</f>
        <v>HR</v>
      </c>
      <c r="C43" s="468" t="str">
        <f>'ETR Capacities'!C43</f>
        <v>ETR-N-898</v>
      </c>
      <c r="D43" s="468" t="str">
        <f>_xlfn.XLOOKUP(C43,'Investment Project Main Info'!$E$4:$E$265,'Investment Project Main Info'!$F$4:$F$265)</f>
        <v>CNG filling station system development (CroBlueCorr project)</v>
      </c>
      <c r="E43" s="468" t="str">
        <f>_xlfn.XLOOKUP(C43,'ETR Capacities'!$C$5:$C$79,'ETR Capacities'!$E$5:$E$79)</f>
        <v>CNG/LNG for transport</v>
      </c>
      <c r="F43" s="21" t="str">
        <f>IF(_xlfn.XLOOKUP(C43,'ETR Capacities'!$C$5:$C$79,'ETR Capacities'!$F$5:$F$79)=0," ",_xlfn.XLOOKUP(C43,'ETR Capacities'!$C$5:$C$79,'ETR Capacities'!$F$5:$F$79))</f>
        <v xml:space="preserve"> </v>
      </c>
      <c r="G43" s="517">
        <f>'ETR Capacities'!J43*365*'Input Data'!$E$9</f>
        <v>0</v>
      </c>
      <c r="H43" s="33">
        <f>'ETR Capacities'!K43*365*'Input Data'!$E$9</f>
        <v>0</v>
      </c>
      <c r="I43" s="33">
        <f>'ETR Capacities'!L43*365*'Input Data'!$E$9</f>
        <v>0</v>
      </c>
      <c r="J43" s="33">
        <f>'ETR Capacities'!M43*1000000</f>
        <v>0</v>
      </c>
      <c r="K43" s="91">
        <f>IF('ETR Capacities'!O43=0,0,'ETR Capacities'!O43*365*('Input Data'!$E$6-'Input Data'!$E$9))</f>
        <v>0</v>
      </c>
      <c r="L43" s="101">
        <f>'ETR Capacities'!P43*365*'Input Data'!$E$9</f>
        <v>0</v>
      </c>
      <c r="M43" s="101">
        <f>'ETR Capacities'!Q43*365*'Input Data'!$E$9</f>
        <v>0</v>
      </c>
      <c r="N43" s="101">
        <f>'ETR Capacities'!R43*365*'Input Data'!$E$9</f>
        <v>0</v>
      </c>
      <c r="O43" s="101">
        <f>'ETR Capacities'!S43*1000000</f>
        <v>0</v>
      </c>
      <c r="P43" s="102">
        <f>IF('ETR Capacities'!U43=0,0,'ETR Capacities'!U43*365*('Input Data'!$E$6-'Input Data'!$E$9))</f>
        <v>1047.5499999999995</v>
      </c>
      <c r="Q43" s="101">
        <f>'ETR Capacities'!V43*365*'Input Data'!$E$9</f>
        <v>0</v>
      </c>
      <c r="R43" s="101">
        <f>'ETR Capacities'!W43*365*'Input Data'!$E$9</f>
        <v>0</v>
      </c>
      <c r="S43" s="101">
        <f>'ETR Capacities'!X43*365*'Input Data'!$E$9</f>
        <v>0</v>
      </c>
      <c r="T43" s="101">
        <f>'ETR Capacities'!Y43*1000000</f>
        <v>0</v>
      </c>
      <c r="U43" s="102">
        <f>IF('ETR Capacities'!AA43=0,0,'ETR Capacities'!AA43*365*('Input Data'!$E$6-'Input Data'!$E$9))</f>
        <v>6183.0999999999976</v>
      </c>
      <c r="V43" s="101">
        <f>'ETR Capacities'!AB43*365*'Input Data'!$E$9</f>
        <v>0</v>
      </c>
      <c r="W43" s="101">
        <f>'ETR Capacities'!AC43*365*'Input Data'!$E$9</f>
        <v>0</v>
      </c>
      <c r="X43" s="101">
        <f>'ETR Capacities'!AD43*365*'Input Data'!$E$9</f>
        <v>0</v>
      </c>
      <c r="Y43" s="101">
        <f>'ETR Capacities'!AE43*1000000</f>
        <v>0</v>
      </c>
      <c r="Z43" s="102">
        <f>IF('ETR Capacities'!AG43=0,0,'ETR Capacities'!AG43*365*('Input Data'!$E$6-'Input Data'!$E$9))</f>
        <v>13056.049999999996</v>
      </c>
    </row>
    <row r="44" spans="2:26" ht="195.75" customHeight="1" x14ac:dyDescent="0.25">
      <c r="B44" s="484" t="str">
        <f>'ETR Capacities'!B44</f>
        <v>IE</v>
      </c>
      <c r="C44" s="470" t="str">
        <f>'ETR Capacities'!C44</f>
        <v>ETR-N-20</v>
      </c>
      <c r="D44" s="470" t="str">
        <f>_xlfn.XLOOKUP(C44,'Investment Project Main Info'!$E$4:$E$265,'Investment Project Main Info'!$F$4:$F$265)</f>
        <v>GNI Renewable Gas Central Grid Injection Project</v>
      </c>
      <c r="E44" s="470" t="str">
        <f>_xlfn.XLOOKUP(C44,'ETR Capacities'!$C$5:$C$79,'ETR Capacities'!$E$5:$E$79)</f>
        <v>Biomethane developments</v>
      </c>
      <c r="F44" s="304" t="str">
        <f>IF(_xlfn.XLOOKUP(C44,'ETR Capacities'!$C$5:$C$79,'ETR Capacities'!$F$5:$F$79)=0," ",_xlfn.XLOOKUP(C44,'ETR Capacities'!$C$5:$C$79,'ETR Capacities'!$F$5:$F$79))</f>
        <v xml:space="preserve"> </v>
      </c>
      <c r="G44" s="518">
        <f>'ETR Capacities'!J44*365*'Input Data'!$E$9</f>
        <v>0</v>
      </c>
      <c r="H44" s="59">
        <f>'ETR Capacities'!K44*365*'Input Data'!$E$9</f>
        <v>0</v>
      </c>
      <c r="I44" s="59">
        <f>'ETR Capacities'!L44*365*'Input Data'!$E$9</f>
        <v>0</v>
      </c>
      <c r="J44" s="59">
        <f>'ETR Capacities'!M44*1000000</f>
        <v>0</v>
      </c>
      <c r="K44" s="92">
        <f>IF('ETR Capacities'!O44=0,0,'ETR Capacities'!O44*365*('Input Data'!$E$6-'Input Data'!$E$9))</f>
        <v>0</v>
      </c>
      <c r="L44" s="103">
        <f>'ETR Capacities'!P44*365*'Input Data'!$E$9</f>
        <v>0</v>
      </c>
      <c r="M44" s="103">
        <f>'ETR Capacities'!Q44*365*'Input Data'!$E$9</f>
        <v>0</v>
      </c>
      <c r="N44" s="103">
        <f>'ETR Capacities'!R44*365*'Input Data'!$E$9</f>
        <v>291270.00000000006</v>
      </c>
      <c r="O44" s="103">
        <f>'ETR Capacities'!S44*1000000</f>
        <v>0</v>
      </c>
      <c r="P44" s="104">
        <f>IF('ETR Capacities'!U44=0,0,'ETR Capacities'!U44*365*('Input Data'!$E$6-'Input Data'!$E$9))</f>
        <v>0</v>
      </c>
      <c r="Q44" s="103">
        <f>'ETR Capacities'!V44*365*'Input Data'!$E$9</f>
        <v>0</v>
      </c>
      <c r="R44" s="103">
        <f>'ETR Capacities'!W44*365*'Input Data'!$E$9</f>
        <v>0</v>
      </c>
      <c r="S44" s="103">
        <f>'ETR Capacities'!X44*365*'Input Data'!$E$9</f>
        <v>590205.00000000012</v>
      </c>
      <c r="T44" s="103">
        <f>'ETR Capacities'!Y44*1000000</f>
        <v>0</v>
      </c>
      <c r="U44" s="104">
        <f>IF('ETR Capacities'!AA44=0,0,'ETR Capacities'!AA44*365*('Input Data'!$E$6-'Input Data'!$E$9))</f>
        <v>0</v>
      </c>
      <c r="V44" s="103">
        <f>'ETR Capacities'!AB44*365*'Input Data'!$E$9</f>
        <v>0</v>
      </c>
      <c r="W44" s="103">
        <f>'ETR Capacities'!AC44*365*'Input Data'!$E$9</f>
        <v>0</v>
      </c>
      <c r="X44" s="103">
        <f>'ETR Capacities'!AD44*365*'Input Data'!$E$9</f>
        <v>590205.00000000012</v>
      </c>
      <c r="Y44" s="103">
        <f>'ETR Capacities'!AE44*1000000</f>
        <v>0</v>
      </c>
      <c r="Z44" s="104">
        <f>IF('ETR Capacities'!AG44=0,0,'ETR Capacities'!AG44*365*('Input Data'!$E$6-'Input Data'!$E$9))</f>
        <v>0</v>
      </c>
    </row>
    <row r="45" spans="2:26" ht="182.25" customHeight="1" thickBot="1" x14ac:dyDescent="0.3">
      <c r="B45" s="486" t="str">
        <f>'ETR Capacities'!B45</f>
        <v>IE</v>
      </c>
      <c r="C45" s="477" t="str">
        <f>'ETR Capacities'!C45</f>
        <v>ETR-N-22</v>
      </c>
      <c r="D45" s="477" t="str">
        <f>_xlfn.XLOOKUP(C45,'Investment Project Main Info'!$E$4:$E$265,'Investment Project Main Info'!$F$4:$F$265)</f>
        <v>Ervia Cork CCUS</v>
      </c>
      <c r="E45" s="477" t="str">
        <f>_xlfn.XLOOKUP(C45,'ETR Capacities'!$C$5:$C$79,'ETR Capacities'!$E$5:$E$79)</f>
        <v>CCS/CCU</v>
      </c>
      <c r="F45" s="31" t="str">
        <f>IF(_xlfn.XLOOKUP(C45,'ETR Capacities'!$C$5:$C$79,'ETR Capacities'!$F$5:$F$79)=0," ",_xlfn.XLOOKUP(C45,'ETR Capacities'!$C$5:$C$79,'ETR Capacities'!$F$5:$F$79))</f>
        <v xml:space="preserve"> </v>
      </c>
      <c r="G45" s="522">
        <f>'ETR Capacities'!J45*365*'Input Data'!$E$9</f>
        <v>0</v>
      </c>
      <c r="H45" s="44">
        <f>'ETR Capacities'!K45*365*'Input Data'!$E$9</f>
        <v>0</v>
      </c>
      <c r="I45" s="44">
        <f>'ETR Capacities'!L45*365*'Input Data'!$E$9</f>
        <v>0</v>
      </c>
      <c r="J45" s="44">
        <f>'ETR Capacities'!M45*1000000</f>
        <v>0</v>
      </c>
      <c r="K45" s="96">
        <f>IF('ETR Capacities'!O45=0,0,'ETR Capacities'!O45*365*('Input Data'!$E$6-'Input Data'!$E$9))</f>
        <v>0</v>
      </c>
      <c r="L45" s="111">
        <f>'ETR Capacities'!P45*365*'Input Data'!$E$9</f>
        <v>0</v>
      </c>
      <c r="M45" s="111">
        <f>'ETR Capacities'!Q45*365*'Input Data'!$E$9</f>
        <v>0</v>
      </c>
      <c r="N45" s="111">
        <f>'ETR Capacities'!R45*365*'Input Data'!$E$9</f>
        <v>0</v>
      </c>
      <c r="O45" s="111">
        <f>'ETR Capacities'!S45*1000000</f>
        <v>0</v>
      </c>
      <c r="P45" s="112">
        <f>IF('ETR Capacities'!U45=0,0,'ETR Capacities'!U45*365*('Input Data'!$E$6-'Input Data'!$E$9))</f>
        <v>0</v>
      </c>
      <c r="Q45" s="111">
        <f>'ETR Capacities'!V45*365*'Input Data'!$E$9</f>
        <v>0</v>
      </c>
      <c r="R45" s="111">
        <f>'ETR Capacities'!W45*365*'Input Data'!$E$9</f>
        <v>0</v>
      </c>
      <c r="S45" s="111">
        <f>'ETR Capacities'!X45*365*'Input Data'!$E$9</f>
        <v>0</v>
      </c>
      <c r="T45" s="111">
        <f>'ETR Capacities'!Y45*1000000</f>
        <v>2500000</v>
      </c>
      <c r="U45" s="112">
        <f>IF('ETR Capacities'!AA45=0,0,'ETR Capacities'!AA45*365*('Input Data'!$E$6-'Input Data'!$E$9))</f>
        <v>0</v>
      </c>
      <c r="V45" s="111">
        <f>'ETR Capacities'!AB45*365*'Input Data'!$E$9</f>
        <v>0</v>
      </c>
      <c r="W45" s="111">
        <f>'ETR Capacities'!AC45*365*'Input Data'!$E$9</f>
        <v>0</v>
      </c>
      <c r="X45" s="111">
        <f>'ETR Capacities'!AD45*365*'Input Data'!$E$9</f>
        <v>0</v>
      </c>
      <c r="Y45" s="111">
        <f>'ETR Capacities'!AE45*1000000</f>
        <v>2500000</v>
      </c>
      <c r="Z45" s="112">
        <f>IF('ETR Capacities'!AG45=0,0,'ETR Capacities'!AG45*365*('Input Data'!$E$6-'Input Data'!$E$9))</f>
        <v>0</v>
      </c>
    </row>
    <row r="46" spans="2:26" ht="171.75" customHeight="1" x14ac:dyDescent="0.25">
      <c r="B46" s="488" t="str">
        <f>'ETR Capacities'!B46</f>
        <v>IT</v>
      </c>
      <c r="C46" s="479" t="str">
        <f>'ETR Capacities'!C46</f>
        <v>ETR-N-305</v>
      </c>
      <c r="D46" s="478" t="str">
        <f>_xlfn.XLOOKUP(C46,'Investment Project Main Info'!$E$4:$E$265,'Investment Project Main Info'!$F$4:$F$265)</f>
        <v>PEGASUS</v>
      </c>
      <c r="E46" s="479" t="str">
        <f>_xlfn.XLOOKUP(C46,'ETR Capacities'!$C$5:$C$79,'ETR Capacities'!$E$5:$E$79)</f>
        <v xml:space="preserve">Hydrogen and synthetic methane </v>
      </c>
      <c r="F46" s="302" t="str">
        <f>IF(_xlfn.XLOOKUP(C46,'ETR Capacities'!$C$5:$C$79,'ETR Capacities'!$F$5:$F$79)=0," ",_xlfn.XLOOKUP(C46,'ETR Capacities'!$C$5:$C$79,'ETR Capacities'!$F$5:$F$79))</f>
        <v xml:space="preserve"> </v>
      </c>
      <c r="G46" s="523">
        <f>'ETR Capacities'!J46*365*'Input Data'!$E$9</f>
        <v>0</v>
      </c>
      <c r="H46" s="60">
        <f>'ETR Capacities'!K46*365*'Input Data'!$E$9</f>
        <v>0</v>
      </c>
      <c r="I46" s="60">
        <f>'ETR Capacities'!L46*365*'Input Data'!$E$9</f>
        <v>0</v>
      </c>
      <c r="J46" s="60">
        <f>'ETR Capacities'!M46*1000000</f>
        <v>0</v>
      </c>
      <c r="K46" s="97">
        <f>IF('ETR Capacities'!O46=0,0,'ETR Capacities'!O46*365*('Input Data'!$E$6-'Input Data'!$E$9))</f>
        <v>0</v>
      </c>
      <c r="L46" s="113">
        <f>'ETR Capacities'!P46*365*'Input Data'!$E$9</f>
        <v>0</v>
      </c>
      <c r="M46" s="113">
        <f>'ETR Capacities'!Q46*365*'Input Data'!$E$9</f>
        <v>9198</v>
      </c>
      <c r="N46" s="113">
        <f>'ETR Capacities'!R46*365*'Input Data'!$E$9</f>
        <v>0</v>
      </c>
      <c r="O46" s="113">
        <f>'ETR Capacities'!S46*1000000</f>
        <v>0</v>
      </c>
      <c r="P46" s="114">
        <f>IF('ETR Capacities'!U46=0,0,'ETR Capacities'!U46*365*('Input Data'!$E$6-'Input Data'!$E$9))</f>
        <v>0</v>
      </c>
      <c r="Q46" s="113">
        <f>'ETR Capacities'!V46*365*'Input Data'!$E$9</f>
        <v>0</v>
      </c>
      <c r="R46" s="113">
        <f>'ETR Capacities'!W46*365*'Input Data'!$E$9</f>
        <v>9198</v>
      </c>
      <c r="S46" s="113">
        <f>'ETR Capacities'!X46*365*'Input Data'!$E$9</f>
        <v>0</v>
      </c>
      <c r="T46" s="113">
        <f>'ETR Capacities'!Y46*1000000</f>
        <v>0</v>
      </c>
      <c r="U46" s="114">
        <f>IF('ETR Capacities'!AA46=0,0,'ETR Capacities'!AA46*365*('Input Data'!$E$6-'Input Data'!$E$9))</f>
        <v>0</v>
      </c>
      <c r="V46" s="113">
        <f>'ETR Capacities'!AB46*365*'Input Data'!$E$9</f>
        <v>0</v>
      </c>
      <c r="W46" s="113">
        <f>'ETR Capacities'!AC46*365*'Input Data'!$E$9</f>
        <v>9198</v>
      </c>
      <c r="X46" s="113">
        <f>'ETR Capacities'!AD46*365*'Input Data'!$E$9</f>
        <v>0</v>
      </c>
      <c r="Y46" s="113">
        <f>'ETR Capacities'!AE46*1000000</f>
        <v>0</v>
      </c>
      <c r="Z46" s="114">
        <f>IF('ETR Capacities'!AG46=0,0,'ETR Capacities'!AG46*365*('Input Data'!$E$6-'Input Data'!$E$9))</f>
        <v>0</v>
      </c>
    </row>
    <row r="47" spans="2:26" ht="96" customHeight="1" x14ac:dyDescent="0.25">
      <c r="B47" s="485" t="str">
        <f>'ETR Capacities'!B47</f>
        <v>IT</v>
      </c>
      <c r="C47" s="471" t="str">
        <f>'ETR Capacities'!C47</f>
        <v>ETR-F-516</v>
      </c>
      <c r="D47" s="471" t="str">
        <f>_xlfn.XLOOKUP(C47,'Investment Project Main Info'!$E$4:$E$265,'Investment Project Main Info'!$F$4:$F$265)</f>
        <v>CNG and L-CNG stations</v>
      </c>
      <c r="E47" s="471" t="str">
        <f>_xlfn.XLOOKUP(C47,'ETR Capacities'!$C$5:$C$79,'ETR Capacities'!$E$5:$E$79)</f>
        <v>CNG/LNG for transport</v>
      </c>
      <c r="F47" s="23" t="str">
        <f>IF(_xlfn.XLOOKUP(C47,'ETR Capacities'!$C$5:$C$79,'ETR Capacities'!$F$5:$F$79)=0," ",_xlfn.XLOOKUP(C47,'ETR Capacities'!$C$5:$C$79,'ETR Capacities'!$F$5:$F$79))</f>
        <v xml:space="preserve"> </v>
      </c>
      <c r="G47" s="524">
        <f>'ETR Capacities'!J47*365*'Input Data'!$E$9</f>
        <v>0</v>
      </c>
      <c r="H47" s="58">
        <f>'ETR Capacities'!K47*365*'Input Data'!$E$9</f>
        <v>0</v>
      </c>
      <c r="I47" s="58">
        <f>'ETR Capacities'!L47*365*'Input Data'!$E$9</f>
        <v>0</v>
      </c>
      <c r="J47" s="58">
        <f>'ETR Capacities'!M47*1000000</f>
        <v>0</v>
      </c>
      <c r="K47" s="98">
        <f>IF('ETR Capacities'!O47=0,0,'ETR Capacities'!O47*365*('Input Data'!$E$6-'Input Data'!$E$9))</f>
        <v>0</v>
      </c>
      <c r="L47" s="115">
        <f>'ETR Capacities'!P47*365*'Input Data'!$E$9</f>
        <v>0</v>
      </c>
      <c r="M47" s="115">
        <f>'ETR Capacities'!Q47*365*'Input Data'!$E$9</f>
        <v>0</v>
      </c>
      <c r="N47" s="115">
        <f>'ETR Capacities'!R47*365*'Input Data'!$E$9</f>
        <v>0</v>
      </c>
      <c r="O47" s="115">
        <f>'ETR Capacities'!S47*1000000</f>
        <v>0</v>
      </c>
      <c r="P47" s="116">
        <f>IF('ETR Capacities'!U47=0,0,'ETR Capacities'!U47*365*('Input Data'!$E$6-'Input Data'!$E$9))</f>
        <v>63619.499999999978</v>
      </c>
      <c r="Q47" s="115">
        <f>'ETR Capacities'!V47*365*'Input Data'!$E$9</f>
        <v>0</v>
      </c>
      <c r="R47" s="115">
        <f>'ETR Capacities'!W47*365*'Input Data'!$E$9</f>
        <v>0</v>
      </c>
      <c r="S47" s="115">
        <f>'ETR Capacities'!X47*365*'Input Data'!$E$9</f>
        <v>0</v>
      </c>
      <c r="T47" s="115">
        <f>'ETR Capacities'!Y47*1000000</f>
        <v>0</v>
      </c>
      <c r="U47" s="116">
        <f>IF('ETR Capacities'!AA47=0,0,'ETR Capacities'!AA47*365*('Input Data'!$E$6-'Input Data'!$E$9))</f>
        <v>63619.499999999978</v>
      </c>
      <c r="V47" s="115">
        <f>'ETR Capacities'!AB47*365*'Input Data'!$E$9</f>
        <v>0</v>
      </c>
      <c r="W47" s="115">
        <f>'ETR Capacities'!AC47*365*'Input Data'!$E$9</f>
        <v>0</v>
      </c>
      <c r="X47" s="115">
        <f>'ETR Capacities'!AD47*365*'Input Data'!$E$9</f>
        <v>0</v>
      </c>
      <c r="Y47" s="115">
        <f>'ETR Capacities'!AE47*1000000</f>
        <v>0</v>
      </c>
      <c r="Z47" s="116">
        <f>IF('ETR Capacities'!AG47=0,0,'ETR Capacities'!AG47*365*('Input Data'!$E$6-'Input Data'!$E$9))</f>
        <v>63619.499999999978</v>
      </c>
    </row>
    <row r="48" spans="2:26" ht="90" customHeight="1" x14ac:dyDescent="0.25">
      <c r="B48" s="485" t="str">
        <f>'ETR Capacities'!B48</f>
        <v>IT</v>
      </c>
      <c r="C48" s="471" t="str">
        <f>'ETR Capacities'!C48</f>
        <v>ETR-F-523</v>
      </c>
      <c r="D48" s="471" t="str">
        <f>_xlfn.XLOOKUP(C48,'Investment Project Main Info'!$E$4:$E$265,'Investment Project Main Info'!$F$4:$F$265)</f>
        <v>Biomethane plants development</v>
      </c>
      <c r="E48" s="471" t="str">
        <f>_xlfn.XLOOKUP(C48,'ETR Capacities'!$C$5:$C$79,'ETR Capacities'!$E$5:$E$79)</f>
        <v>Biomethane developments</v>
      </c>
      <c r="F48" s="669">
        <f>IF(_xlfn.XLOOKUP(C48,'ETR Capacities'!$C$5:$C$79,'ETR Capacities'!$F$5:$F$79)=0," ",_xlfn.XLOOKUP(C48,'ETR Capacities'!$C$5:$C$79,'ETR Capacities'!$F$5:$F$79))</f>
        <v>127</v>
      </c>
      <c r="G48" s="524">
        <f>'ETR Capacities'!J48*365*'Input Data'!$E$9</f>
        <v>0</v>
      </c>
      <c r="H48" s="58">
        <f>'ETR Capacities'!K48*365*'Input Data'!$E$9</f>
        <v>0</v>
      </c>
      <c r="I48" s="58">
        <f>'ETR Capacities'!L48*365*'Input Data'!$E$9</f>
        <v>0</v>
      </c>
      <c r="J48" s="58">
        <f>'ETR Capacities'!M48*1000000</f>
        <v>0</v>
      </c>
      <c r="K48" s="98">
        <f>IF('ETR Capacities'!O48=0,0,'ETR Capacities'!O48*365*('Input Data'!$E$6-'Input Data'!$E$9))</f>
        <v>0</v>
      </c>
      <c r="L48" s="115">
        <f>'ETR Capacities'!P48*365*'Input Data'!$E$9</f>
        <v>0</v>
      </c>
      <c r="M48" s="115">
        <f>'ETR Capacities'!Q48*365*'Input Data'!$E$9</f>
        <v>0</v>
      </c>
      <c r="N48" s="115">
        <f>'ETR Capacities'!R48*365*'Input Data'!$E$9</f>
        <v>53655</v>
      </c>
      <c r="O48" s="115">
        <f>'ETR Capacities'!S48*1000000</f>
        <v>0</v>
      </c>
      <c r="P48" s="116">
        <f>IF('ETR Capacities'!U48=0,0,'ETR Capacities'!U48*365*('Input Data'!$E$6-'Input Data'!$E$9))</f>
        <v>0</v>
      </c>
      <c r="Q48" s="115">
        <f>'ETR Capacities'!V48*365*'Input Data'!$E$9</f>
        <v>0</v>
      </c>
      <c r="R48" s="115">
        <f>'ETR Capacities'!W48*365*'Input Data'!$E$9</f>
        <v>0</v>
      </c>
      <c r="S48" s="115">
        <f>'ETR Capacities'!X48*365*'Input Data'!$E$9</f>
        <v>53655</v>
      </c>
      <c r="T48" s="115">
        <f>'ETR Capacities'!Y48*1000000</f>
        <v>0</v>
      </c>
      <c r="U48" s="116">
        <f>IF('ETR Capacities'!AA48=0,0,'ETR Capacities'!AA48*365*('Input Data'!$E$6-'Input Data'!$E$9))</f>
        <v>0</v>
      </c>
      <c r="V48" s="115">
        <f>'ETR Capacities'!AB48*365*'Input Data'!$E$9</f>
        <v>0</v>
      </c>
      <c r="W48" s="115">
        <f>'ETR Capacities'!AC48*365*'Input Data'!$E$9</f>
        <v>0</v>
      </c>
      <c r="X48" s="115">
        <f>'ETR Capacities'!AD48*365*'Input Data'!$E$9</f>
        <v>53655</v>
      </c>
      <c r="Y48" s="115">
        <f>'ETR Capacities'!AE48*1000000</f>
        <v>0</v>
      </c>
      <c r="Z48" s="116">
        <f>IF('ETR Capacities'!AG48=0,0,'ETR Capacities'!AG48*365*('Input Data'!$E$6-'Input Data'!$E$9))</f>
        <v>0</v>
      </c>
    </row>
    <row r="49" spans="2:26" ht="66" customHeight="1" x14ac:dyDescent="0.25">
      <c r="B49" s="485" t="str">
        <f>'ETR Capacities'!B49</f>
        <v>IT</v>
      </c>
      <c r="C49" s="471" t="str">
        <f>'ETR Capacities'!C49</f>
        <v>ETR-N-617</v>
      </c>
      <c r="D49" s="471" t="str">
        <f>_xlfn.XLOOKUP(C49,'Investment Project Main Info'!$E$4:$E$265,'Investment Project Main Info'!$F$4:$F$265)</f>
        <v>Project to facilitate biomethane production plants inteconnection</v>
      </c>
      <c r="E49" s="471" t="str">
        <f>_xlfn.XLOOKUP(C49,'ETR Capacities'!$C$5:$C$79,'ETR Capacities'!$E$5:$E$79)</f>
        <v>Biomethane developments</v>
      </c>
      <c r="F49" s="670"/>
      <c r="G49" s="519">
        <f>'ETR Capacities'!J49*365*'Input Data'!$E$9</f>
        <v>0</v>
      </c>
      <c r="H49" s="36">
        <f>'ETR Capacities'!K49*365*'Input Data'!$E$9</f>
        <v>0</v>
      </c>
      <c r="I49" s="36">
        <f>'ETR Capacities'!L49*365*'Input Data'!$E$9</f>
        <v>0</v>
      </c>
      <c r="J49" s="36">
        <f>'ETR Capacities'!M49*1000000</f>
        <v>0</v>
      </c>
      <c r="K49" s="93">
        <f>IF('ETR Capacities'!O49=0,0,'ETR Capacities'!O49*365*('Input Data'!$E$6-'Input Data'!$E$9))</f>
        <v>0</v>
      </c>
      <c r="L49" s="105">
        <f>'ETR Capacities'!P49*365*'Input Data'!$E$9</f>
        <v>0</v>
      </c>
      <c r="M49" s="105">
        <f>'ETR Capacities'!Q49*365*'Input Data'!$E$9</f>
        <v>0</v>
      </c>
      <c r="N49" s="105">
        <f>'ETR Capacities'!R49*365*'Input Data'!$E$9</f>
        <v>0</v>
      </c>
      <c r="O49" s="105">
        <f>'ETR Capacities'!S49*1000000</f>
        <v>0</v>
      </c>
      <c r="P49" s="106">
        <f>IF('ETR Capacities'!U49=0,0,'ETR Capacities'!U49*365*('Input Data'!$E$6-'Input Data'!$E$9))</f>
        <v>0</v>
      </c>
      <c r="Q49" s="105">
        <f>'ETR Capacities'!V49*365*'Input Data'!$E$9</f>
        <v>0</v>
      </c>
      <c r="R49" s="105">
        <f>'ETR Capacities'!W49*365*'Input Data'!$E$9</f>
        <v>0</v>
      </c>
      <c r="S49" s="105">
        <f>'ETR Capacities'!X49*365*'Input Data'!$E$9</f>
        <v>0</v>
      </c>
      <c r="T49" s="105">
        <f>'ETR Capacities'!Y49*1000000</f>
        <v>0</v>
      </c>
      <c r="U49" s="106">
        <f>IF('ETR Capacities'!AA49=0,0,'ETR Capacities'!AA49*365*('Input Data'!$E$6-'Input Data'!$E$9))</f>
        <v>0</v>
      </c>
      <c r="V49" s="105">
        <f>'ETR Capacities'!AB49*365*'Input Data'!$E$9</f>
        <v>0</v>
      </c>
      <c r="W49" s="105">
        <f>'ETR Capacities'!AC49*365*'Input Data'!$E$9</f>
        <v>0</v>
      </c>
      <c r="X49" s="105">
        <f>'ETR Capacities'!AD49*365*'Input Data'!$E$9</f>
        <v>0</v>
      </c>
      <c r="Y49" s="105">
        <f>'ETR Capacities'!AE49*1000000</f>
        <v>0</v>
      </c>
      <c r="Z49" s="106">
        <f>IF('ETR Capacities'!AG49=0,0,'ETR Capacities'!AG49*365*('Input Data'!$E$6-'Input Data'!$E$9))</f>
        <v>0</v>
      </c>
    </row>
    <row r="50" spans="2:26" ht="77.25" customHeight="1" x14ac:dyDescent="0.25">
      <c r="B50" s="485" t="str">
        <f>'ETR Capacities'!B50</f>
        <v>IT</v>
      </c>
      <c r="C50" s="471" t="str">
        <f>'ETR Capacities'!C50</f>
        <v>ETR-N-528</v>
      </c>
      <c r="D50" s="471" t="str">
        <f>_xlfn.XLOOKUP(C50,'Investment Project Main Info'!$E$4:$E$265,'Investment Project Main Info'!$F$4:$F$265)</f>
        <v>Microliquefaction plants</v>
      </c>
      <c r="E50" s="471" t="str">
        <f>_xlfn.XLOOKUP(C50,'ETR Capacities'!$C$5:$C$79,'ETR Capacities'!$E$5:$E$79)</f>
        <v>Micro liquefaction</v>
      </c>
      <c r="F50" s="13" t="str">
        <f>IF(_xlfn.XLOOKUP(C50,'ETR Capacities'!$C$5:$C$79,'ETR Capacities'!$F$5:$F$79)=0," ",_xlfn.XLOOKUP(C50,'ETR Capacities'!$C$5:$C$79,'ETR Capacities'!$F$5:$F$79))</f>
        <v xml:space="preserve"> </v>
      </c>
      <c r="G50" s="519">
        <f>'ETR Capacities'!J50*365*'Input Data'!$E$9</f>
        <v>0</v>
      </c>
      <c r="H50" s="36">
        <f>'ETR Capacities'!K50*365*'Input Data'!$E$9</f>
        <v>0</v>
      </c>
      <c r="I50" s="36">
        <f>'ETR Capacities'!L50*365*'Input Data'!$E$9</f>
        <v>0</v>
      </c>
      <c r="J50" s="36">
        <f>'ETR Capacities'!M50*1000000</f>
        <v>0</v>
      </c>
      <c r="K50" s="93">
        <f>IF('ETR Capacities'!O50=0,0,'ETR Capacities'!O50*365*('Input Data'!$E$6-'Input Data'!$E$9))</f>
        <v>0</v>
      </c>
      <c r="L50" s="105">
        <f>'ETR Capacities'!P50*365*'Input Data'!$E$9</f>
        <v>0</v>
      </c>
      <c r="M50" s="105">
        <f>'ETR Capacities'!Q50*365*'Input Data'!$E$9</f>
        <v>0</v>
      </c>
      <c r="N50" s="105">
        <f>'ETR Capacities'!R50*365*'Input Data'!$E$9</f>
        <v>0</v>
      </c>
      <c r="O50" s="105">
        <f>'ETR Capacities'!S50*1000000</f>
        <v>0</v>
      </c>
      <c r="P50" s="106">
        <f>IF('ETR Capacities'!U50=0,0,'ETR Capacities'!U50*365*('Input Data'!$E$6-'Input Data'!$E$9))</f>
        <v>0</v>
      </c>
      <c r="Q50" s="105">
        <f>'ETR Capacities'!V50*365*'Input Data'!$E$9</f>
        <v>0</v>
      </c>
      <c r="R50" s="105">
        <f>'ETR Capacities'!W50*365*'Input Data'!$E$9</f>
        <v>0</v>
      </c>
      <c r="S50" s="105">
        <f>'ETR Capacities'!X50*365*'Input Data'!$E$9</f>
        <v>0</v>
      </c>
      <c r="T50" s="105">
        <f>'ETR Capacities'!Y50*1000000</f>
        <v>0</v>
      </c>
      <c r="U50" s="106">
        <f>IF('ETR Capacities'!AA50=0,0,'ETR Capacities'!AA50*365*('Input Data'!$E$6-'Input Data'!$E$9))</f>
        <v>0</v>
      </c>
      <c r="V50" s="105">
        <f>'ETR Capacities'!AB50*365*'Input Data'!$E$9</f>
        <v>0</v>
      </c>
      <c r="W50" s="105">
        <f>'ETR Capacities'!AC50*365*'Input Data'!$E$9</f>
        <v>0</v>
      </c>
      <c r="X50" s="105">
        <f>'ETR Capacities'!AD50*365*'Input Data'!$E$9</f>
        <v>0</v>
      </c>
      <c r="Y50" s="105">
        <f>'ETR Capacities'!AE50*1000000</f>
        <v>0</v>
      </c>
      <c r="Z50" s="106">
        <f>IF('ETR Capacities'!AG50=0,0,'ETR Capacities'!AG50*365*('Input Data'!$E$6-'Input Data'!$E$9))</f>
        <v>0</v>
      </c>
    </row>
    <row r="51" spans="2:26" ht="156" customHeight="1" x14ac:dyDescent="0.25">
      <c r="B51" s="485" t="str">
        <f>'ETR Capacities'!B51</f>
        <v>IT</v>
      </c>
      <c r="C51" s="471" t="str">
        <f>'ETR Capacities'!C51</f>
        <v>ETR-N-595</v>
      </c>
      <c r="D51" s="471" t="str">
        <f>_xlfn.XLOOKUP(C51,'Investment Project Main Info'!$E$4:$E$265,'Investment Project Main Info'!$F$4:$F$265)</f>
        <v>Transport of hydrogen into natural gas network for industrial customers</v>
      </c>
      <c r="E51" s="471" t="str">
        <f>_xlfn.XLOOKUP(C51,'ETR Capacities'!$C$5:$C$79,'ETR Capacities'!$E$5:$E$79)</f>
        <v xml:space="preserve">Hydrogen and synthetic methane </v>
      </c>
      <c r="F51" s="13" t="str">
        <f>IF(_xlfn.XLOOKUP(C51,'ETR Capacities'!$C$5:$C$79,'ETR Capacities'!$F$5:$F$79)=0," ",_xlfn.XLOOKUP(C51,'ETR Capacities'!$C$5:$C$79,'ETR Capacities'!$F$5:$F$79))</f>
        <v xml:space="preserve"> </v>
      </c>
      <c r="G51" s="519">
        <f>'ETR Capacities'!J51*365*'Input Data'!$E$9</f>
        <v>0</v>
      </c>
      <c r="H51" s="36">
        <f>'ETR Capacities'!K51*365*'Input Data'!$E$9</f>
        <v>0</v>
      </c>
      <c r="I51" s="36">
        <f>'ETR Capacities'!L51*365*'Input Data'!$E$9</f>
        <v>0</v>
      </c>
      <c r="J51" s="36">
        <f>'ETR Capacities'!M51*1000000</f>
        <v>0</v>
      </c>
      <c r="K51" s="93">
        <f>IF('ETR Capacities'!O51=0,0,'ETR Capacities'!O51*365*('Input Data'!$E$6-'Input Data'!$E$9))</f>
        <v>0</v>
      </c>
      <c r="L51" s="105">
        <f>'ETR Capacities'!P51*365*'Input Data'!$E$9</f>
        <v>14716.800000000001</v>
      </c>
      <c r="M51" s="105">
        <f>'ETR Capacities'!Q51*365*'Input Data'!$E$9</f>
        <v>0</v>
      </c>
      <c r="N51" s="105">
        <f>'ETR Capacities'!R51*365*'Input Data'!$E$9</f>
        <v>0</v>
      </c>
      <c r="O51" s="105">
        <f>'ETR Capacities'!S51*1000000</f>
        <v>0</v>
      </c>
      <c r="P51" s="106">
        <f>IF('ETR Capacities'!U51=0,0,'ETR Capacities'!U51*365*('Input Data'!$E$6-'Input Data'!$E$9))</f>
        <v>0</v>
      </c>
      <c r="Q51" s="105">
        <f>'ETR Capacities'!V51*365*'Input Data'!$E$9</f>
        <v>14716.800000000001</v>
      </c>
      <c r="R51" s="105">
        <f>'ETR Capacities'!W51*365*'Input Data'!$E$9</f>
        <v>0</v>
      </c>
      <c r="S51" s="105">
        <f>'ETR Capacities'!X51*365*'Input Data'!$E$9</f>
        <v>0</v>
      </c>
      <c r="T51" s="105">
        <f>'ETR Capacities'!Y51*1000000</f>
        <v>0</v>
      </c>
      <c r="U51" s="106">
        <f>IF('ETR Capacities'!AA51=0,0,'ETR Capacities'!AA51*365*('Input Data'!$E$6-'Input Data'!$E$9))</f>
        <v>0</v>
      </c>
      <c r="V51" s="105">
        <f>'ETR Capacities'!AB51*365*'Input Data'!$E$9</f>
        <v>14716.800000000001</v>
      </c>
      <c r="W51" s="105">
        <f>'ETR Capacities'!AC51*365*'Input Data'!$E$9</f>
        <v>0</v>
      </c>
      <c r="X51" s="105">
        <f>'ETR Capacities'!AD51*365*'Input Data'!$E$9</f>
        <v>0</v>
      </c>
      <c r="Y51" s="105">
        <f>'ETR Capacities'!AE51*1000000</f>
        <v>0</v>
      </c>
      <c r="Z51" s="106">
        <f>IF('ETR Capacities'!AG51=0,0,'ETR Capacities'!AG51*365*('Input Data'!$E$6-'Input Data'!$E$9))</f>
        <v>0</v>
      </c>
    </row>
    <row r="52" spans="2:26" ht="80.25" customHeight="1" x14ac:dyDescent="0.25">
      <c r="B52" s="485" t="str">
        <f>'ETR Capacities'!B52</f>
        <v>IT</v>
      </c>
      <c r="C52" s="471" t="str">
        <f>'ETR Capacities'!C52</f>
        <v>ETR-F-599</v>
      </c>
      <c r="D52" s="471" t="str">
        <f>_xlfn.XLOOKUP(C52,'Investment Project Main Info'!$E$4:$E$265,'Investment Project Main Info'!$F$4:$F$265)</f>
        <v>Sector coupling: hybrid compressor station</v>
      </c>
      <c r="E52" s="471" t="str">
        <f>_xlfn.XLOOKUP(C52,'ETR Capacities'!$C$5:$C$79,'ETR Capacities'!$E$5:$E$79)</f>
        <v>Hybrid compressor stations</v>
      </c>
      <c r="F52" s="13" t="str">
        <f>IF(_xlfn.XLOOKUP(C52,'ETR Capacities'!$C$5:$C$79,'ETR Capacities'!$F$5:$F$79)=0," ",_xlfn.XLOOKUP(C52,'ETR Capacities'!$C$5:$C$79,'ETR Capacities'!$F$5:$F$79))</f>
        <v xml:space="preserve"> </v>
      </c>
      <c r="G52" s="519">
        <f>'ETR Capacities'!J52*365*'Input Data'!$E$9</f>
        <v>0</v>
      </c>
      <c r="H52" s="36">
        <f>'ETR Capacities'!K52*365*'Input Data'!$E$9</f>
        <v>0</v>
      </c>
      <c r="I52" s="36">
        <f>'ETR Capacities'!L52*365*'Input Data'!$E$9</f>
        <v>0</v>
      </c>
      <c r="J52" s="36">
        <f>'ETR Capacities'!M52*1000000</f>
        <v>0</v>
      </c>
      <c r="K52" s="93">
        <f>IF('ETR Capacities'!O52=0,0,'ETR Capacities'!O52*365*('Input Data'!$E$6-'Input Data'!$E$9))</f>
        <v>0</v>
      </c>
      <c r="L52" s="105">
        <f>'ETR Capacities'!P52*365*'Input Data'!$E$9</f>
        <v>0</v>
      </c>
      <c r="M52" s="105">
        <f>'ETR Capacities'!Q52*365*'Input Data'!$E$9</f>
        <v>0</v>
      </c>
      <c r="N52" s="105">
        <f>'ETR Capacities'!R52*365*'Input Data'!$E$9</f>
        <v>0</v>
      </c>
      <c r="O52" s="105">
        <f>'ETR Capacities'!S52*1000000</f>
        <v>0</v>
      </c>
      <c r="P52" s="106">
        <f>IF('ETR Capacities'!U52=0,0,'ETR Capacities'!U52*365*('Input Data'!$E$6-'Input Data'!$E$9))</f>
        <v>0</v>
      </c>
      <c r="Q52" s="105">
        <f>'ETR Capacities'!V52*365*'Input Data'!$E$9</f>
        <v>0</v>
      </c>
      <c r="R52" s="105">
        <f>'ETR Capacities'!W52*365*'Input Data'!$E$9</f>
        <v>0</v>
      </c>
      <c r="S52" s="105">
        <f>'ETR Capacities'!X52*365*'Input Data'!$E$9</f>
        <v>0</v>
      </c>
      <c r="T52" s="105">
        <f>'ETR Capacities'!Y52*1000000</f>
        <v>0</v>
      </c>
      <c r="U52" s="106">
        <f>IF('ETR Capacities'!AA52=0,0,'ETR Capacities'!AA52*365*('Input Data'!$E$6-'Input Data'!$E$9))</f>
        <v>0</v>
      </c>
      <c r="V52" s="105">
        <f>'ETR Capacities'!AB52*365*'Input Data'!$E$9</f>
        <v>0</v>
      </c>
      <c r="W52" s="105">
        <f>'ETR Capacities'!AC52*365*'Input Data'!$E$9</f>
        <v>0</v>
      </c>
      <c r="X52" s="105">
        <f>'ETR Capacities'!AD52*365*'Input Data'!$E$9</f>
        <v>0</v>
      </c>
      <c r="Y52" s="105">
        <f>'ETR Capacities'!AE52*1000000</f>
        <v>0</v>
      </c>
      <c r="Z52" s="106">
        <f>IF('ETR Capacities'!AG52=0,0,'ETR Capacities'!AG52*365*('Input Data'!$E$6-'Input Data'!$E$9))</f>
        <v>0</v>
      </c>
    </row>
    <row r="53" spans="2:26" ht="162.75" customHeight="1" x14ac:dyDescent="0.25">
      <c r="B53" s="485" t="str">
        <f>'ETR Capacities'!B53</f>
        <v>IT</v>
      </c>
      <c r="C53" s="480" t="str">
        <f>'ETR Capacities'!C53</f>
        <v>ETR-N-591</v>
      </c>
      <c r="D53" s="470" t="str">
        <f>_xlfn.XLOOKUP(C53,'Investment Project Main Info'!$E$4:$E$265,'Investment Project Main Info'!$F$4:$F$265)</f>
        <v>Power to gas plant in the south of Italy</v>
      </c>
      <c r="E53" s="470" t="str">
        <f>_xlfn.XLOOKUP(C53,'ETR Capacities'!$C$5:$C$79,'ETR Capacities'!$E$5:$E$79)</f>
        <v xml:space="preserve">Hydrogen and synthetic methane </v>
      </c>
      <c r="F53" s="304" t="str">
        <f>IF(_xlfn.XLOOKUP(C53,'ETR Capacities'!$C$5:$C$79,'ETR Capacities'!$F$5:$F$79)=0," ",_xlfn.XLOOKUP(C53,'ETR Capacities'!$C$5:$C$79,'ETR Capacities'!$F$5:$F$79))</f>
        <v xml:space="preserve"> </v>
      </c>
      <c r="G53" s="518">
        <f>'ETR Capacities'!J53*365*'Input Data'!$E$9</f>
        <v>0</v>
      </c>
      <c r="H53" s="59">
        <f>'ETR Capacities'!K53*365*'Input Data'!$E$9</f>
        <v>0</v>
      </c>
      <c r="I53" s="59">
        <f>'ETR Capacities'!L53*365*'Input Data'!$E$9</f>
        <v>0</v>
      </c>
      <c r="J53" s="59">
        <f>'ETR Capacities'!M53*1000000</f>
        <v>0</v>
      </c>
      <c r="K53" s="92">
        <f>IF('ETR Capacities'!O53=0,0,'ETR Capacities'!O53*365*('Input Data'!$E$6-'Input Data'!$E$9))</f>
        <v>0</v>
      </c>
      <c r="L53" s="103">
        <f>'ETR Capacities'!P53*365*'Input Data'!$E$9</f>
        <v>6438.6000000000013</v>
      </c>
      <c r="M53" s="103">
        <f>'ETR Capacities'!Q53*365*'Input Data'!$E$9</f>
        <v>0</v>
      </c>
      <c r="N53" s="103">
        <f>'ETR Capacities'!R53*365*'Input Data'!$E$9</f>
        <v>0</v>
      </c>
      <c r="O53" s="103">
        <f>'ETR Capacities'!S53*1000000</f>
        <v>0</v>
      </c>
      <c r="P53" s="104">
        <f>IF('ETR Capacities'!U53=0,0,'ETR Capacities'!U53*365*('Input Data'!$E$6-'Input Data'!$E$9))</f>
        <v>0</v>
      </c>
      <c r="Q53" s="103">
        <f>'ETR Capacities'!V53*365*'Input Data'!$E$9</f>
        <v>6438.6000000000013</v>
      </c>
      <c r="R53" s="103">
        <f>'ETR Capacities'!W53*365*'Input Data'!$E$9</f>
        <v>0</v>
      </c>
      <c r="S53" s="103">
        <f>'ETR Capacities'!X53*365*'Input Data'!$E$9</f>
        <v>0</v>
      </c>
      <c r="T53" s="103">
        <f>'ETR Capacities'!Y53*1000000</f>
        <v>0</v>
      </c>
      <c r="U53" s="104">
        <f>IF('ETR Capacities'!AA53=0,0,'ETR Capacities'!AA53*365*('Input Data'!$E$6-'Input Data'!$E$9))</f>
        <v>0</v>
      </c>
      <c r="V53" s="103">
        <f>'ETR Capacities'!AB53*365*'Input Data'!$E$9</f>
        <v>6438.6000000000013</v>
      </c>
      <c r="W53" s="103">
        <f>'ETR Capacities'!AC53*365*'Input Data'!$E$9</f>
        <v>0</v>
      </c>
      <c r="X53" s="103">
        <f>'ETR Capacities'!AD53*365*'Input Data'!$E$9</f>
        <v>0</v>
      </c>
      <c r="Y53" s="103">
        <f>'ETR Capacities'!AE53*1000000</f>
        <v>0</v>
      </c>
      <c r="Z53" s="104">
        <f>IF('ETR Capacities'!AG53=0,0,'ETR Capacities'!AG53*365*('Input Data'!$E$6-'Input Data'!$E$9))</f>
        <v>0</v>
      </c>
    </row>
    <row r="54" spans="2:26" ht="165.75" customHeight="1" thickBot="1" x14ac:dyDescent="0.3">
      <c r="B54" s="486" t="str">
        <f>'ETR Capacities'!B54</f>
        <v>IT</v>
      </c>
      <c r="C54" s="477" t="str">
        <f>'ETR Capacities'!C54</f>
        <v>ETR-N-958</v>
      </c>
      <c r="D54" s="477" t="str">
        <f>_xlfn.XLOOKUP(C54,'Investment Project Main Info'!$E$4:$E$265,'Investment Project Main Info'!$F$4:$F$265)</f>
        <v>Green Crane - Italy</v>
      </c>
      <c r="E54" s="477" t="str">
        <f>_xlfn.XLOOKUP(C54,'ETR Capacities'!$C$5:$C$79,'ETR Capacities'!$E$5:$E$79)</f>
        <v xml:space="preserve">Hydrogen and synthetic methane </v>
      </c>
      <c r="F54" s="31" t="str">
        <f>IF(_xlfn.XLOOKUP(C54,'ETR Capacities'!$C$5:$C$79,'ETR Capacities'!$F$5:$F$79)=0," ",_xlfn.XLOOKUP(C54,'ETR Capacities'!$C$5:$C$79,'ETR Capacities'!$F$5:$F$79))</f>
        <v xml:space="preserve"> </v>
      </c>
      <c r="G54" s="522">
        <f>'ETR Capacities'!J54*365*'Input Data'!$E$9</f>
        <v>0</v>
      </c>
      <c r="H54" s="44">
        <f>'ETR Capacities'!K54*365*'Input Data'!$E$9</f>
        <v>0</v>
      </c>
      <c r="I54" s="44">
        <f>'ETR Capacities'!L54*365*'Input Data'!$E$9</f>
        <v>0</v>
      </c>
      <c r="J54" s="44">
        <f>'ETR Capacities'!M54*1000000</f>
        <v>0</v>
      </c>
      <c r="K54" s="96">
        <f>IF('ETR Capacities'!O54=0,0,'ETR Capacities'!O54*365*('Input Data'!$E$6-'Input Data'!$E$9))</f>
        <v>0</v>
      </c>
      <c r="L54" s="111">
        <f>'ETR Capacities'!P54*365*'Input Data'!$E$9</f>
        <v>76650.000000000015</v>
      </c>
      <c r="M54" s="111">
        <f>'ETR Capacities'!Q54*365*'Input Data'!$E$9</f>
        <v>0</v>
      </c>
      <c r="N54" s="111">
        <f>'ETR Capacities'!R54*365*'Input Data'!$E$9</f>
        <v>0</v>
      </c>
      <c r="O54" s="111">
        <f>'ETR Capacities'!S54*1000000</f>
        <v>0</v>
      </c>
      <c r="P54" s="112">
        <f>IF('ETR Capacities'!U54=0,0,'ETR Capacities'!U54*365*('Input Data'!$E$6-'Input Data'!$E$9))</f>
        <v>0</v>
      </c>
      <c r="Q54" s="111">
        <f>'ETR Capacities'!V54*365*'Input Data'!$E$9</f>
        <v>76650.000000000015</v>
      </c>
      <c r="R54" s="111">
        <f>'ETR Capacities'!W54*365*'Input Data'!$E$9</f>
        <v>0</v>
      </c>
      <c r="S54" s="111">
        <f>'ETR Capacities'!X54*365*'Input Data'!$E$9</f>
        <v>0</v>
      </c>
      <c r="T54" s="111">
        <f>'ETR Capacities'!Y54*1000000</f>
        <v>0</v>
      </c>
      <c r="U54" s="112">
        <f>IF('ETR Capacities'!AA54=0,0,'ETR Capacities'!AA54*365*('Input Data'!$E$6-'Input Data'!$E$9))</f>
        <v>0</v>
      </c>
      <c r="V54" s="111">
        <f>'ETR Capacities'!AB54*365*'Input Data'!$E$9</f>
        <v>76650.000000000015</v>
      </c>
      <c r="W54" s="111">
        <f>'ETR Capacities'!AC54*365*'Input Data'!$E$9</f>
        <v>0</v>
      </c>
      <c r="X54" s="111">
        <f>'ETR Capacities'!AD54*365*'Input Data'!$E$9</f>
        <v>0</v>
      </c>
      <c r="Y54" s="111">
        <f>'ETR Capacities'!AE54*1000000</f>
        <v>0</v>
      </c>
      <c r="Z54" s="112">
        <f>IF('ETR Capacities'!AG54=0,0,'ETR Capacities'!AG54*365*('Input Data'!$E$6-'Input Data'!$E$9))</f>
        <v>0</v>
      </c>
    </row>
    <row r="55" spans="2:26" ht="197.25" customHeight="1" thickBot="1" x14ac:dyDescent="0.3">
      <c r="B55" s="489" t="str">
        <f>'ETR Capacities'!B55</f>
        <v>LT</v>
      </c>
      <c r="C55" s="468" t="str">
        <f>'ETR Capacities'!C55</f>
        <v>ETR-N-900</v>
      </c>
      <c r="D55" s="468" t="str">
        <f>_xlfn.XLOOKUP(C55,'Investment Project Main Info'!$E$4:$E$265,'Investment Project Main Info'!$F$4:$F$265)</f>
        <v>Hydrogen injection into the gas network in Lithuania</v>
      </c>
      <c r="E55" s="468" t="str">
        <f>_xlfn.XLOOKUP(C55,'ETR Capacities'!$C$5:$C$79,'ETR Capacities'!$E$5:$E$79)</f>
        <v xml:space="preserve">Hydrogen and synthetic methane </v>
      </c>
      <c r="F55" s="21" t="str">
        <f>IF(_xlfn.XLOOKUP(C55,'ETR Capacities'!$C$5:$C$79,'ETR Capacities'!$F$5:$F$79)=0," ",_xlfn.XLOOKUP(C55,'ETR Capacities'!$C$5:$C$79,'ETR Capacities'!$F$5:$F$79))</f>
        <v xml:space="preserve"> </v>
      </c>
      <c r="G55" s="517">
        <f>'ETR Capacities'!J55*365*'Input Data'!$E$9</f>
        <v>0</v>
      </c>
      <c r="H55" s="33">
        <f>'ETR Capacities'!K55*365*'Input Data'!$E$9</f>
        <v>0</v>
      </c>
      <c r="I55" s="33">
        <f>'ETR Capacities'!L55*365*'Input Data'!$E$9</f>
        <v>0</v>
      </c>
      <c r="J55" s="33">
        <f>'ETR Capacities'!M55*1000000</f>
        <v>0</v>
      </c>
      <c r="K55" s="91">
        <f>IF('ETR Capacities'!O55=0,0,'ETR Capacities'!O55*365*('Input Data'!$E$6-'Input Data'!$E$9))</f>
        <v>0</v>
      </c>
      <c r="L55" s="101">
        <f>'ETR Capacities'!P55*365*'Input Data'!$E$9</f>
        <v>766.50000000000011</v>
      </c>
      <c r="M55" s="101">
        <f>'ETR Capacities'!Q55*365*'Input Data'!$E$9</f>
        <v>0</v>
      </c>
      <c r="N55" s="101">
        <f>'ETR Capacities'!R55*365*'Input Data'!$E$9</f>
        <v>0</v>
      </c>
      <c r="O55" s="101">
        <f>'ETR Capacities'!S55*1000000</f>
        <v>0</v>
      </c>
      <c r="P55" s="102">
        <f>IF('ETR Capacities'!U55=0,0,'ETR Capacities'!U55*365*('Input Data'!$E$6-'Input Data'!$E$9))</f>
        <v>0</v>
      </c>
      <c r="Q55" s="101">
        <f>'ETR Capacities'!V55*365*'Input Data'!$E$9</f>
        <v>766.50000000000011</v>
      </c>
      <c r="R55" s="101">
        <f>'ETR Capacities'!W55*365*'Input Data'!$E$9</f>
        <v>0</v>
      </c>
      <c r="S55" s="101">
        <f>'ETR Capacities'!X55*365*'Input Data'!$E$9</f>
        <v>0</v>
      </c>
      <c r="T55" s="101">
        <f>'ETR Capacities'!Y55*1000000</f>
        <v>0</v>
      </c>
      <c r="U55" s="102">
        <f>IF('ETR Capacities'!AA55=0,0,'ETR Capacities'!AA55*365*('Input Data'!$E$6-'Input Data'!$E$9))</f>
        <v>0</v>
      </c>
      <c r="V55" s="101">
        <f>'ETR Capacities'!AB55*365*'Input Data'!$E$9</f>
        <v>766.50000000000011</v>
      </c>
      <c r="W55" s="101">
        <f>'ETR Capacities'!AC55*365*'Input Data'!$E$9</f>
        <v>0</v>
      </c>
      <c r="X55" s="101">
        <f>'ETR Capacities'!AD55*365*'Input Data'!$E$9</f>
        <v>0</v>
      </c>
      <c r="Y55" s="101">
        <f>'ETR Capacities'!AE55*1000000</f>
        <v>0</v>
      </c>
      <c r="Z55" s="102">
        <f>IF('ETR Capacities'!AG55=0,0,'ETR Capacities'!AG55*365*('Input Data'!$E$6-'Input Data'!$E$9))</f>
        <v>0</v>
      </c>
    </row>
    <row r="56" spans="2:26" ht="137.25" customHeight="1" x14ac:dyDescent="0.25">
      <c r="B56" s="484" t="str">
        <f>'ETR Capacities'!B56</f>
        <v>LV</v>
      </c>
      <c r="C56" s="470" t="str">
        <f>'ETR Capacities'!C56</f>
        <v>ETR-N-80</v>
      </c>
      <c r="D56" s="470" t="str">
        <f>_xlfn.XLOOKUP(C56,'Investment Project Main Info'!$E$4:$E$265,'Investment Project Main Info'!$F$4:$F$265)</f>
        <v>Power to Gas Production with infrastructure building/enhacement in Latvia</v>
      </c>
      <c r="E56" s="470" t="str">
        <f>_xlfn.XLOOKUP(C56,'ETR Capacities'!$C$5:$C$79,'ETR Capacities'!$E$5:$E$79)</f>
        <v xml:space="preserve">Hydrogen and synthetic methane </v>
      </c>
      <c r="F56" s="304" t="str">
        <f>IF(_xlfn.XLOOKUP(C56,'ETR Capacities'!$C$5:$C$79,'ETR Capacities'!$F$5:$F$79)=0," ",_xlfn.XLOOKUP(C56,'ETR Capacities'!$C$5:$C$79,'ETR Capacities'!$F$5:$F$79))</f>
        <v xml:space="preserve"> </v>
      </c>
      <c r="G56" s="518">
        <f>'ETR Capacities'!J56*365*'Input Data'!$E$9</f>
        <v>0</v>
      </c>
      <c r="H56" s="59">
        <f>'ETR Capacities'!K56*365*'Input Data'!$E$9</f>
        <v>0</v>
      </c>
      <c r="I56" s="59">
        <f>'ETR Capacities'!L56*365*'Input Data'!$E$9</f>
        <v>0</v>
      </c>
      <c r="J56" s="59">
        <f>'ETR Capacities'!M56*1000000</f>
        <v>0</v>
      </c>
      <c r="K56" s="92">
        <f>IF('ETR Capacities'!O56=0,0,'ETR Capacities'!O56*365*('Input Data'!$E$6-'Input Data'!$E$9))</f>
        <v>0</v>
      </c>
      <c r="L56" s="103">
        <f>'ETR Capacities'!P56*365*'Input Data'!$E$9</f>
        <v>153300.00000000003</v>
      </c>
      <c r="M56" s="103">
        <f>'ETR Capacities'!Q56*365*'Input Data'!$E$9</f>
        <v>0</v>
      </c>
      <c r="N56" s="103">
        <f>'ETR Capacities'!R56*365*'Input Data'!$E$9</f>
        <v>0</v>
      </c>
      <c r="O56" s="103">
        <f>'ETR Capacities'!S56*1000000</f>
        <v>0</v>
      </c>
      <c r="P56" s="104">
        <f>IF('ETR Capacities'!U56=0,0,'ETR Capacities'!U56*365*('Input Data'!$E$6-'Input Data'!$E$9))</f>
        <v>0</v>
      </c>
      <c r="Q56" s="103">
        <f>'ETR Capacities'!V56*365*'Input Data'!$E$9</f>
        <v>153300.00000000003</v>
      </c>
      <c r="R56" s="103">
        <f>'ETR Capacities'!W56*365*'Input Data'!$E$9</f>
        <v>0</v>
      </c>
      <c r="S56" s="103">
        <f>'ETR Capacities'!X56*365*'Input Data'!$E$9</f>
        <v>0</v>
      </c>
      <c r="T56" s="103">
        <f>'ETR Capacities'!Y56*1000000</f>
        <v>0</v>
      </c>
      <c r="U56" s="104">
        <f>IF('ETR Capacities'!AA56=0,0,'ETR Capacities'!AA56*365*('Input Data'!$E$6-'Input Data'!$E$9))</f>
        <v>0</v>
      </c>
      <c r="V56" s="103">
        <f>'ETR Capacities'!AB56*365*'Input Data'!$E$9</f>
        <v>153300.00000000003</v>
      </c>
      <c r="W56" s="103">
        <f>'ETR Capacities'!AC56*365*'Input Data'!$E$9</f>
        <v>0</v>
      </c>
      <c r="X56" s="103">
        <f>'ETR Capacities'!AD56*365*'Input Data'!$E$9</f>
        <v>0</v>
      </c>
      <c r="Y56" s="103">
        <f>'ETR Capacities'!AE56*1000000</f>
        <v>0</v>
      </c>
      <c r="Z56" s="104">
        <f>IF('ETR Capacities'!AG56=0,0,'ETR Capacities'!AG56*365*('Input Data'!$E$6-'Input Data'!$E$9))</f>
        <v>0</v>
      </c>
    </row>
    <row r="57" spans="2:26" ht="129" customHeight="1" thickBot="1" x14ac:dyDescent="0.3">
      <c r="B57" s="486" t="str">
        <f>'ETR Capacities'!B57</f>
        <v>LV</v>
      </c>
      <c r="C57" s="477" t="str">
        <f>'ETR Capacities'!C57</f>
        <v>ETR-N-125</v>
      </c>
      <c r="D57" s="477" t="str">
        <f>_xlfn.XLOOKUP(C57,'Investment Project Main Info'!$E$4:$E$265,'Investment Project Main Info'!$F$4:$F$265)</f>
        <v>Biomethane production with infrastructure building/enhancement in Latvia</v>
      </c>
      <c r="E57" s="477" t="str">
        <f>_xlfn.XLOOKUP(C57,'ETR Capacities'!$C$5:$C$79,'ETR Capacities'!$E$5:$E$79)</f>
        <v>Biomethane developments</v>
      </c>
      <c r="F57" s="24" t="str">
        <f>IF(_xlfn.XLOOKUP(C57,'ETR Capacities'!$C$5:$C$79,'ETR Capacities'!$F$5:$F$79)=0," ",_xlfn.XLOOKUP(C57,'ETR Capacities'!$C$5:$C$79,'ETR Capacities'!$F$5:$F$79))</f>
        <v xml:space="preserve"> </v>
      </c>
      <c r="G57" s="522">
        <f>'ETR Capacities'!J57*365*'Input Data'!$E$9</f>
        <v>0</v>
      </c>
      <c r="H57" s="44">
        <f>'ETR Capacities'!K57*365*'Input Data'!$E$9</f>
        <v>0</v>
      </c>
      <c r="I57" s="44">
        <f>'ETR Capacities'!L57*365*'Input Data'!$E$9</f>
        <v>0</v>
      </c>
      <c r="J57" s="44">
        <f>'ETR Capacities'!M57*1000000</f>
        <v>0</v>
      </c>
      <c r="K57" s="96">
        <f>IF('ETR Capacities'!O57=0,0,'ETR Capacities'!O57*365*('Input Data'!$E$6-'Input Data'!$E$9))</f>
        <v>0</v>
      </c>
      <c r="L57" s="111">
        <f>'ETR Capacities'!P57*365*'Input Data'!$E$9</f>
        <v>0</v>
      </c>
      <c r="M57" s="111">
        <f>'ETR Capacities'!Q57*365*'Input Data'!$E$9</f>
        <v>0</v>
      </c>
      <c r="N57" s="111">
        <f>'ETR Capacities'!R57*365*'Input Data'!$E$9</f>
        <v>0</v>
      </c>
      <c r="O57" s="111">
        <f>'ETR Capacities'!S57*1000000</f>
        <v>0</v>
      </c>
      <c r="P57" s="112">
        <f>IF('ETR Capacities'!U57=0,0,'ETR Capacities'!U57*365*('Input Data'!$E$6-'Input Data'!$E$9))</f>
        <v>0</v>
      </c>
      <c r="Q57" s="111">
        <f>'ETR Capacities'!V57*365*'Input Data'!$E$9</f>
        <v>0</v>
      </c>
      <c r="R57" s="111">
        <f>'ETR Capacities'!W57*365*'Input Data'!$E$9</f>
        <v>0</v>
      </c>
      <c r="S57" s="111">
        <f>'ETR Capacities'!X57*365*'Input Data'!$E$9</f>
        <v>55954.500000000007</v>
      </c>
      <c r="T57" s="111">
        <f>'ETR Capacities'!Y57*1000000</f>
        <v>0</v>
      </c>
      <c r="U57" s="112">
        <f>IF('ETR Capacities'!AA57=0,0,'ETR Capacities'!AA57*365*('Input Data'!$E$6-'Input Data'!$E$9))</f>
        <v>0</v>
      </c>
      <c r="V57" s="111">
        <f>'ETR Capacities'!AB57*365*'Input Data'!$E$9</f>
        <v>0</v>
      </c>
      <c r="W57" s="111">
        <f>'ETR Capacities'!AC57*365*'Input Data'!$E$9</f>
        <v>0</v>
      </c>
      <c r="X57" s="111">
        <f>'ETR Capacities'!AD57*365*'Input Data'!$E$9</f>
        <v>55954.500000000007</v>
      </c>
      <c r="Y57" s="111">
        <f>'ETR Capacities'!AE57*1000000</f>
        <v>0</v>
      </c>
      <c r="Z57" s="112">
        <f>IF('ETR Capacities'!AG57=0,0,'ETR Capacities'!AG57*365*('Input Data'!$E$6-'Input Data'!$E$9))</f>
        <v>0</v>
      </c>
    </row>
    <row r="58" spans="2:26" ht="123.75" customHeight="1" x14ac:dyDescent="0.25">
      <c r="B58" s="484" t="str">
        <f>'ETR Capacities'!B58</f>
        <v>NL</v>
      </c>
      <c r="C58" s="481" t="str">
        <f>'ETR Capacities'!C58</f>
        <v>ETR-N-322</v>
      </c>
      <c r="D58" s="478" t="str">
        <f>_xlfn.XLOOKUP(C58,'Investment Project Main Info'!$E$4:$E$265,'Investment Project Main Info'!$F$4:$F$265)</f>
        <v>North Sea Wind Power Hub</v>
      </c>
      <c r="E58" s="478" t="str">
        <f>_xlfn.XLOOKUP(C58,'ETR Capacities'!$C$5:$C$79,'ETR Capacities'!$E$5:$E$79)</f>
        <v xml:space="preserve">Hydrogen and synthetic methane </v>
      </c>
      <c r="F58" s="671">
        <f>IF(_xlfn.XLOOKUP(C58,'ETR Capacities'!$C$5:$C$79,'ETR Capacities'!$F$5:$F$79)=0," ",_xlfn.XLOOKUP(C58,'ETR Capacities'!$C$5:$C$79,'ETR Capacities'!$F$5:$F$79))</f>
        <v>105</v>
      </c>
      <c r="G58" s="523">
        <f>'ETR Capacities'!J58*365*'Input Data'!$E$9</f>
        <v>0</v>
      </c>
      <c r="H58" s="60">
        <f>'ETR Capacities'!K58*365*'Input Data'!$E$9</f>
        <v>0</v>
      </c>
      <c r="I58" s="60">
        <f>'ETR Capacities'!L58*365*'Input Data'!$E$9</f>
        <v>0</v>
      </c>
      <c r="J58" s="60">
        <f>'ETR Capacities'!M58*1000000</f>
        <v>0</v>
      </c>
      <c r="K58" s="97">
        <f>IF('ETR Capacities'!O58=0,0,'ETR Capacities'!O58*365*('Input Data'!$E$6-'Input Data'!$E$9))</f>
        <v>0</v>
      </c>
      <c r="L58" s="113">
        <f>'ETR Capacities'!P58*365*'Input Data'!$E$9</f>
        <v>0</v>
      </c>
      <c r="M58" s="113">
        <f>'ETR Capacities'!Q58*365*'Input Data'!$E$9</f>
        <v>0</v>
      </c>
      <c r="N58" s="113">
        <f>'ETR Capacities'!R58*365*'Input Data'!$E$9</f>
        <v>0</v>
      </c>
      <c r="O58" s="113">
        <f>'ETR Capacities'!S58*1000000</f>
        <v>0</v>
      </c>
      <c r="P58" s="114">
        <f>IF('ETR Capacities'!U58=0,0,'ETR Capacities'!U58*365*('Input Data'!$E$6-'Input Data'!$E$9))</f>
        <v>0</v>
      </c>
      <c r="Q58" s="113">
        <f>'ETR Capacities'!V58*365*'Input Data'!$E$9</f>
        <v>0</v>
      </c>
      <c r="R58" s="113">
        <f>'ETR Capacities'!W58*365*'Input Data'!$E$9</f>
        <v>0</v>
      </c>
      <c r="S58" s="113">
        <f>'ETR Capacities'!X58*365*'Input Data'!$E$9</f>
        <v>0</v>
      </c>
      <c r="T58" s="113">
        <f>'ETR Capacities'!Y58*1000000</f>
        <v>0</v>
      </c>
      <c r="U58" s="114">
        <f>IF('ETR Capacities'!AA58=0,0,'ETR Capacities'!AA58*365*('Input Data'!$E$6-'Input Data'!$E$9))</f>
        <v>0</v>
      </c>
      <c r="V58" s="113">
        <f>'ETR Capacities'!AB58*365*'Input Data'!$E$9</f>
        <v>2299500.0000000005</v>
      </c>
      <c r="W58" s="113">
        <f>'ETR Capacities'!AC58*365*'Input Data'!$E$9</f>
        <v>0</v>
      </c>
      <c r="X58" s="113">
        <f>'ETR Capacities'!AD58*365*'Input Data'!$E$9</f>
        <v>0</v>
      </c>
      <c r="Y58" s="113">
        <f>'ETR Capacities'!AE58*1000000</f>
        <v>0</v>
      </c>
      <c r="Z58" s="114">
        <f>IF('ETR Capacities'!AG58=0,0,'ETR Capacities'!AG58*365*('Input Data'!$E$6-'Input Data'!$E$9))</f>
        <v>0</v>
      </c>
    </row>
    <row r="59" spans="2:26" ht="79.5" customHeight="1" x14ac:dyDescent="0.25">
      <c r="B59" s="485" t="str">
        <f>'ETR Capacities'!B59</f>
        <v>NL</v>
      </c>
      <c r="C59" s="471" t="str">
        <f>'ETR Capacities'!C59</f>
        <v>ETR-N-370</v>
      </c>
      <c r="D59" s="471" t="str">
        <f>_xlfn.XLOOKUP(C59,'Investment Project Main Info'!$E$4:$E$265,'Investment Project Main Info'!$F$4:$F$265)</f>
        <v>Hydrogen transmission backbone Netherlands</v>
      </c>
      <c r="E59" s="471" t="str">
        <f>_xlfn.XLOOKUP(C59,'ETR Capacities'!$C$5:$C$79,'ETR Capacities'!$E$5:$E$79)</f>
        <v xml:space="preserve">Hydrogen and synthetic methane </v>
      </c>
      <c r="F59" s="672"/>
      <c r="G59" s="519">
        <f>'ETR Capacities'!J59*365*'Input Data'!$E$9</f>
        <v>0</v>
      </c>
      <c r="H59" s="36">
        <f>'ETR Capacities'!K59*365*'Input Data'!$E$9</f>
        <v>0</v>
      </c>
      <c r="I59" s="36">
        <f>'ETR Capacities'!L59*365*'Input Data'!$E$9</f>
        <v>0</v>
      </c>
      <c r="J59" s="36">
        <f>'ETR Capacities'!M59*1000000</f>
        <v>0</v>
      </c>
      <c r="K59" s="93">
        <f>IF('ETR Capacities'!O59=0,0,'ETR Capacities'!O59*365*('Input Data'!$E$6-'Input Data'!$E$9))</f>
        <v>0</v>
      </c>
      <c r="L59" s="105">
        <f>'ETR Capacities'!P59*365*'Input Data'!$E$9</f>
        <v>0</v>
      </c>
      <c r="M59" s="105">
        <f>'ETR Capacities'!Q59*365*'Input Data'!$E$9</f>
        <v>0</v>
      </c>
      <c r="N59" s="105">
        <f>'ETR Capacities'!R59*365*'Input Data'!$E$9</f>
        <v>0</v>
      </c>
      <c r="O59" s="105">
        <f>'ETR Capacities'!S59*1000000</f>
        <v>0</v>
      </c>
      <c r="P59" s="106">
        <f>IF('ETR Capacities'!U59=0,0,'ETR Capacities'!U59*365*('Input Data'!$E$6-'Input Data'!$E$9))</f>
        <v>0</v>
      </c>
      <c r="Q59" s="105">
        <f>'ETR Capacities'!V59*365*'Input Data'!$E$9</f>
        <v>0</v>
      </c>
      <c r="R59" s="105">
        <f>'ETR Capacities'!W59*365*'Input Data'!$E$9</f>
        <v>0</v>
      </c>
      <c r="S59" s="105">
        <f>'ETR Capacities'!X59*365*'Input Data'!$E$9</f>
        <v>0</v>
      </c>
      <c r="T59" s="105">
        <f>'ETR Capacities'!Y59*1000000</f>
        <v>0</v>
      </c>
      <c r="U59" s="106">
        <f>IF('ETR Capacities'!AA59=0,0,'ETR Capacities'!AA59*365*('Input Data'!$E$6-'Input Data'!$E$9))</f>
        <v>0</v>
      </c>
      <c r="V59" s="105">
        <f>'ETR Capacities'!AB59*365*'Input Data'!$E$9</f>
        <v>0</v>
      </c>
      <c r="W59" s="105">
        <f>'ETR Capacities'!AC59*365*'Input Data'!$E$9</f>
        <v>0</v>
      </c>
      <c r="X59" s="105">
        <f>'ETR Capacities'!AD59*365*'Input Data'!$E$9</f>
        <v>0</v>
      </c>
      <c r="Y59" s="105">
        <f>'ETR Capacities'!AE59*1000000</f>
        <v>0</v>
      </c>
      <c r="Z59" s="106">
        <f>IF('ETR Capacities'!AG59=0,0,'ETR Capacities'!AG59*365*('Input Data'!$E$6-'Input Data'!$E$9))</f>
        <v>0</v>
      </c>
    </row>
    <row r="60" spans="2:26" ht="78" customHeight="1" x14ac:dyDescent="0.25">
      <c r="B60" s="485" t="str">
        <f>'ETR Capacities'!B60</f>
        <v>NL</v>
      </c>
      <c r="C60" s="471" t="str">
        <f>'ETR Capacities'!C60</f>
        <v>ETR-N-396</v>
      </c>
      <c r="D60" s="471" t="str">
        <f>_xlfn.XLOOKUP(C60,'Investment Project Main Info'!$E$4:$E$265,'Investment Project Main Info'!$F$4:$F$265)</f>
        <v>Djewels</v>
      </c>
      <c r="E60" s="471" t="str">
        <f>_xlfn.XLOOKUP(C60,'ETR Capacities'!$C$5:$C$79,'ETR Capacities'!$E$5:$E$79)</f>
        <v xml:space="preserve">Hydrogen and synthetic methane </v>
      </c>
      <c r="F60" s="670"/>
      <c r="G60" s="519">
        <f>'ETR Capacities'!J60*365*'Input Data'!$E$9</f>
        <v>0</v>
      </c>
      <c r="H60" s="36">
        <f>'ETR Capacities'!K60*365*'Input Data'!$E$9</f>
        <v>0</v>
      </c>
      <c r="I60" s="36">
        <f>'ETR Capacities'!L60*365*'Input Data'!$E$9</f>
        <v>0</v>
      </c>
      <c r="J60" s="36">
        <f>'ETR Capacities'!M60*1000000</f>
        <v>0</v>
      </c>
      <c r="K60" s="93">
        <f>IF('ETR Capacities'!O60=0,0,'ETR Capacities'!O60*365*('Input Data'!$E$6-'Input Data'!$E$9))</f>
        <v>0</v>
      </c>
      <c r="L60" s="105">
        <f>'ETR Capacities'!P60*365*'Input Data'!$E$9</f>
        <v>0</v>
      </c>
      <c r="M60" s="105">
        <f>'ETR Capacities'!Q60*365*'Input Data'!$E$9</f>
        <v>0</v>
      </c>
      <c r="N60" s="105">
        <f>'ETR Capacities'!R60*365*'Input Data'!$E$9</f>
        <v>0</v>
      </c>
      <c r="O60" s="105">
        <f>'ETR Capacities'!S60*1000000</f>
        <v>0</v>
      </c>
      <c r="P60" s="106">
        <f>IF('ETR Capacities'!U60=0,0,'ETR Capacities'!U60*365*('Input Data'!$E$6-'Input Data'!$E$9))</f>
        <v>0</v>
      </c>
      <c r="Q60" s="105">
        <f>'ETR Capacities'!V60*365*'Input Data'!$E$9</f>
        <v>0</v>
      </c>
      <c r="R60" s="105">
        <f>'ETR Capacities'!W60*365*'Input Data'!$E$9</f>
        <v>0</v>
      </c>
      <c r="S60" s="105">
        <f>'ETR Capacities'!X60*365*'Input Data'!$E$9</f>
        <v>0</v>
      </c>
      <c r="T60" s="105">
        <f>'ETR Capacities'!Y60*1000000</f>
        <v>0</v>
      </c>
      <c r="U60" s="106">
        <f>IF('ETR Capacities'!AA60=0,0,'ETR Capacities'!AA60*365*('Input Data'!$E$6-'Input Data'!$E$9))</f>
        <v>0</v>
      </c>
      <c r="V60" s="105">
        <f>'ETR Capacities'!AB60*365*'Input Data'!$E$9</f>
        <v>0</v>
      </c>
      <c r="W60" s="105">
        <f>'ETR Capacities'!AC60*365*'Input Data'!$E$9</f>
        <v>0</v>
      </c>
      <c r="X60" s="105">
        <f>'ETR Capacities'!AD60*365*'Input Data'!$E$9</f>
        <v>0</v>
      </c>
      <c r="Y60" s="105">
        <f>'ETR Capacities'!AE60*1000000</f>
        <v>0</v>
      </c>
      <c r="Z60" s="106">
        <f>IF('ETR Capacities'!AG60=0,0,'ETR Capacities'!AG60*365*('Input Data'!$E$6-'Input Data'!$E$9))</f>
        <v>0</v>
      </c>
    </row>
    <row r="61" spans="2:26" ht="76.5" customHeight="1" x14ac:dyDescent="0.25">
      <c r="B61" s="485" t="str">
        <f>'ETR Capacities'!B61</f>
        <v>NL</v>
      </c>
      <c r="C61" s="482" t="str">
        <f>'ETR Capacities'!C61</f>
        <v>ETR-A-430</v>
      </c>
      <c r="D61" s="471" t="str">
        <f>_xlfn.XLOOKUP(C61,'Investment Project Main Info'!$E$4:$E$265,'Investment Project Main Info'!$F$4:$F$265)</f>
        <v>Porthos</v>
      </c>
      <c r="E61" s="471" t="str">
        <f>_xlfn.XLOOKUP(C61,'ETR Capacities'!$C$5:$C$79,'ETR Capacities'!$E$5:$E$79)</f>
        <v>CCS/CCU</v>
      </c>
      <c r="F61" s="13">
        <v>115</v>
      </c>
      <c r="G61" s="519">
        <f>'ETR Capacities'!J61*365*'Input Data'!$E$9</f>
        <v>0</v>
      </c>
      <c r="H61" s="36">
        <f>'ETR Capacities'!K61*365*'Input Data'!$E$9</f>
        <v>0</v>
      </c>
      <c r="I61" s="36">
        <f>'ETR Capacities'!L61*365*'Input Data'!$E$9</f>
        <v>0</v>
      </c>
      <c r="J61" s="36">
        <f>'ETR Capacities'!M61*1000000</f>
        <v>0</v>
      </c>
      <c r="K61" s="93">
        <f>IF('ETR Capacities'!O61=0,0,'ETR Capacities'!O61*365*('Input Data'!$E$6-'Input Data'!$E$9))</f>
        <v>0</v>
      </c>
      <c r="L61" s="105">
        <f>'ETR Capacities'!P61*365*'Input Data'!$E$9</f>
        <v>0</v>
      </c>
      <c r="M61" s="105">
        <f>'ETR Capacities'!Q61*365*'Input Data'!$E$9</f>
        <v>0</v>
      </c>
      <c r="N61" s="105">
        <f>'ETR Capacities'!R61*365*'Input Data'!$E$9</f>
        <v>0</v>
      </c>
      <c r="O61" s="105">
        <f>'ETR Capacities'!S61*1000000</f>
        <v>2500000</v>
      </c>
      <c r="P61" s="106">
        <f>IF('ETR Capacities'!U61=0,0,'ETR Capacities'!U61*365*('Input Data'!$E$6-'Input Data'!$E$9))</f>
        <v>0</v>
      </c>
      <c r="Q61" s="105">
        <f>'ETR Capacities'!V61*365*'Input Data'!$E$9</f>
        <v>0</v>
      </c>
      <c r="R61" s="105">
        <f>'ETR Capacities'!W61*365*'Input Data'!$E$9</f>
        <v>0</v>
      </c>
      <c r="S61" s="105">
        <f>'ETR Capacities'!X61*365*'Input Data'!$E$9</f>
        <v>0</v>
      </c>
      <c r="T61" s="105">
        <f>'ETR Capacities'!Y61*1000000</f>
        <v>2500000</v>
      </c>
      <c r="U61" s="106">
        <f>IF('ETR Capacities'!AA61=0,0,'ETR Capacities'!AA61*365*('Input Data'!$E$6-'Input Data'!$E$9))</f>
        <v>0</v>
      </c>
      <c r="V61" s="105">
        <f>'ETR Capacities'!AB61*365*'Input Data'!$E$9</f>
        <v>0</v>
      </c>
      <c r="W61" s="105">
        <f>'ETR Capacities'!AC61*365*'Input Data'!$E$9</f>
        <v>0</v>
      </c>
      <c r="X61" s="105">
        <f>'ETR Capacities'!AD61*365*'Input Data'!$E$9</f>
        <v>0</v>
      </c>
      <c r="Y61" s="105">
        <f>'ETR Capacities'!AE61*1000000</f>
        <v>2500000</v>
      </c>
      <c r="Z61" s="106">
        <f>IF('ETR Capacities'!AG61=0,0,'ETR Capacities'!AG61*365*('Input Data'!$E$6-'Input Data'!$E$9))</f>
        <v>0</v>
      </c>
    </row>
    <row r="62" spans="2:26" ht="176.25" customHeight="1" x14ac:dyDescent="0.25">
      <c r="B62" s="485" t="str">
        <f>'ETR Capacities'!B62</f>
        <v>NL</v>
      </c>
      <c r="C62" s="482" t="str">
        <f>'ETR Capacities'!C62</f>
        <v>ETR-N-432</v>
      </c>
      <c r="D62" s="471" t="str">
        <f>_xlfn.XLOOKUP(C62,'Investment Project Main Info'!$E$4:$E$265,'Investment Project Main Info'!$F$4:$F$265)</f>
        <v>Athos</v>
      </c>
      <c r="E62" s="471" t="str">
        <f>_xlfn.XLOOKUP(C62,'ETR Capacities'!$C$5:$C$79,'ETR Capacities'!$E$5:$E$79)</f>
        <v>CCS/CCU</v>
      </c>
      <c r="F62" s="13" t="str">
        <f>IF(_xlfn.XLOOKUP(C62,'ETR Capacities'!$C$5:$C$79,'ETR Capacities'!$F$5:$F$79)=0," ",_xlfn.XLOOKUP(C62,'ETR Capacities'!$C$5:$C$79,'ETR Capacities'!$F$5:$F$79))</f>
        <v xml:space="preserve"> </v>
      </c>
      <c r="G62" s="519">
        <f>'ETR Capacities'!J62*365*'Input Data'!$E$9</f>
        <v>0</v>
      </c>
      <c r="H62" s="36">
        <f>'ETR Capacities'!K62*365*'Input Data'!$E$9</f>
        <v>0</v>
      </c>
      <c r="I62" s="36">
        <f>'ETR Capacities'!L62*365*'Input Data'!$E$9</f>
        <v>0</v>
      </c>
      <c r="J62" s="36">
        <f>'ETR Capacities'!M62*1000000</f>
        <v>0</v>
      </c>
      <c r="K62" s="93">
        <f>IF('ETR Capacities'!O62=0,0,'ETR Capacities'!O62*365*('Input Data'!$E$6-'Input Data'!$E$9))</f>
        <v>0</v>
      </c>
      <c r="L62" s="105">
        <f>'ETR Capacities'!P62*365*'Input Data'!$E$9</f>
        <v>0</v>
      </c>
      <c r="M62" s="105">
        <f>'ETR Capacities'!Q62*365*'Input Data'!$E$9</f>
        <v>0</v>
      </c>
      <c r="N62" s="105">
        <f>'ETR Capacities'!R62*365*'Input Data'!$E$9</f>
        <v>0</v>
      </c>
      <c r="O62" s="105">
        <f>'ETR Capacities'!S62*1000000</f>
        <v>0</v>
      </c>
      <c r="P62" s="106">
        <f>IF('ETR Capacities'!U62=0,0,'ETR Capacities'!U62*365*('Input Data'!$E$6-'Input Data'!$E$9))</f>
        <v>0</v>
      </c>
      <c r="Q62" s="105">
        <f>'ETR Capacities'!V62*365*'Input Data'!$E$9</f>
        <v>0</v>
      </c>
      <c r="R62" s="105">
        <f>'ETR Capacities'!W62*365*'Input Data'!$E$9</f>
        <v>0</v>
      </c>
      <c r="S62" s="105">
        <f>'ETR Capacities'!X62*365*'Input Data'!$E$9</f>
        <v>0</v>
      </c>
      <c r="T62" s="105">
        <f>'ETR Capacities'!Y62*1000000</f>
        <v>84000000</v>
      </c>
      <c r="U62" s="106">
        <f>IF('ETR Capacities'!AA62=0,0,'ETR Capacities'!AA62*365*('Input Data'!$E$6-'Input Data'!$E$9))</f>
        <v>0</v>
      </c>
      <c r="V62" s="105">
        <f>'ETR Capacities'!AB62*365*'Input Data'!$E$9</f>
        <v>0</v>
      </c>
      <c r="W62" s="105">
        <f>'ETR Capacities'!AC62*365*'Input Data'!$E$9</f>
        <v>0</v>
      </c>
      <c r="X62" s="105">
        <f>'ETR Capacities'!AD62*365*'Input Data'!$E$9</f>
        <v>0</v>
      </c>
      <c r="Y62" s="105">
        <f>'ETR Capacities'!AE62*1000000</f>
        <v>84000000</v>
      </c>
      <c r="Z62" s="106">
        <f>IF('ETR Capacities'!AG62=0,0,'ETR Capacities'!AG62*365*('Input Data'!$E$6-'Input Data'!$E$9))</f>
        <v>0</v>
      </c>
    </row>
    <row r="63" spans="2:26" ht="69" customHeight="1" x14ac:dyDescent="0.25">
      <c r="B63" s="485" t="str">
        <f>'ETR Capacities'!B63</f>
        <v>NL</v>
      </c>
      <c r="C63" s="471" t="str">
        <f>'ETR Capacities'!C63</f>
        <v>ETR-A-437</v>
      </c>
      <c r="D63" s="471" t="str">
        <f>_xlfn.XLOOKUP(C63,'Investment Project Main Info'!$E$4:$E$265,'Investment Project Main Info'!$F$4:$F$265)</f>
        <v>Supercritical water gasification facilities</v>
      </c>
      <c r="E63" s="471" t="str">
        <f>_xlfn.XLOOKUP(C63,'ETR Capacities'!$C$5:$C$79,'ETR Capacities'!$E$5:$E$79)</f>
        <v>Biomethane developments</v>
      </c>
      <c r="F63" s="13" t="str">
        <f>IF(_xlfn.XLOOKUP(C63,'ETR Capacities'!$C$5:$C$79,'ETR Capacities'!$F$5:$F$79)=0," ",_xlfn.XLOOKUP(C63,'ETR Capacities'!$C$5:$C$79,'ETR Capacities'!$F$5:$F$79))</f>
        <v xml:space="preserve"> </v>
      </c>
      <c r="G63" s="519">
        <f>'ETR Capacities'!J63*365*'Input Data'!$E$9</f>
        <v>0</v>
      </c>
      <c r="H63" s="36">
        <f>'ETR Capacities'!K63*365*'Input Data'!$E$9</f>
        <v>0</v>
      </c>
      <c r="I63" s="36">
        <f>'ETR Capacities'!L63*365*'Input Data'!$E$9</f>
        <v>0</v>
      </c>
      <c r="J63" s="36">
        <f>'ETR Capacities'!M63*1000000</f>
        <v>0</v>
      </c>
      <c r="K63" s="93">
        <f>IF('ETR Capacities'!O63=0,0,'ETR Capacities'!O63*365*('Input Data'!$E$6-'Input Data'!$E$9))</f>
        <v>0</v>
      </c>
      <c r="L63" s="105">
        <f>'ETR Capacities'!P63*365*'Input Data'!$E$9</f>
        <v>0</v>
      </c>
      <c r="M63" s="105">
        <f>'ETR Capacities'!Q63*365*'Input Data'!$E$9</f>
        <v>0</v>
      </c>
      <c r="N63" s="105">
        <f>'ETR Capacities'!R63*365*'Input Data'!$E$9</f>
        <v>183960.00000000003</v>
      </c>
      <c r="O63" s="105">
        <f>'ETR Capacities'!S63*1000000</f>
        <v>0</v>
      </c>
      <c r="P63" s="106">
        <f>IF('ETR Capacities'!U63=0,0,'ETR Capacities'!U63*365*('Input Data'!$E$6-'Input Data'!$E$9))</f>
        <v>0</v>
      </c>
      <c r="Q63" s="105">
        <f>'ETR Capacities'!V63*365*'Input Data'!$E$9</f>
        <v>0</v>
      </c>
      <c r="R63" s="105">
        <f>'ETR Capacities'!W63*365*'Input Data'!$E$9</f>
        <v>0</v>
      </c>
      <c r="S63" s="105">
        <f>'ETR Capacities'!X63*365*'Input Data'!$E$9</f>
        <v>2675085.0000000005</v>
      </c>
      <c r="T63" s="105">
        <f>'ETR Capacities'!Y63*1000000</f>
        <v>0</v>
      </c>
      <c r="U63" s="106">
        <f>IF('ETR Capacities'!AA63=0,0,'ETR Capacities'!AA63*365*('Input Data'!$E$6-'Input Data'!$E$9))</f>
        <v>0</v>
      </c>
      <c r="V63" s="105">
        <f>'ETR Capacities'!AB63*365*'Input Data'!$E$9</f>
        <v>0</v>
      </c>
      <c r="W63" s="105">
        <f>'ETR Capacities'!AC63*365*'Input Data'!$E$9</f>
        <v>0</v>
      </c>
      <c r="X63" s="105">
        <f>'ETR Capacities'!AD63*365*'Input Data'!$E$9</f>
        <v>2675085.0000000005</v>
      </c>
      <c r="Y63" s="105">
        <f>'ETR Capacities'!AE63*1000000</f>
        <v>0</v>
      </c>
      <c r="Z63" s="106">
        <f>IF('ETR Capacities'!AG63=0,0,'ETR Capacities'!AG63*365*('Input Data'!$E$6-'Input Data'!$E$9))</f>
        <v>0</v>
      </c>
    </row>
    <row r="64" spans="2:26" ht="174" customHeight="1" x14ac:dyDescent="0.25">
      <c r="B64" s="485" t="str">
        <f>'ETR Capacities'!B64</f>
        <v>NL</v>
      </c>
      <c r="C64" s="471" t="str">
        <f>'ETR Capacities'!C64</f>
        <v>ETR-N-956</v>
      </c>
      <c r="D64" s="471" t="str">
        <f>_xlfn.XLOOKUP(C64,'Investment Project Main Info'!$E$4:$E$265,'Investment Project Main Info'!$F$4:$F$265)</f>
        <v>Hydrogen export/import Oude Statenzijl</v>
      </c>
      <c r="E64" s="471" t="str">
        <f>_xlfn.XLOOKUP(C64,'ETR Capacities'!$C$5:$C$79,'ETR Capacities'!$E$5:$E$79)</f>
        <v xml:space="preserve">Hydrogen and synthetic methane </v>
      </c>
      <c r="F64" s="13">
        <f>IF(_xlfn.XLOOKUP(C64,'ETR Capacities'!$C$5:$C$79,'ETR Capacities'!$F$5:$F$79)=0," ",_xlfn.XLOOKUP(C64,'ETR Capacities'!$C$5:$C$79,'ETR Capacities'!$F$5:$F$79))</f>
        <v>139</v>
      </c>
      <c r="G64" s="519">
        <f>'ETR Capacities'!J64*365*'Input Data'!$E$9</f>
        <v>0</v>
      </c>
      <c r="H64" s="36">
        <f>'ETR Capacities'!K64*365*'Input Data'!$E$9</f>
        <v>0</v>
      </c>
      <c r="I64" s="36">
        <f>'ETR Capacities'!L64*365*'Input Data'!$E$9</f>
        <v>0</v>
      </c>
      <c r="J64" s="36">
        <f>'ETR Capacities'!M64*1000000</f>
        <v>0</v>
      </c>
      <c r="K64" s="93">
        <f>IF('ETR Capacities'!O64=0,0,'ETR Capacities'!O64*365*('Input Data'!$E$6-'Input Data'!$E$9))</f>
        <v>0</v>
      </c>
      <c r="L64" s="105">
        <f>'ETR Capacities'!P64*365*'Input Data'!$E$9</f>
        <v>0</v>
      </c>
      <c r="M64" s="105">
        <f>'ETR Capacities'!Q64*365*'Input Data'!$E$9</f>
        <v>0</v>
      </c>
      <c r="N64" s="105">
        <f>'ETR Capacities'!R64*365*'Input Data'!$E$9</f>
        <v>0</v>
      </c>
      <c r="O64" s="105">
        <f>'ETR Capacities'!S64*1000000</f>
        <v>0</v>
      </c>
      <c r="P64" s="106">
        <f>IF('ETR Capacities'!U64=0,0,'ETR Capacities'!U64*365*('Input Data'!$E$6-'Input Data'!$E$9))</f>
        <v>0</v>
      </c>
      <c r="Q64" s="105">
        <f>'ETR Capacities'!V64*365*'Input Data'!$E$9</f>
        <v>0</v>
      </c>
      <c r="R64" s="105">
        <f>'ETR Capacities'!W64*365*'Input Data'!$E$9</f>
        <v>0</v>
      </c>
      <c r="S64" s="105">
        <f>'ETR Capacities'!X64*365*'Input Data'!$E$9</f>
        <v>0</v>
      </c>
      <c r="T64" s="105">
        <f>'ETR Capacities'!Y64*1000000</f>
        <v>0</v>
      </c>
      <c r="U64" s="106">
        <f>IF('ETR Capacities'!AA64=0,0,'ETR Capacities'!AA64*365*('Input Data'!$E$6-'Input Data'!$E$9))</f>
        <v>0</v>
      </c>
      <c r="V64" s="105">
        <f>'ETR Capacities'!AB64*365*'Input Data'!$E$9</f>
        <v>0</v>
      </c>
      <c r="W64" s="105">
        <f>'ETR Capacities'!AC64*365*'Input Data'!$E$9</f>
        <v>0</v>
      </c>
      <c r="X64" s="105">
        <f>'ETR Capacities'!AD64*365*'Input Data'!$E$9</f>
        <v>0</v>
      </c>
      <c r="Y64" s="105">
        <f>'ETR Capacities'!AE64*1000000</f>
        <v>0</v>
      </c>
      <c r="Z64" s="106">
        <f>IF('ETR Capacities'!AG64=0,0,'ETR Capacities'!AG64*365*('Input Data'!$E$6-'Input Data'!$E$9))</f>
        <v>0</v>
      </c>
    </row>
    <row r="65" spans="2:26" ht="157.5" customHeight="1" x14ac:dyDescent="0.25">
      <c r="B65" s="485" t="str">
        <f>'ETR Capacities'!B65</f>
        <v>NL</v>
      </c>
      <c r="C65" s="471" t="str">
        <f>'ETR Capacities'!C65</f>
        <v>ETR-N-830</v>
      </c>
      <c r="D65" s="471" t="str">
        <f>_xlfn.XLOOKUP(C65,'Investment Project Main Info'!$E$4:$E$265,'Investment Project Main Info'!$F$4:$F$265)</f>
        <v>Green Hydrogen Hub Zuidwending</v>
      </c>
      <c r="E65" s="471" t="str">
        <f>_xlfn.XLOOKUP(C65,'ETR Capacities'!$C$5:$C$79,'ETR Capacities'!$E$5:$E$79)</f>
        <v xml:space="preserve">Hydrogen and synthetic methane </v>
      </c>
      <c r="F65" s="13" t="str">
        <f>IF(_xlfn.XLOOKUP(C65,'ETR Capacities'!$C$5:$C$79,'ETR Capacities'!$F$5:$F$79)=0," ",_xlfn.XLOOKUP(C65,'ETR Capacities'!$C$5:$C$79,'ETR Capacities'!$F$5:$F$79))</f>
        <v xml:space="preserve"> </v>
      </c>
      <c r="G65" s="519">
        <f>'ETR Capacities'!J65*365*'Input Data'!$E$9</f>
        <v>0</v>
      </c>
      <c r="H65" s="36">
        <f>'ETR Capacities'!K65*365*'Input Data'!$E$9</f>
        <v>0</v>
      </c>
      <c r="I65" s="36">
        <f>'ETR Capacities'!L65*365*'Input Data'!$E$9</f>
        <v>0</v>
      </c>
      <c r="J65" s="36">
        <f>'ETR Capacities'!M65*1000000</f>
        <v>0</v>
      </c>
      <c r="K65" s="93">
        <f>IF('ETR Capacities'!O65=0,0,'ETR Capacities'!O65*365*('Input Data'!$E$6-'Input Data'!$E$9))</f>
        <v>0</v>
      </c>
      <c r="L65" s="105">
        <f>'ETR Capacities'!P65*365*'Input Data'!$E$9</f>
        <v>0</v>
      </c>
      <c r="M65" s="105">
        <f>'ETR Capacities'!Q65*365*'Input Data'!$E$9</f>
        <v>0</v>
      </c>
      <c r="N65" s="105">
        <f>'ETR Capacities'!R65*365*'Input Data'!$E$9</f>
        <v>0</v>
      </c>
      <c r="O65" s="105">
        <f>'ETR Capacities'!S65*1000000</f>
        <v>0</v>
      </c>
      <c r="P65" s="106">
        <f>IF('ETR Capacities'!U65=0,0,'ETR Capacities'!U65*365*('Input Data'!$E$6-'Input Data'!$E$9))</f>
        <v>0</v>
      </c>
      <c r="Q65" s="105">
        <f>'ETR Capacities'!V65*365*'Input Data'!$E$9</f>
        <v>643860.00000000012</v>
      </c>
      <c r="R65" s="105">
        <f>'ETR Capacities'!W65*365*'Input Data'!$E$9</f>
        <v>0</v>
      </c>
      <c r="S65" s="105">
        <f>'ETR Capacities'!X65*365*'Input Data'!$E$9</f>
        <v>0</v>
      </c>
      <c r="T65" s="105">
        <f>'ETR Capacities'!Y65*1000000</f>
        <v>0</v>
      </c>
      <c r="U65" s="106">
        <f>IF('ETR Capacities'!AA65=0,0,'ETR Capacities'!AA65*365*('Input Data'!$E$6-'Input Data'!$E$9))</f>
        <v>0</v>
      </c>
      <c r="V65" s="105">
        <f>'ETR Capacities'!AB65*365*'Input Data'!$E$9</f>
        <v>643860.00000000012</v>
      </c>
      <c r="W65" s="105">
        <f>'ETR Capacities'!AC65*365*'Input Data'!$E$9</f>
        <v>0</v>
      </c>
      <c r="X65" s="105">
        <f>'ETR Capacities'!AD65*365*'Input Data'!$E$9</f>
        <v>0</v>
      </c>
      <c r="Y65" s="105">
        <f>'ETR Capacities'!AE65*1000000</f>
        <v>0</v>
      </c>
      <c r="Z65" s="106">
        <f>IF('ETR Capacities'!AG65=0,0,'ETR Capacities'!AG65*365*('Input Data'!$E$6-'Input Data'!$E$9))</f>
        <v>0</v>
      </c>
    </row>
    <row r="66" spans="2:26" ht="172.5" customHeight="1" x14ac:dyDescent="0.25">
      <c r="B66" s="485" t="str">
        <f>'ETR Capacities'!B66</f>
        <v>NL</v>
      </c>
      <c r="C66" s="470" t="str">
        <f>'ETR Capacities'!C66</f>
        <v>ETR-N-833</v>
      </c>
      <c r="D66" s="470" t="str">
        <f>_xlfn.XLOOKUP(C66,'Investment Project Main Info'!$E$4:$E$265,'Investment Project Main Info'!$F$4:$F$265)</f>
        <v>Green Hydrogen Hub Drenthe</v>
      </c>
      <c r="E66" s="470" t="str">
        <f>_xlfn.XLOOKUP(C66,'ETR Capacities'!$C$5:$C$79,'ETR Capacities'!$E$5:$E$79)</f>
        <v xml:space="preserve">Hydrogen and synthetic methane </v>
      </c>
      <c r="F66" s="304" t="str">
        <f>IF(_xlfn.XLOOKUP(C66,'ETR Capacities'!$C$5:$C$79,'ETR Capacities'!$F$5:$F$79)=0," ",_xlfn.XLOOKUP(C66,'ETR Capacities'!$C$5:$C$79,'ETR Capacities'!$F$5:$F$79))</f>
        <v xml:space="preserve"> </v>
      </c>
      <c r="G66" s="518">
        <f>'ETR Capacities'!J66*365*'Input Data'!$E$9</f>
        <v>0</v>
      </c>
      <c r="H66" s="59">
        <f>'ETR Capacities'!K66*365*'Input Data'!$E$9</f>
        <v>0</v>
      </c>
      <c r="I66" s="59">
        <f>'ETR Capacities'!L66*365*'Input Data'!$E$9</f>
        <v>0</v>
      </c>
      <c r="J66" s="59">
        <f>'ETR Capacities'!M66*1000000</f>
        <v>0</v>
      </c>
      <c r="K66" s="92">
        <f>IF('ETR Capacities'!O66=0,0,'ETR Capacities'!O66*365*('Input Data'!$E$6-'Input Data'!$E$9))</f>
        <v>0</v>
      </c>
      <c r="L66" s="103">
        <f>'ETR Capacities'!P66*365*'Input Data'!$E$9</f>
        <v>0</v>
      </c>
      <c r="M66" s="103">
        <f>'ETR Capacities'!Q66*365*'Input Data'!$E$9</f>
        <v>0</v>
      </c>
      <c r="N66" s="103">
        <f>'ETR Capacities'!R66*365*'Input Data'!$E$9</f>
        <v>0</v>
      </c>
      <c r="O66" s="103">
        <f>'ETR Capacities'!S66*1000000</f>
        <v>0</v>
      </c>
      <c r="P66" s="104">
        <f>IF('ETR Capacities'!U66=0,0,'ETR Capacities'!U66*365*('Input Data'!$E$6-'Input Data'!$E$9))</f>
        <v>0</v>
      </c>
      <c r="Q66" s="103">
        <f>'ETR Capacities'!V66*365*'Input Data'!$E$9</f>
        <v>193158.00000000003</v>
      </c>
      <c r="R66" s="103">
        <f>'ETR Capacities'!W66*365*'Input Data'!$E$9</f>
        <v>0</v>
      </c>
      <c r="S66" s="103">
        <f>'ETR Capacities'!X66*365*'Input Data'!$E$9</f>
        <v>0</v>
      </c>
      <c r="T66" s="103">
        <f>'ETR Capacities'!Y66*1000000</f>
        <v>0</v>
      </c>
      <c r="U66" s="104">
        <f>IF('ETR Capacities'!AA66=0,0,'ETR Capacities'!AA66*365*('Input Data'!$E$6-'Input Data'!$E$9))</f>
        <v>0</v>
      </c>
      <c r="V66" s="103">
        <f>'ETR Capacities'!AB66*365*'Input Data'!$E$9</f>
        <v>643860.00000000012</v>
      </c>
      <c r="W66" s="103">
        <f>'ETR Capacities'!AC66*365*'Input Data'!$E$9</f>
        <v>0</v>
      </c>
      <c r="X66" s="103">
        <f>'ETR Capacities'!AD66*365*'Input Data'!$E$9</f>
        <v>0</v>
      </c>
      <c r="Y66" s="103">
        <f>'ETR Capacities'!AE66*1000000</f>
        <v>0</v>
      </c>
      <c r="Z66" s="104">
        <f>IF('ETR Capacities'!AG66=0,0,'ETR Capacities'!AG66*365*('Input Data'!$E$6-'Input Data'!$E$9))</f>
        <v>0</v>
      </c>
    </row>
    <row r="67" spans="2:26" ht="153" customHeight="1" thickBot="1" x14ac:dyDescent="0.3">
      <c r="B67" s="486" t="str">
        <f>'ETR Capacities'!B67</f>
        <v>NL</v>
      </c>
      <c r="C67" s="477" t="str">
        <f>'ETR Capacities'!C67</f>
        <v>ETR-N-874</v>
      </c>
      <c r="D67" s="477" t="str">
        <f>_xlfn.XLOOKUP(C67,'Investment Project Main Info'!$E$4:$E$265,'Investment Project Main Info'!$F$4:$F$265)</f>
        <v>Green Hydrogen Hub Leer</v>
      </c>
      <c r="E67" s="477" t="str">
        <f>_xlfn.XLOOKUP(C67,'ETR Capacities'!$C$5:$C$79,'ETR Capacities'!$E$5:$E$79)</f>
        <v xml:space="preserve">Hydrogen and synthetic methane </v>
      </c>
      <c r="F67" s="31" t="str">
        <f>IF(_xlfn.XLOOKUP(C67,'ETR Capacities'!$C$5:$C$79,'ETR Capacities'!$F$5:$F$79)=0," ",_xlfn.XLOOKUP(C67,'ETR Capacities'!$C$5:$C$79,'ETR Capacities'!$F$5:$F$79))</f>
        <v xml:space="preserve"> </v>
      </c>
      <c r="G67" s="522">
        <f>'ETR Capacities'!J67*365*'Input Data'!$E$9</f>
        <v>0</v>
      </c>
      <c r="H67" s="44">
        <f>'ETR Capacities'!K67*365*'Input Data'!$E$9</f>
        <v>0</v>
      </c>
      <c r="I67" s="44">
        <f>'ETR Capacities'!L67*365*'Input Data'!$E$9</f>
        <v>0</v>
      </c>
      <c r="J67" s="44">
        <f>'ETR Capacities'!M67*1000000</f>
        <v>0</v>
      </c>
      <c r="K67" s="96">
        <f>IF('ETR Capacities'!O67=0,0,'ETR Capacities'!O67*365*('Input Data'!$E$6-'Input Data'!$E$9))</f>
        <v>0</v>
      </c>
      <c r="L67" s="111">
        <f>'ETR Capacities'!P67*365*'Input Data'!$E$9</f>
        <v>0</v>
      </c>
      <c r="M67" s="111">
        <f>'ETR Capacities'!Q67*365*'Input Data'!$E$9</f>
        <v>0</v>
      </c>
      <c r="N67" s="111">
        <f>'ETR Capacities'!R67*365*'Input Data'!$E$9</f>
        <v>0</v>
      </c>
      <c r="O67" s="111">
        <f>'ETR Capacities'!S67*1000000</f>
        <v>0</v>
      </c>
      <c r="P67" s="112">
        <f>IF('ETR Capacities'!U67=0,0,'ETR Capacities'!U67*365*('Input Data'!$E$6-'Input Data'!$E$9))</f>
        <v>0</v>
      </c>
      <c r="Q67" s="111">
        <f>'ETR Capacities'!V67*365*'Input Data'!$E$9</f>
        <v>193158.00000000003</v>
      </c>
      <c r="R67" s="111">
        <f>'ETR Capacities'!W67*365*'Input Data'!$E$9</f>
        <v>0</v>
      </c>
      <c r="S67" s="111">
        <f>'ETR Capacities'!X67*365*'Input Data'!$E$9</f>
        <v>0</v>
      </c>
      <c r="T67" s="111">
        <f>'ETR Capacities'!Y67*1000000</f>
        <v>0</v>
      </c>
      <c r="U67" s="112">
        <f>IF('ETR Capacities'!AA67=0,0,'ETR Capacities'!AA67*365*('Input Data'!$E$6-'Input Data'!$E$9))</f>
        <v>0</v>
      </c>
      <c r="V67" s="111">
        <f>'ETR Capacities'!AB67*365*'Input Data'!$E$9</f>
        <v>643860.00000000012</v>
      </c>
      <c r="W67" s="111">
        <f>'ETR Capacities'!AC67*365*'Input Data'!$E$9</f>
        <v>0</v>
      </c>
      <c r="X67" s="111">
        <f>'ETR Capacities'!AD67*365*'Input Data'!$E$9</f>
        <v>0</v>
      </c>
      <c r="Y67" s="111">
        <f>'ETR Capacities'!AE67*1000000</f>
        <v>0</v>
      </c>
      <c r="Z67" s="112">
        <f>IF('ETR Capacities'!AG67=0,0,'ETR Capacities'!AG67*365*('Input Data'!$E$6-'Input Data'!$E$9))</f>
        <v>0</v>
      </c>
    </row>
    <row r="68" spans="2:26" ht="194.25" customHeight="1" x14ac:dyDescent="0.25">
      <c r="B68" s="490" t="str">
        <f>'ETR Capacities'!B68</f>
        <v>SK</v>
      </c>
      <c r="C68" s="478" t="str">
        <f>'ETR Capacities'!C68</f>
        <v>ETR-A-312</v>
      </c>
      <c r="D68" s="478" t="str">
        <f>_xlfn.XLOOKUP(C68,'Investment Project Main Info'!$E$4:$E$265,'Investment Project Main Info'!$F$4:$F$265)</f>
        <v>P2G Velke Kapusany</v>
      </c>
      <c r="E68" s="478" t="str">
        <f>_xlfn.XLOOKUP(C68,'ETR Capacities'!$C$5:$C$79,'ETR Capacities'!$E$5:$E$79)</f>
        <v xml:space="preserve">Hydrogen and synthetic methane </v>
      </c>
      <c r="F68" s="302">
        <f>IF(_xlfn.XLOOKUP(C68,'ETR Capacities'!$C$5:$C$79,'ETR Capacities'!$F$5:$F$79)=0," ",_xlfn.XLOOKUP(C68,'ETR Capacities'!$C$5:$C$79,'ETR Capacities'!$F$5:$F$79))</f>
        <v>107</v>
      </c>
      <c r="G68" s="523">
        <f>'ETR Capacities'!J68*365*'Input Data'!$E$9</f>
        <v>0</v>
      </c>
      <c r="H68" s="60">
        <f>'ETR Capacities'!K68*365*'Input Data'!$E$9</f>
        <v>0</v>
      </c>
      <c r="I68" s="60">
        <f>'ETR Capacities'!L68*365*'Input Data'!$E$9</f>
        <v>0</v>
      </c>
      <c r="J68" s="60">
        <f>'ETR Capacities'!M68*1000000</f>
        <v>0</v>
      </c>
      <c r="K68" s="97">
        <f>IF('ETR Capacities'!O68=0,0,'ETR Capacities'!O68*365*('Input Data'!$E$6-'Input Data'!$E$9))</f>
        <v>0</v>
      </c>
      <c r="L68" s="113">
        <f>'ETR Capacities'!P68*365*'Input Data'!$E$9</f>
        <v>94279.500000000015</v>
      </c>
      <c r="M68" s="113">
        <f>'ETR Capacities'!Q68*365*'Input Data'!$E$9</f>
        <v>0</v>
      </c>
      <c r="N68" s="113">
        <f>'ETR Capacities'!R68*365*'Input Data'!$E$9</f>
        <v>0</v>
      </c>
      <c r="O68" s="113">
        <f>'ETR Capacities'!S68*1000000</f>
        <v>0</v>
      </c>
      <c r="P68" s="114">
        <f>IF('ETR Capacities'!U68=0,0,'ETR Capacities'!U68*365*('Input Data'!$E$6-'Input Data'!$E$9))</f>
        <v>0</v>
      </c>
      <c r="Q68" s="113">
        <f>'ETR Capacities'!V68*365*'Input Data'!$E$9</f>
        <v>94279.500000000015</v>
      </c>
      <c r="R68" s="113">
        <f>'ETR Capacities'!W68*365*'Input Data'!$E$9</f>
        <v>0</v>
      </c>
      <c r="S68" s="113">
        <f>'ETR Capacities'!X68*365*'Input Data'!$E$9</f>
        <v>0</v>
      </c>
      <c r="T68" s="113">
        <f>'ETR Capacities'!Y68*1000000</f>
        <v>0</v>
      </c>
      <c r="U68" s="114">
        <f>IF('ETR Capacities'!AA68=0,0,'ETR Capacities'!AA68*365*('Input Data'!$E$6-'Input Data'!$E$9))</f>
        <v>0</v>
      </c>
      <c r="V68" s="113">
        <f>'ETR Capacities'!AB68*365*'Input Data'!$E$9</f>
        <v>94279.500000000015</v>
      </c>
      <c r="W68" s="113">
        <f>'ETR Capacities'!AC68*365*'Input Data'!$E$9</f>
        <v>0</v>
      </c>
      <c r="X68" s="113">
        <f>'ETR Capacities'!AD68*365*'Input Data'!$E$9</f>
        <v>0</v>
      </c>
      <c r="Y68" s="113">
        <f>'ETR Capacities'!AE68*1000000</f>
        <v>0</v>
      </c>
      <c r="Z68" s="114">
        <f>IF('ETR Capacities'!AG68=0,0,'ETR Capacities'!AG68*365*('Input Data'!$E$6-'Input Data'!$E$9))</f>
        <v>0</v>
      </c>
    </row>
    <row r="69" spans="2:26" ht="204" customHeight="1" x14ac:dyDescent="0.25">
      <c r="B69" s="485" t="str">
        <f>'ETR Capacities'!B69</f>
        <v>SK</v>
      </c>
      <c r="C69" s="471" t="str">
        <f>'ETR Capacities'!C69</f>
        <v>ETR-N-315</v>
      </c>
      <c r="D69" s="471" t="str">
        <f>_xlfn.XLOOKUP(C69,'Investment Project Main Info'!$E$4:$E$265,'Investment Project Main Info'!$F$4:$F$265)</f>
        <v>G2F - Gas to Future</v>
      </c>
      <c r="E69" s="471" t="str">
        <f>_xlfn.XLOOKUP(C69,'ETR Capacities'!$C$5:$C$79,'ETR Capacities'!$E$5:$E$79)</f>
        <v xml:space="preserve">Hydrogen and synthetic methane </v>
      </c>
      <c r="F69" s="669" t="str">
        <f>IF(_xlfn.XLOOKUP(C69,'ETR Capacities'!$C$5:$C$79,'ETR Capacities'!$F$5:$F$79)=0," ",_xlfn.XLOOKUP(C69,'ETR Capacities'!$C$5:$C$79,'ETR Capacities'!$F$5:$F$79))</f>
        <v xml:space="preserve"> </v>
      </c>
      <c r="G69" s="519">
        <f>'ETR Capacities'!J69*365*'Input Data'!$E$9</f>
        <v>0</v>
      </c>
      <c r="H69" s="36">
        <f>'ETR Capacities'!K69*365*'Input Data'!$E$9</f>
        <v>0</v>
      </c>
      <c r="I69" s="36">
        <f>'ETR Capacities'!L69*365*'Input Data'!$E$9</f>
        <v>0</v>
      </c>
      <c r="J69" s="36">
        <f>'ETR Capacities'!M69*1000000</f>
        <v>0</v>
      </c>
      <c r="K69" s="93">
        <f>IF('ETR Capacities'!O69=0,0,'ETR Capacities'!O69*365*('Input Data'!$E$6-'Input Data'!$E$9))</f>
        <v>0</v>
      </c>
      <c r="L69" s="105">
        <f>'ETR Capacities'!P69*365*'Input Data'!$E$9</f>
        <v>101178.00000000001</v>
      </c>
      <c r="M69" s="105">
        <f>'ETR Capacities'!Q69*365*'Input Data'!$E$9</f>
        <v>0</v>
      </c>
      <c r="N69" s="105">
        <f>'ETR Capacities'!R69*365*'Input Data'!$E$9</f>
        <v>0</v>
      </c>
      <c r="O69" s="105">
        <f>'ETR Capacities'!S69*1000000</f>
        <v>0</v>
      </c>
      <c r="P69" s="106">
        <f>IF('ETR Capacities'!U69=0,0,'ETR Capacities'!U69*365*('Input Data'!$E$6-'Input Data'!$E$9))</f>
        <v>0</v>
      </c>
      <c r="Q69" s="105">
        <f>'ETR Capacities'!V69*365*'Input Data'!$E$9</f>
        <v>101178.00000000001</v>
      </c>
      <c r="R69" s="105">
        <f>'ETR Capacities'!W69*365*'Input Data'!$E$9</f>
        <v>0</v>
      </c>
      <c r="S69" s="105">
        <f>'ETR Capacities'!X69*365*'Input Data'!$E$9</f>
        <v>0</v>
      </c>
      <c r="T69" s="105">
        <f>'ETR Capacities'!Y69*1000000</f>
        <v>0</v>
      </c>
      <c r="U69" s="106">
        <f>IF('ETR Capacities'!AA69=0,0,'ETR Capacities'!AA69*365*('Input Data'!$E$6-'Input Data'!$E$9))</f>
        <v>0</v>
      </c>
      <c r="V69" s="105">
        <f>'ETR Capacities'!AB69*365*'Input Data'!$E$9</f>
        <v>505890.00000000006</v>
      </c>
      <c r="W69" s="105">
        <f>'ETR Capacities'!AC69*365*'Input Data'!$E$9</f>
        <v>0</v>
      </c>
      <c r="X69" s="105">
        <f>'ETR Capacities'!AD69*365*'Input Data'!$E$9</f>
        <v>0</v>
      </c>
      <c r="Y69" s="105">
        <f>'ETR Capacities'!AE69*1000000</f>
        <v>0</v>
      </c>
      <c r="Z69" s="106">
        <f>IF('ETR Capacities'!AG69=0,0,'ETR Capacities'!AG69*365*('Input Data'!$E$6-'Input Data'!$E$9))</f>
        <v>0</v>
      </c>
    </row>
    <row r="70" spans="2:26" ht="114.75" customHeight="1" x14ac:dyDescent="0.25">
      <c r="B70" s="485" t="str">
        <f>'ETR Capacities'!B70</f>
        <v>SK</v>
      </c>
      <c r="C70" s="471" t="str">
        <f>'ETR Capacities'!C70</f>
        <v>ETR-N-913</v>
      </c>
      <c r="D70" s="471" t="str">
        <f>_xlfn.XLOOKUP(C70,'Investment Project Main Info'!$E$4:$E$265,'Investment Project Main Info'!$F$4:$F$265)</f>
        <v>Modification of  NP23 MW turboset to a hydrogen-ready low-emissions at CS04</v>
      </c>
      <c r="E70" s="471" t="str">
        <f>_xlfn.XLOOKUP(C70,'ETR Capacities'!$C$5:$C$79,'ETR Capacities'!$E$5:$E$79)</f>
        <v xml:space="preserve">Hydrogen and synthetic methane </v>
      </c>
      <c r="F70" s="670"/>
      <c r="G70" s="519">
        <f>'ETR Capacities'!J70*365*'Input Data'!$E$9</f>
        <v>0</v>
      </c>
      <c r="H70" s="36">
        <f>'ETR Capacities'!K70*365*'Input Data'!$E$9</f>
        <v>0</v>
      </c>
      <c r="I70" s="36">
        <f>'ETR Capacities'!L70*365*'Input Data'!$E$9</f>
        <v>0</v>
      </c>
      <c r="J70" s="36">
        <f>'ETR Capacities'!M70*1000000</f>
        <v>0</v>
      </c>
      <c r="K70" s="93">
        <f>IF('ETR Capacities'!O70=0,0,'ETR Capacities'!O70*365*('Input Data'!$E$6-'Input Data'!$E$9))</f>
        <v>0</v>
      </c>
      <c r="L70" s="105">
        <f>'ETR Capacities'!P70*365*'Input Data'!$E$9</f>
        <v>0</v>
      </c>
      <c r="M70" s="105">
        <f>'ETR Capacities'!Q70*365*'Input Data'!$E$9</f>
        <v>0</v>
      </c>
      <c r="N70" s="105">
        <f>'ETR Capacities'!R70*365*'Input Data'!$E$9</f>
        <v>0</v>
      </c>
      <c r="O70" s="105">
        <f>'ETR Capacities'!S70*1000000</f>
        <v>0</v>
      </c>
      <c r="P70" s="106">
        <f>IF('ETR Capacities'!U70=0,0,'ETR Capacities'!U70*365*('Input Data'!$E$6-'Input Data'!$E$9))</f>
        <v>0</v>
      </c>
      <c r="Q70" s="105">
        <f>'ETR Capacities'!V70*365*'Input Data'!$E$9</f>
        <v>0</v>
      </c>
      <c r="R70" s="105">
        <f>'ETR Capacities'!W70*365*'Input Data'!$E$9</f>
        <v>0</v>
      </c>
      <c r="S70" s="105">
        <f>'ETR Capacities'!X70*365*'Input Data'!$E$9</f>
        <v>0</v>
      </c>
      <c r="T70" s="105">
        <f>'ETR Capacities'!Y70*1000000</f>
        <v>0</v>
      </c>
      <c r="U70" s="106">
        <f>IF('ETR Capacities'!AA70=0,0,'ETR Capacities'!AA70*365*('Input Data'!$E$6-'Input Data'!$E$9))</f>
        <v>0</v>
      </c>
      <c r="V70" s="105">
        <f>'ETR Capacities'!AB70*365*'Input Data'!$E$9</f>
        <v>0</v>
      </c>
      <c r="W70" s="105">
        <f>'ETR Capacities'!AC70*365*'Input Data'!$E$9</f>
        <v>0</v>
      </c>
      <c r="X70" s="105">
        <f>'ETR Capacities'!AD70*365*'Input Data'!$E$9</f>
        <v>0</v>
      </c>
      <c r="Y70" s="105">
        <f>'ETR Capacities'!AE70*1000000</f>
        <v>0</v>
      </c>
      <c r="Z70" s="106">
        <f>IF('ETR Capacities'!AG70=0,0,'ETR Capacities'!AG70*365*('Input Data'!$E$6-'Input Data'!$E$9))</f>
        <v>0</v>
      </c>
    </row>
    <row r="71" spans="2:26" ht="114" customHeight="1" x14ac:dyDescent="0.25">
      <c r="B71" s="485" t="str">
        <f>'ETR Capacities'!B71</f>
        <v>SK</v>
      </c>
      <c r="C71" s="470" t="str">
        <f>'ETR Capacities'!C71</f>
        <v>ETR-N-916</v>
      </c>
      <c r="D71" s="470" t="str">
        <f>_xlfn.XLOOKUP(C71,'Investment Project Main Info'!$E$4:$E$265,'Investment Project Main Info'!$F$4:$F$265)</f>
        <v>Measures for achieving hydrogen blending readiness of the transmission syst</v>
      </c>
      <c r="E71" s="470" t="str">
        <f>_xlfn.XLOOKUP(C71,'ETR Capacities'!$C$5:$C$79,'ETR Capacities'!$E$5:$E$79)</f>
        <v xml:space="preserve">Hydrogen and synthetic methane </v>
      </c>
      <c r="F71" s="304" t="str">
        <f>IF(_xlfn.XLOOKUP(C71,'ETR Capacities'!$C$5:$C$79,'ETR Capacities'!$F$5:$F$79)=0," ",_xlfn.XLOOKUP(C71,'ETR Capacities'!$C$5:$C$79,'ETR Capacities'!$F$5:$F$79))</f>
        <v xml:space="preserve"> </v>
      </c>
      <c r="G71" s="518">
        <f>'ETR Capacities'!J71*365*'Input Data'!$E$9</f>
        <v>0</v>
      </c>
      <c r="H71" s="59">
        <f>'ETR Capacities'!K71*365*'Input Data'!$E$9</f>
        <v>0</v>
      </c>
      <c r="I71" s="59">
        <f>'ETR Capacities'!L71*365*'Input Data'!$E$9</f>
        <v>0</v>
      </c>
      <c r="J71" s="59">
        <f>'ETR Capacities'!M71*1000000</f>
        <v>0</v>
      </c>
      <c r="K71" s="92">
        <f>IF('ETR Capacities'!O71=0,0,'ETR Capacities'!O71*365*('Input Data'!$E$6-'Input Data'!$E$9))</f>
        <v>0</v>
      </c>
      <c r="L71" s="103">
        <f>'ETR Capacities'!P71*365*'Input Data'!$E$9</f>
        <v>0</v>
      </c>
      <c r="M71" s="103">
        <f>'ETR Capacities'!Q71*365*'Input Data'!$E$9</f>
        <v>0</v>
      </c>
      <c r="N71" s="103">
        <f>'ETR Capacities'!R71*365*'Input Data'!$E$9</f>
        <v>0</v>
      </c>
      <c r="O71" s="103">
        <f>'ETR Capacities'!S71*1000000</f>
        <v>0</v>
      </c>
      <c r="P71" s="104">
        <f>IF('ETR Capacities'!U71=0,0,'ETR Capacities'!U71*365*('Input Data'!$E$6-'Input Data'!$E$9))</f>
        <v>0</v>
      </c>
      <c r="Q71" s="103">
        <f>'ETR Capacities'!V71*365*'Input Data'!$E$9</f>
        <v>0</v>
      </c>
      <c r="R71" s="103">
        <f>'ETR Capacities'!W71*365*'Input Data'!$E$9</f>
        <v>0</v>
      </c>
      <c r="S71" s="103">
        <f>'ETR Capacities'!X71*365*'Input Data'!$E$9</f>
        <v>0</v>
      </c>
      <c r="T71" s="103">
        <f>'ETR Capacities'!Y71*1000000</f>
        <v>0</v>
      </c>
      <c r="U71" s="104">
        <f>IF('ETR Capacities'!AA71=0,0,'ETR Capacities'!AA71*365*('Input Data'!$E$6-'Input Data'!$E$9))</f>
        <v>0</v>
      </c>
      <c r="V71" s="103">
        <f>'ETR Capacities'!AB71*365*'Input Data'!$E$9</f>
        <v>0</v>
      </c>
      <c r="W71" s="103">
        <f>'ETR Capacities'!AC71*365*'Input Data'!$E$9</f>
        <v>0</v>
      </c>
      <c r="X71" s="103">
        <f>'ETR Capacities'!AD71*365*'Input Data'!$E$9</f>
        <v>0</v>
      </c>
      <c r="Y71" s="103">
        <f>'ETR Capacities'!AE71*1000000</f>
        <v>0</v>
      </c>
      <c r="Z71" s="104">
        <f>IF('ETR Capacities'!AG71=0,0,'ETR Capacities'!AG71*365*('Input Data'!$E$6-'Input Data'!$E$9))</f>
        <v>0</v>
      </c>
    </row>
    <row r="72" spans="2:26" ht="107.25" customHeight="1" thickBot="1" x14ac:dyDescent="0.3">
      <c r="B72" s="485" t="str">
        <f>'ETR Capacities'!B72</f>
        <v>SK</v>
      </c>
      <c r="C72" s="477" t="str">
        <f>'ETR Capacities'!C72</f>
        <v>ETR-N-920</v>
      </c>
      <c r="D72" s="477" t="str">
        <f>_xlfn.XLOOKUP(C72,'Investment Project Main Info'!$E$4:$E$265,'Investment Project Main Info'!$F$4:$F$265)</f>
        <v>Measures for the reduction of methane emissions</v>
      </c>
      <c r="E72" s="477" t="str">
        <f>_xlfn.XLOOKUP(C72,'ETR Capacities'!$C$5:$C$79,'ETR Capacities'!$E$5:$E$79)</f>
        <v>Methane Emissions</v>
      </c>
      <c r="F72" s="31" t="str">
        <f>IF(_xlfn.XLOOKUP(C72,'ETR Capacities'!$C$5:$C$79,'ETR Capacities'!$F$5:$F$79)=0," ",_xlfn.XLOOKUP(C72,'ETR Capacities'!$C$5:$C$79,'ETR Capacities'!$F$5:$F$79))</f>
        <v xml:space="preserve"> </v>
      </c>
      <c r="G72" s="522">
        <f>'ETR Capacities'!J72*365*'Input Data'!$E$9</f>
        <v>0</v>
      </c>
      <c r="H72" s="44">
        <f>'ETR Capacities'!K72*365*'Input Data'!$E$9</f>
        <v>0</v>
      </c>
      <c r="I72" s="44">
        <f>'ETR Capacities'!L72*365*'Input Data'!$E$9</f>
        <v>0</v>
      </c>
      <c r="J72" s="44">
        <f>'ETR Capacities'!M72*1000000</f>
        <v>0</v>
      </c>
      <c r="K72" s="96">
        <f>IF('ETR Capacities'!O72=0,0,'ETR Capacities'!O72*365*('Input Data'!$E$6-'Input Data'!$E$9))</f>
        <v>0</v>
      </c>
      <c r="L72" s="111">
        <f>'ETR Capacities'!P72*365*'Input Data'!$E$9</f>
        <v>0</v>
      </c>
      <c r="M72" s="111">
        <f>'ETR Capacities'!Q72*365*'Input Data'!$E$9</f>
        <v>0</v>
      </c>
      <c r="N72" s="111">
        <f>'ETR Capacities'!R72*365*'Input Data'!$E$9</f>
        <v>0</v>
      </c>
      <c r="O72" s="111">
        <f>'ETR Capacities'!S72*1000000</f>
        <v>0</v>
      </c>
      <c r="P72" s="112">
        <v>74036</v>
      </c>
      <c r="Q72" s="111">
        <f>'ETR Capacities'!V72*365*'Input Data'!$E$9</f>
        <v>0</v>
      </c>
      <c r="R72" s="111">
        <f>'ETR Capacities'!W72*365*'Input Data'!$E$9</f>
        <v>0</v>
      </c>
      <c r="S72" s="111">
        <f>'ETR Capacities'!X72*365*'Input Data'!$E$9</f>
        <v>0</v>
      </c>
      <c r="T72" s="111">
        <f>'ETR Capacities'!Y72*1000000</f>
        <v>0</v>
      </c>
      <c r="U72" s="112">
        <v>74036</v>
      </c>
      <c r="V72" s="111">
        <f>'ETR Capacities'!AB72*365*'Input Data'!$E$9</f>
        <v>0</v>
      </c>
      <c r="W72" s="111">
        <f>'ETR Capacities'!AC72*365*'Input Data'!$E$9</f>
        <v>0</v>
      </c>
      <c r="X72" s="111">
        <f>'ETR Capacities'!AD72*365*'Input Data'!$E$9</f>
        <v>0</v>
      </c>
      <c r="Y72" s="111">
        <f>'ETR Capacities'!AE72*1000000</f>
        <v>0</v>
      </c>
      <c r="Z72" s="112">
        <v>74036</v>
      </c>
    </row>
    <row r="73" spans="2:26" ht="139.5" customHeight="1" x14ac:dyDescent="0.25">
      <c r="B73" s="487" t="str">
        <f>'ETR Capacities'!B73</f>
        <v>ES</v>
      </c>
      <c r="C73" s="478" t="str">
        <f>'ETR Capacities'!C73</f>
        <v>ETR-N-504</v>
      </c>
      <c r="D73" s="478" t="str">
        <f>_xlfn.XLOOKUP(C73,'Investment Project Main Info'!$E$4:$E$265,'Investment Project Main Info'!$F$4:$F$265)</f>
        <v>Sun2Hy</v>
      </c>
      <c r="E73" s="478" t="str">
        <f>_xlfn.XLOOKUP(C73,'ETR Capacities'!$C$5:$C$79,'ETR Capacities'!$E$5:$E$79)</f>
        <v xml:space="preserve">Hydrogen and synthetic methane </v>
      </c>
      <c r="F73" s="302" t="str">
        <f>IF(_xlfn.XLOOKUP(C73,'ETR Capacities'!$C$5:$C$79,'ETR Capacities'!$F$5:$F$79)=0," ",_xlfn.XLOOKUP(C73,'ETR Capacities'!$C$5:$C$79,'ETR Capacities'!$F$5:$F$79))</f>
        <v xml:space="preserve"> </v>
      </c>
      <c r="G73" s="523">
        <f>'ETR Capacities'!J73*365*'Input Data'!$E$9</f>
        <v>0</v>
      </c>
      <c r="H73" s="60">
        <f>'ETR Capacities'!K73*365*'Input Data'!$E$9</f>
        <v>0</v>
      </c>
      <c r="I73" s="60">
        <f>'ETR Capacities'!L73*365*'Input Data'!$E$9</f>
        <v>0</v>
      </c>
      <c r="J73" s="60">
        <f>'ETR Capacities'!M73*1000000</f>
        <v>0</v>
      </c>
      <c r="K73" s="97">
        <f>IF('ETR Capacities'!O73=0,0,'ETR Capacities'!O73*365*('Input Data'!$E$6-'Input Data'!$E$9))</f>
        <v>0</v>
      </c>
      <c r="L73" s="113">
        <f>'ETR Capacities'!P73*365*'Input Data'!$E$9</f>
        <v>5058.9000000000005</v>
      </c>
      <c r="M73" s="113">
        <f>'ETR Capacities'!Q73*365*'Input Data'!$E$9</f>
        <v>0</v>
      </c>
      <c r="N73" s="113">
        <f>'ETR Capacities'!R73*365*'Input Data'!$E$9</f>
        <v>0</v>
      </c>
      <c r="O73" s="113">
        <f>'ETR Capacities'!S73*1000000</f>
        <v>0</v>
      </c>
      <c r="P73" s="114">
        <f>IF('ETR Capacities'!U73=0,0,'ETR Capacities'!U73*365*('Input Data'!$E$6-'Input Data'!$E$9))</f>
        <v>0</v>
      </c>
      <c r="Q73" s="113">
        <f>'ETR Capacities'!V73*365*'Input Data'!$E$9</f>
        <v>5058.9000000000005</v>
      </c>
      <c r="R73" s="113">
        <f>'ETR Capacities'!W73*365*'Input Data'!$E$9</f>
        <v>0</v>
      </c>
      <c r="S73" s="113">
        <f>'ETR Capacities'!X73*365*'Input Data'!$E$9</f>
        <v>0</v>
      </c>
      <c r="T73" s="113">
        <f>'ETR Capacities'!Y73*1000000</f>
        <v>0</v>
      </c>
      <c r="U73" s="114">
        <f>IF('ETR Capacities'!AA73=0,0,'ETR Capacities'!AA73*365*('Input Data'!$E$6-'Input Data'!$E$9))</f>
        <v>0</v>
      </c>
      <c r="V73" s="113">
        <f>'ETR Capacities'!AB73*365*'Input Data'!$E$9</f>
        <v>5058.9000000000005</v>
      </c>
      <c r="W73" s="113">
        <f>'ETR Capacities'!AC73*365*'Input Data'!$E$9</f>
        <v>0</v>
      </c>
      <c r="X73" s="113">
        <f>'ETR Capacities'!AD73*365*'Input Data'!$E$9</f>
        <v>0</v>
      </c>
      <c r="Y73" s="113">
        <f>'ETR Capacities'!AE73*1000000</f>
        <v>0</v>
      </c>
      <c r="Z73" s="114">
        <f>IF('ETR Capacities'!AG73=0,0,'ETR Capacities'!AG73*365*('Input Data'!$E$6-'Input Data'!$E$9))</f>
        <v>0</v>
      </c>
    </row>
    <row r="74" spans="2:26" ht="198" customHeight="1" x14ac:dyDescent="0.25">
      <c r="B74" s="485" t="str">
        <f>'ETR Capacities'!B74</f>
        <v>ES</v>
      </c>
      <c r="C74" s="471" t="str">
        <f>'ETR Capacities'!C74</f>
        <v>ETR-N-537</v>
      </c>
      <c r="D74" s="471" t="str">
        <f>_xlfn.XLOOKUP(C74,'Investment Project Main Info'!$E$4:$E$265,'Investment Project Main Info'!$F$4:$F$265)</f>
        <v>Green Crane - Spain</v>
      </c>
      <c r="E74" s="471" t="str">
        <f>_xlfn.XLOOKUP(C74,'ETR Capacities'!$C$5:$C$79,'ETR Capacities'!$E$5:$E$79)</f>
        <v xml:space="preserve">Hydrogen and synthetic methane </v>
      </c>
      <c r="F74" s="13" t="str">
        <f>IF(_xlfn.XLOOKUP(C74,'ETR Capacities'!$C$5:$C$79,'ETR Capacities'!$F$5:$F$79)=0," ",_xlfn.XLOOKUP(C74,'ETR Capacities'!$C$5:$C$79,'ETR Capacities'!$F$5:$F$79))</f>
        <v xml:space="preserve"> </v>
      </c>
      <c r="G74" s="519">
        <f>'ETR Capacities'!J74*365*'Input Data'!$E$9</f>
        <v>0</v>
      </c>
      <c r="H74" s="36">
        <f>'ETR Capacities'!K74*365*'Input Data'!$E$9</f>
        <v>0</v>
      </c>
      <c r="I74" s="36">
        <f>'ETR Capacities'!L74*365*'Input Data'!$E$9</f>
        <v>0</v>
      </c>
      <c r="J74" s="36">
        <f>'ETR Capacities'!M74*1000000</f>
        <v>0</v>
      </c>
      <c r="K74" s="93">
        <f>IF('ETR Capacities'!O74=0,0,'ETR Capacities'!O74*365*('Input Data'!$E$6-'Input Data'!$E$9))</f>
        <v>0</v>
      </c>
      <c r="L74" s="105">
        <f>'ETR Capacities'!P74*365*'Input Data'!$E$9</f>
        <v>47523.000000000007</v>
      </c>
      <c r="M74" s="105">
        <f>'ETR Capacities'!Q74*365*'Input Data'!$E$9</f>
        <v>0</v>
      </c>
      <c r="N74" s="105">
        <f>'ETR Capacities'!R74*365*'Input Data'!$E$9</f>
        <v>0</v>
      </c>
      <c r="O74" s="105">
        <f>'ETR Capacities'!S74*1000000</f>
        <v>0</v>
      </c>
      <c r="P74" s="106">
        <f>IF('ETR Capacities'!U74=0,0,'ETR Capacities'!U74*365*('Input Data'!$E$6-'Input Data'!$E$9))</f>
        <v>0</v>
      </c>
      <c r="Q74" s="105">
        <f>'ETR Capacities'!V74*365*'Input Data'!$E$9</f>
        <v>47523.000000000007</v>
      </c>
      <c r="R74" s="105">
        <f>'ETR Capacities'!W74*365*'Input Data'!$E$9</f>
        <v>0</v>
      </c>
      <c r="S74" s="105">
        <f>'ETR Capacities'!X74*365*'Input Data'!$E$9</f>
        <v>0</v>
      </c>
      <c r="T74" s="105">
        <f>'ETR Capacities'!Y74*1000000</f>
        <v>0</v>
      </c>
      <c r="U74" s="106">
        <f>IF('ETR Capacities'!AA74=0,0,'ETR Capacities'!AA74*365*('Input Data'!$E$6-'Input Data'!$E$9))</f>
        <v>0</v>
      </c>
      <c r="V74" s="105">
        <f>'ETR Capacities'!AB74*365*'Input Data'!$E$9</f>
        <v>47523.000000000007</v>
      </c>
      <c r="W74" s="105">
        <f>'ETR Capacities'!AC74*365*'Input Data'!$E$9</f>
        <v>0</v>
      </c>
      <c r="X74" s="105">
        <f>'ETR Capacities'!AD74*365*'Input Data'!$E$9</f>
        <v>0</v>
      </c>
      <c r="Y74" s="105">
        <f>'ETR Capacities'!AE74*1000000</f>
        <v>0</v>
      </c>
      <c r="Z74" s="106">
        <f>IF('ETR Capacities'!AG74=0,0,'ETR Capacities'!AG74*365*('Input Data'!$E$6-'Input Data'!$E$9))</f>
        <v>0</v>
      </c>
    </row>
    <row r="75" spans="2:26" ht="203.25" customHeight="1" x14ac:dyDescent="0.25">
      <c r="B75" s="485" t="str">
        <f>'ETR Capacities'!B75</f>
        <v>ES</v>
      </c>
      <c r="C75" s="471" t="str">
        <f>'ETR Capacities'!C75</f>
        <v>ETR-F-541</v>
      </c>
      <c r="D75" s="471" t="str">
        <f>_xlfn.XLOOKUP(C75,'Investment Project Main Info'!$E$4:$E$265,'Investment Project Main Info'!$F$4:$F$265)</f>
        <v xml:space="preserve">CORE LNGas hive and LNGHIVE2 Infrastructure and logistic solutions </v>
      </c>
      <c r="E75" s="471" t="str">
        <f>_xlfn.XLOOKUP(C75,'ETR Capacities'!$C$5:$C$79,'ETR Capacities'!$E$5:$E$79)</f>
        <v>CNG/LNG for transport</v>
      </c>
      <c r="F75" s="13" t="str">
        <f>IF(_xlfn.XLOOKUP(C75,'ETR Capacities'!$C$5:$C$79,'ETR Capacities'!$F$5:$F$79)=0," ",_xlfn.XLOOKUP(C75,'ETR Capacities'!$C$5:$C$79,'ETR Capacities'!$F$5:$F$79))</f>
        <v xml:space="preserve"> </v>
      </c>
      <c r="G75" s="519">
        <f>'ETR Capacities'!J75*365*'Input Data'!$E$9</f>
        <v>0</v>
      </c>
      <c r="H75" s="36">
        <f>'ETR Capacities'!K75*365*'Input Data'!$E$9</f>
        <v>0</v>
      </c>
      <c r="I75" s="36">
        <f>'ETR Capacities'!L75*365*'Input Data'!$E$9</f>
        <v>0</v>
      </c>
      <c r="J75" s="36">
        <f>'ETR Capacities'!M75*1000000</f>
        <v>0</v>
      </c>
      <c r="K75" s="93">
        <f>IF('ETR Capacities'!O75=0,0,'ETR Capacities'!O75*365*('Input Data'!$E$6-'Input Data'!$E$9))</f>
        <v>0</v>
      </c>
      <c r="L75" s="105">
        <f>'ETR Capacities'!P75*365*'Input Data'!$E$9</f>
        <v>0</v>
      </c>
      <c r="M75" s="105">
        <f>'ETR Capacities'!Q75*365*'Input Data'!$E$9</f>
        <v>0</v>
      </c>
      <c r="N75" s="105">
        <f>'ETR Capacities'!R75*365*'Input Data'!$E$9</f>
        <v>0</v>
      </c>
      <c r="O75" s="105">
        <f>'ETR Capacities'!S75*1000000</f>
        <v>0</v>
      </c>
      <c r="P75" s="106">
        <f>IF('ETR Capacities'!U75=0,0,'ETR Capacities'!U75*365*('Input Data'!$E$6-'Input Data'!$E$9))</f>
        <v>0</v>
      </c>
      <c r="Q75" s="105">
        <f>'ETR Capacities'!V75*365*'Input Data'!$E$9</f>
        <v>0</v>
      </c>
      <c r="R75" s="105">
        <f>'ETR Capacities'!W75*365*'Input Data'!$E$9</f>
        <v>0</v>
      </c>
      <c r="S75" s="105">
        <f>'ETR Capacities'!X75*365*'Input Data'!$E$9</f>
        <v>0</v>
      </c>
      <c r="T75" s="105">
        <f>'ETR Capacities'!Y75*1000000</f>
        <v>0</v>
      </c>
      <c r="U75" s="106">
        <f>IF('ETR Capacities'!AA75=0,0,'ETR Capacities'!AA75*365*('Input Data'!$E$6-'Input Data'!$E$9))</f>
        <v>0</v>
      </c>
      <c r="V75" s="105">
        <f>'ETR Capacities'!AB75*365*'Input Data'!$E$9</f>
        <v>0</v>
      </c>
      <c r="W75" s="105">
        <f>'ETR Capacities'!AC75*365*'Input Data'!$E$9</f>
        <v>0</v>
      </c>
      <c r="X75" s="105">
        <f>'ETR Capacities'!AD75*365*'Input Data'!$E$9</f>
        <v>0</v>
      </c>
      <c r="Y75" s="105">
        <f>'ETR Capacities'!AE75*1000000</f>
        <v>0</v>
      </c>
      <c r="Z75" s="106">
        <f>IF('ETR Capacities'!AG75=0,0,'ETR Capacities'!AG75*365*('Input Data'!$E$6-'Input Data'!$E$9))</f>
        <v>0</v>
      </c>
    </row>
    <row r="76" spans="2:26" ht="199.5" customHeight="1" x14ac:dyDescent="0.25">
      <c r="B76" s="485" t="str">
        <f>'ETR Capacities'!B76</f>
        <v>ES</v>
      </c>
      <c r="C76" s="471" t="str">
        <f>'ETR Capacities'!C76</f>
        <v>ETR-F-632</v>
      </c>
      <c r="D76" s="471" t="str">
        <f>_xlfn.XLOOKUP(C76,'Investment Project Main Info'!$E$4:$E$265,'Investment Project Main Info'!$F$4:$F$265)</f>
        <v>Railway project roadmap. Transformation to LNG</v>
      </c>
      <c r="E76" s="471" t="str">
        <f>_xlfn.XLOOKUP(C76,'ETR Capacities'!$C$5:$C$79,'ETR Capacities'!$E$5:$E$79)</f>
        <v>CNG/LNG for transport</v>
      </c>
      <c r="F76" s="13" t="str">
        <f>IF(_xlfn.XLOOKUP(C76,'ETR Capacities'!$C$5:$C$79,'ETR Capacities'!$F$5:$F$79)=0," ",_xlfn.XLOOKUP(C76,'ETR Capacities'!$C$5:$C$79,'ETR Capacities'!$F$5:$F$79))</f>
        <v xml:space="preserve"> </v>
      </c>
      <c r="G76" s="519">
        <f>'ETR Capacities'!J76*365*'Input Data'!$E$9</f>
        <v>0</v>
      </c>
      <c r="H76" s="36">
        <f>'ETR Capacities'!K76*365*'Input Data'!$E$9</f>
        <v>0</v>
      </c>
      <c r="I76" s="36">
        <f>'ETR Capacities'!L76*365*'Input Data'!$E$9</f>
        <v>0</v>
      </c>
      <c r="J76" s="36">
        <f>'ETR Capacities'!M76*1000000</f>
        <v>0</v>
      </c>
      <c r="K76" s="93">
        <f>IF('ETR Capacities'!O76=0,0,'ETR Capacities'!O76*365*('Input Data'!$E$6-'Input Data'!$E$9))</f>
        <v>0</v>
      </c>
      <c r="L76" s="105">
        <f>'ETR Capacities'!P76*365*'Input Data'!$E$9</f>
        <v>0</v>
      </c>
      <c r="M76" s="105">
        <f>'ETR Capacities'!Q76*365*'Input Data'!$E$9</f>
        <v>0</v>
      </c>
      <c r="N76" s="105">
        <f>'ETR Capacities'!R76*365*'Input Data'!$E$9</f>
        <v>0</v>
      </c>
      <c r="O76" s="105">
        <f>'ETR Capacities'!S76*1000000</f>
        <v>0</v>
      </c>
      <c r="P76" s="106">
        <f>IF('ETR Capacities'!U76=0,0,'ETR Capacities'!U76*365*('Input Data'!$E$6-'Input Data'!$E$9))</f>
        <v>0</v>
      </c>
      <c r="Q76" s="105">
        <f>'ETR Capacities'!V76*365*'Input Data'!$E$9</f>
        <v>0</v>
      </c>
      <c r="R76" s="105">
        <f>'ETR Capacities'!W76*365*'Input Data'!$E$9</f>
        <v>0</v>
      </c>
      <c r="S76" s="105">
        <f>'ETR Capacities'!X76*365*'Input Data'!$E$9</f>
        <v>0</v>
      </c>
      <c r="T76" s="105">
        <f>'ETR Capacities'!Y76*1000000</f>
        <v>0</v>
      </c>
      <c r="U76" s="106">
        <f>IF('ETR Capacities'!AA76=0,0,'ETR Capacities'!AA76*365*('Input Data'!$E$6-'Input Data'!$E$9))</f>
        <v>0</v>
      </c>
      <c r="V76" s="105">
        <f>'ETR Capacities'!AB76*365*'Input Data'!$E$9</f>
        <v>0</v>
      </c>
      <c r="W76" s="105">
        <f>'ETR Capacities'!AC76*365*'Input Data'!$E$9</f>
        <v>0</v>
      </c>
      <c r="X76" s="105">
        <f>'ETR Capacities'!AD76*365*'Input Data'!$E$9</f>
        <v>0</v>
      </c>
      <c r="Y76" s="105">
        <f>'ETR Capacities'!AE76*1000000</f>
        <v>0</v>
      </c>
      <c r="Z76" s="106">
        <f>IF('ETR Capacities'!AG76=0,0,'ETR Capacities'!AG76*365*('Input Data'!$E$6-'Input Data'!$E$9))</f>
        <v>0</v>
      </c>
    </row>
    <row r="77" spans="2:26" ht="119.25" customHeight="1" x14ac:dyDescent="0.25">
      <c r="B77" s="485" t="str">
        <f>'ETR Capacities'!B77</f>
        <v>ES</v>
      </c>
      <c r="C77" s="471" t="str">
        <f>'ETR Capacities'!C77</f>
        <v>ETR-N-427</v>
      </c>
      <c r="D77" s="471" t="str">
        <f>_xlfn.XLOOKUP(C77,'Investment Project Main Info'!$E$4:$E$265,'Investment Project Main Info'!$F$4:$F$265)</f>
        <v>P2G integrated in Reganosa NG Transmission Grid</v>
      </c>
      <c r="E77" s="471" t="str">
        <f>_xlfn.XLOOKUP(C77,'ETR Capacities'!$C$5:$C$79,'ETR Capacities'!$E$5:$E$79)</f>
        <v xml:space="preserve">Hydrogen and synthetic methane </v>
      </c>
      <c r="F77" s="13" t="str">
        <f>IF(_xlfn.XLOOKUP(C77,'ETR Capacities'!$C$5:$C$79,'ETR Capacities'!$F$5:$F$79)=0," ",_xlfn.XLOOKUP(C77,'ETR Capacities'!$C$5:$C$79,'ETR Capacities'!$F$5:$F$79))</f>
        <v xml:space="preserve"> </v>
      </c>
      <c r="G77" s="519">
        <f>'ETR Capacities'!J77*365*'Input Data'!$E$9</f>
        <v>0</v>
      </c>
      <c r="H77" s="36">
        <f>'ETR Capacities'!K77*365*'Input Data'!$E$9</f>
        <v>0</v>
      </c>
      <c r="I77" s="36">
        <f>'ETR Capacities'!L77*365*'Input Data'!$E$9</f>
        <v>0</v>
      </c>
      <c r="J77" s="36">
        <f>'ETR Capacities'!M77*1000000</f>
        <v>0</v>
      </c>
      <c r="K77" s="93">
        <f>IF('ETR Capacities'!O77=0,0,'ETR Capacities'!O77*365*('Input Data'!$E$6-'Input Data'!$E$9))</f>
        <v>0</v>
      </c>
      <c r="L77" s="105">
        <f>'ETR Capacities'!P77*365*'Input Data'!$E$9</f>
        <v>145635.00000000003</v>
      </c>
      <c r="M77" s="105">
        <f>'ETR Capacities'!Q77*365*'Input Data'!$E$9</f>
        <v>0</v>
      </c>
      <c r="N77" s="105">
        <f>'ETR Capacities'!R77*365*'Input Data'!$E$9</f>
        <v>0</v>
      </c>
      <c r="O77" s="105">
        <f>'ETR Capacities'!S77*1000000</f>
        <v>0</v>
      </c>
      <c r="P77" s="106">
        <f>IF('ETR Capacities'!U77=0,0,'ETR Capacities'!U77*365*('Input Data'!$E$6-'Input Data'!$E$9))</f>
        <v>0</v>
      </c>
      <c r="Q77" s="105">
        <f>'ETR Capacities'!V77*365*'Input Data'!$E$9</f>
        <v>145635.00000000003</v>
      </c>
      <c r="R77" s="105">
        <f>'ETR Capacities'!W77*365*'Input Data'!$E$9</f>
        <v>0</v>
      </c>
      <c r="S77" s="105">
        <f>'ETR Capacities'!X77*365*'Input Data'!$E$9</f>
        <v>0</v>
      </c>
      <c r="T77" s="105">
        <f>'ETR Capacities'!Y77*1000000</f>
        <v>0</v>
      </c>
      <c r="U77" s="106">
        <f>IF('ETR Capacities'!AA77=0,0,'ETR Capacities'!AA77*365*('Input Data'!$E$6-'Input Data'!$E$9))</f>
        <v>0</v>
      </c>
      <c r="V77" s="105">
        <f>'ETR Capacities'!AB77*365*'Input Data'!$E$9</f>
        <v>145635.00000000003</v>
      </c>
      <c r="W77" s="105">
        <f>'ETR Capacities'!AC77*365*'Input Data'!$E$9</f>
        <v>0</v>
      </c>
      <c r="X77" s="105">
        <f>'ETR Capacities'!AD77*365*'Input Data'!$E$9</f>
        <v>0</v>
      </c>
      <c r="Y77" s="105">
        <f>'ETR Capacities'!AE77*1000000</f>
        <v>0</v>
      </c>
      <c r="Z77" s="106">
        <f>IF('ETR Capacities'!AG77=0,0,'ETR Capacities'!AG77*365*('Input Data'!$E$6-'Input Data'!$E$9))</f>
        <v>0</v>
      </c>
    </row>
    <row r="78" spans="2:26" ht="168" customHeight="1" x14ac:dyDescent="0.25">
      <c r="B78" s="485" t="str">
        <f>'ETR Capacities'!B78</f>
        <v>ES</v>
      </c>
      <c r="C78" s="470" t="str">
        <f>'ETR Capacities'!C78</f>
        <v>ETR-N-483</v>
      </c>
      <c r="D78" s="470" t="str">
        <f>_xlfn.XLOOKUP(C78,'Investment Project Main Info'!$E$4:$E$265,'Investment Project Main Info'!$F$4:$F$265)</f>
        <v>L2DG (LNG to Decarbonised Gas)</v>
      </c>
      <c r="E78" s="470" t="str">
        <f>_xlfn.XLOOKUP(C78,'ETR Capacities'!$C$5:$C$79,'ETR Capacities'!$E$5:$E$79)</f>
        <v xml:space="preserve">Hydrogen and synthetic methane </v>
      </c>
      <c r="F78" s="304" t="str">
        <f>IF(_xlfn.XLOOKUP(C78,'ETR Capacities'!$C$5:$C$79,'ETR Capacities'!$F$5:$F$79)=0," ",_xlfn.XLOOKUP(C78,'ETR Capacities'!$C$5:$C$79,'ETR Capacities'!$F$5:$F$79))</f>
        <v xml:space="preserve"> </v>
      </c>
      <c r="G78" s="518">
        <f>'ETR Capacities'!J78*365*'Input Data'!$E$9</f>
        <v>0</v>
      </c>
      <c r="H78" s="59">
        <f>'ETR Capacities'!K78*365*'Input Data'!$E$9</f>
        <v>0</v>
      </c>
      <c r="I78" s="59">
        <f>'ETR Capacities'!L78*365*'Input Data'!$E$9</f>
        <v>0</v>
      </c>
      <c r="J78" s="59">
        <f>'ETR Capacities'!M78*1000000</f>
        <v>0</v>
      </c>
      <c r="K78" s="92">
        <f>IF('ETR Capacities'!O78=0,0,'ETR Capacities'!O78*365*('Input Data'!$E$6-'Input Data'!$E$9))</f>
        <v>0</v>
      </c>
      <c r="L78" s="103">
        <f>'ETR Capacities'!P78*365*'Input Data'!$E$9</f>
        <v>291270.00000000006</v>
      </c>
      <c r="M78" s="103">
        <f>'ETR Capacities'!Q78*365*'Input Data'!$E$9</f>
        <v>0</v>
      </c>
      <c r="N78" s="103">
        <f>'ETR Capacities'!R78*365*'Input Data'!$E$9</f>
        <v>0</v>
      </c>
      <c r="O78" s="103">
        <f>'ETR Capacities'!S78*1000000</f>
        <v>0</v>
      </c>
      <c r="P78" s="104">
        <f>IF('ETR Capacities'!U78=0,0,'ETR Capacities'!U78*365*('Input Data'!$E$6-'Input Data'!$E$9))</f>
        <v>0</v>
      </c>
      <c r="Q78" s="103">
        <f>'ETR Capacities'!V78*365*'Input Data'!$E$9</f>
        <v>291270.00000000006</v>
      </c>
      <c r="R78" s="103">
        <f>'ETR Capacities'!W78*365*'Input Data'!$E$9</f>
        <v>0</v>
      </c>
      <c r="S78" s="103">
        <f>'ETR Capacities'!X78*365*'Input Data'!$E$9</f>
        <v>0</v>
      </c>
      <c r="T78" s="103">
        <f>'ETR Capacities'!Y78*1000000</f>
        <v>0</v>
      </c>
      <c r="U78" s="104">
        <f>IF('ETR Capacities'!AA78=0,0,'ETR Capacities'!AA78*365*('Input Data'!$E$6-'Input Data'!$E$9))</f>
        <v>0</v>
      </c>
      <c r="V78" s="103">
        <f>'ETR Capacities'!AB78*365*'Input Data'!$E$9</f>
        <v>291270.00000000006</v>
      </c>
      <c r="W78" s="103">
        <f>'ETR Capacities'!AC78*365*'Input Data'!$E$9</f>
        <v>0</v>
      </c>
      <c r="X78" s="103">
        <f>'ETR Capacities'!AD78*365*'Input Data'!$E$9</f>
        <v>0</v>
      </c>
      <c r="Y78" s="103">
        <f>'ETR Capacities'!AE78*1000000</f>
        <v>0</v>
      </c>
      <c r="Z78" s="104">
        <f>IF('ETR Capacities'!AG78=0,0,'ETR Capacities'!AG78*365*('Input Data'!$E$6-'Input Data'!$E$9))</f>
        <v>0</v>
      </c>
    </row>
    <row r="79" spans="2:26" ht="55.5" customHeight="1" thickBot="1" x14ac:dyDescent="0.3">
      <c r="B79" s="491" t="s">
        <v>6</v>
      </c>
      <c r="C79" s="477" t="str">
        <f>'ETR Capacities'!C79</f>
        <v>ETR-N-921</v>
      </c>
      <c r="D79" s="477" t="str">
        <f>_xlfn.XLOOKUP(C79,'Investment Project Main Info'!$E$4:$E$265,'Investment Project Main Info'!$F$4:$F$265)</f>
        <v xml:space="preserve">Circular economy: waste to biomethane </v>
      </c>
      <c r="E79" s="477" t="str">
        <f>_xlfn.XLOOKUP(C79,'ETR Capacities'!$C$5:$C$79,'ETR Capacities'!$E$5:$E$79)</f>
        <v>Biomethane developments</v>
      </c>
      <c r="F79" s="31" t="str">
        <f>IF(_xlfn.XLOOKUP(C79,'ETR Capacities'!$C$5:$C$79,'ETR Capacities'!$F$5:$F$79)=0," ",_xlfn.XLOOKUP(C79,'ETR Capacities'!$C$5:$C$79,'ETR Capacities'!$F$5:$F$79))</f>
        <v xml:space="preserve"> </v>
      </c>
      <c r="G79" s="522">
        <f>'ETR Capacities'!J79*365*'Input Data'!$E$9</f>
        <v>0</v>
      </c>
      <c r="H79" s="44">
        <f>'ETR Capacities'!K79*365*'Input Data'!$E$9</f>
        <v>0</v>
      </c>
      <c r="I79" s="44">
        <f>'ETR Capacities'!L79*365*'Input Data'!$E$9</f>
        <v>0</v>
      </c>
      <c r="J79" s="44">
        <f>'ETR Capacities'!M79*1000000</f>
        <v>0</v>
      </c>
      <c r="K79" s="96">
        <f>IF('ETR Capacities'!O79=0,0,'ETR Capacities'!O79*365*('Input Data'!$E$6-'Input Data'!$E$9))</f>
        <v>0</v>
      </c>
      <c r="L79" s="111">
        <f>'ETR Capacities'!P79*365*'Input Data'!$E$9</f>
        <v>0</v>
      </c>
      <c r="M79" s="111">
        <f>'ETR Capacities'!Q79*365*'Input Data'!$E$9</f>
        <v>0</v>
      </c>
      <c r="N79" s="111">
        <f>'ETR Capacities'!R79*365*'Input Data'!$E$9</f>
        <v>272874.00000000006</v>
      </c>
      <c r="O79" s="111">
        <f>'ETR Capacities'!S79*1000000</f>
        <v>0</v>
      </c>
      <c r="P79" s="112">
        <f>IF('ETR Capacities'!U79=0,0,'ETR Capacities'!U79*365*('Input Data'!$E$6-'Input Data'!$E$9))</f>
        <v>0</v>
      </c>
      <c r="Q79" s="111">
        <f>'ETR Capacities'!V79*365*'Input Data'!$E$9</f>
        <v>0</v>
      </c>
      <c r="R79" s="111">
        <f>'ETR Capacities'!W79*365*'Input Data'!$E$9</f>
        <v>0</v>
      </c>
      <c r="S79" s="111">
        <f>'ETR Capacities'!X79*365*'Input Data'!$E$9</f>
        <v>272874.00000000006</v>
      </c>
      <c r="T79" s="111">
        <f>'ETR Capacities'!Y79*1000000</f>
        <v>0</v>
      </c>
      <c r="U79" s="112">
        <f>IF('ETR Capacities'!AA79=0,0,'ETR Capacities'!AA79*365*('Input Data'!$E$6-'Input Data'!$E$9))</f>
        <v>0</v>
      </c>
      <c r="V79" s="111">
        <f>'ETR Capacities'!AB79*365*'Input Data'!$E$9</f>
        <v>0</v>
      </c>
      <c r="W79" s="111">
        <f>'ETR Capacities'!AC79*365*'Input Data'!$E$9</f>
        <v>0</v>
      </c>
      <c r="X79" s="111">
        <f>'ETR Capacities'!AD79*365*'Input Data'!$E$9</f>
        <v>272874.00000000006</v>
      </c>
      <c r="Y79" s="111">
        <f>'ETR Capacities'!AE79*1000000</f>
        <v>0</v>
      </c>
      <c r="Z79" s="112">
        <f>IF('ETR Capacities'!AG79=0,0,'ETR Capacities'!AG79*365*('Input Data'!$E$6-'Input Data'!$E$9))</f>
        <v>0</v>
      </c>
    </row>
    <row r="80" spans="2:26" x14ac:dyDescent="0.25">
      <c r="E80"/>
    </row>
    <row r="81" spans="5:5" x14ac:dyDescent="0.25">
      <c r="E81"/>
    </row>
    <row r="82" spans="5:5" x14ac:dyDescent="0.25">
      <c r="E82"/>
    </row>
    <row r="83" spans="5:5" x14ac:dyDescent="0.25">
      <c r="E83"/>
    </row>
    <row r="84" spans="5:5" x14ac:dyDescent="0.25">
      <c r="E84"/>
    </row>
    <row r="85" spans="5:5" x14ac:dyDescent="0.25">
      <c r="E85"/>
    </row>
    <row r="86" spans="5:5" x14ac:dyDescent="0.25">
      <c r="E86"/>
    </row>
    <row r="87" spans="5:5" x14ac:dyDescent="0.25">
      <c r="E87"/>
    </row>
    <row r="88" spans="5:5" x14ac:dyDescent="0.25">
      <c r="E88"/>
    </row>
    <row r="89" spans="5:5" x14ac:dyDescent="0.25">
      <c r="E89"/>
    </row>
  </sheetData>
  <mergeCells count="8">
    <mergeCell ref="Q3:U3"/>
    <mergeCell ref="V3:Z3"/>
    <mergeCell ref="F35:F36"/>
    <mergeCell ref="F58:F60"/>
    <mergeCell ref="F69:F70"/>
    <mergeCell ref="F48:F49"/>
    <mergeCell ref="G3:K3"/>
    <mergeCell ref="L3:P3"/>
  </mergeCells>
  <phoneticPr fontId="4"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A69196-3540-4E93-B794-5AE6E2A91044}">
  <sheetPr>
    <tabColor rgb="FF7030A0"/>
  </sheetPr>
  <dimension ref="B1:G76"/>
  <sheetViews>
    <sheetView showGridLines="0" workbookViewId="0">
      <selection activeCell="T3" sqref="T3"/>
    </sheetView>
  </sheetViews>
  <sheetFormatPr defaultRowHeight="15" x14ac:dyDescent="0.25"/>
  <cols>
    <col min="2" max="2" width="9.7109375" customWidth="1"/>
    <col min="3" max="3" width="13.7109375" customWidth="1"/>
    <col min="4" max="4" width="16.7109375" customWidth="1"/>
    <col min="5" max="5" width="19.7109375" customWidth="1"/>
    <col min="6" max="6" width="8.7109375" customWidth="1"/>
    <col min="7" max="7" width="108.28515625" customWidth="1"/>
  </cols>
  <sheetData>
    <row r="1" spans="2:7" ht="39" thickBot="1" x14ac:dyDescent="0.3">
      <c r="B1" s="368" t="s">
        <v>890</v>
      </c>
      <c r="C1" s="369" t="s">
        <v>150</v>
      </c>
      <c r="D1" s="369" t="s">
        <v>151</v>
      </c>
      <c r="E1" s="370" t="s">
        <v>152</v>
      </c>
      <c r="F1" s="370" t="s">
        <v>996</v>
      </c>
      <c r="G1" s="371" t="s">
        <v>889</v>
      </c>
    </row>
    <row r="2" spans="2:7" ht="99.95" customHeight="1" thickBot="1" x14ac:dyDescent="0.3">
      <c r="B2" s="172" t="s">
        <v>1</v>
      </c>
      <c r="C2" s="173" t="s">
        <v>957</v>
      </c>
      <c r="D2" s="173" t="s">
        <v>1040</v>
      </c>
      <c r="E2" s="173" t="s">
        <v>1071</v>
      </c>
      <c r="F2" s="174">
        <v>2030</v>
      </c>
      <c r="G2" s="175" t="s">
        <v>1072</v>
      </c>
    </row>
    <row r="3" spans="2:7" ht="99.95" customHeight="1" x14ac:dyDescent="0.25">
      <c r="B3" s="176" t="s">
        <v>2</v>
      </c>
      <c r="C3" s="177" t="s">
        <v>93</v>
      </c>
      <c r="D3" s="177" t="s">
        <v>94</v>
      </c>
      <c r="E3" s="177" t="s">
        <v>1071</v>
      </c>
      <c r="F3" s="259">
        <v>2022</v>
      </c>
      <c r="G3" s="178" t="s">
        <v>1073</v>
      </c>
    </row>
    <row r="4" spans="2:7" ht="99.95" customHeight="1" x14ac:dyDescent="0.25">
      <c r="B4" s="201" t="s">
        <v>2</v>
      </c>
      <c r="C4" s="180" t="s">
        <v>95</v>
      </c>
      <c r="D4" s="180" t="s">
        <v>96</v>
      </c>
      <c r="E4" s="180" t="s">
        <v>1074</v>
      </c>
      <c r="F4" s="181">
        <v>2026</v>
      </c>
      <c r="G4" s="182" t="s">
        <v>1075</v>
      </c>
    </row>
    <row r="5" spans="2:7" ht="99.95" customHeight="1" x14ac:dyDescent="0.25">
      <c r="B5" s="201" t="s">
        <v>2</v>
      </c>
      <c r="C5" s="180" t="s">
        <v>971</v>
      </c>
      <c r="D5" s="180" t="s">
        <v>1056</v>
      </c>
      <c r="E5" s="180" t="s">
        <v>1071</v>
      </c>
      <c r="F5" s="181">
        <v>2025</v>
      </c>
      <c r="G5" s="182" t="s">
        <v>1076</v>
      </c>
    </row>
    <row r="6" spans="2:7" ht="99.95" customHeight="1" x14ac:dyDescent="0.25">
      <c r="B6" s="201" t="s">
        <v>2</v>
      </c>
      <c r="C6" s="180" t="s">
        <v>972</v>
      </c>
      <c r="D6" s="180" t="s">
        <v>1057</v>
      </c>
      <c r="E6" s="180" t="s">
        <v>1074</v>
      </c>
      <c r="F6" s="181">
        <v>2022</v>
      </c>
      <c r="G6" s="182" t="s">
        <v>1077</v>
      </c>
    </row>
    <row r="7" spans="2:7" ht="99.95" customHeight="1" x14ac:dyDescent="0.25">
      <c r="B7" s="201" t="s">
        <v>2</v>
      </c>
      <c r="C7" s="180" t="s">
        <v>973</v>
      </c>
      <c r="D7" s="180" t="s">
        <v>1059</v>
      </c>
      <c r="E7" s="180" t="s">
        <v>1074</v>
      </c>
      <c r="F7" s="181">
        <v>2025</v>
      </c>
      <c r="G7" s="183" t="s">
        <v>1078</v>
      </c>
    </row>
    <row r="8" spans="2:7" ht="99.95" customHeight="1" thickBot="1" x14ac:dyDescent="0.3">
      <c r="B8" s="352" t="s">
        <v>2</v>
      </c>
      <c r="C8" s="184" t="s">
        <v>974</v>
      </c>
      <c r="D8" s="184" t="s">
        <v>1061</v>
      </c>
      <c r="E8" s="184" t="s">
        <v>1071</v>
      </c>
      <c r="F8" s="259">
        <v>2020</v>
      </c>
      <c r="G8" s="183" t="s">
        <v>1079</v>
      </c>
    </row>
    <row r="9" spans="2:7" ht="99.95" customHeight="1" thickBot="1" x14ac:dyDescent="0.3">
      <c r="B9" s="172" t="s">
        <v>3</v>
      </c>
      <c r="C9" s="185" t="s">
        <v>123</v>
      </c>
      <c r="D9" s="185" t="s">
        <v>124</v>
      </c>
      <c r="E9" s="185" t="s">
        <v>1071</v>
      </c>
      <c r="F9" s="174">
        <v>2023</v>
      </c>
      <c r="G9" s="175" t="s">
        <v>1080</v>
      </c>
    </row>
    <row r="10" spans="2:7" ht="99.95" customHeight="1" x14ac:dyDescent="0.25">
      <c r="B10" s="176" t="s">
        <v>24</v>
      </c>
      <c r="C10" s="186" t="s">
        <v>125</v>
      </c>
      <c r="D10" s="186" t="s">
        <v>126</v>
      </c>
      <c r="E10" s="186" t="s">
        <v>1071</v>
      </c>
      <c r="F10" s="258">
        <v>2023</v>
      </c>
      <c r="G10" s="187" t="s">
        <v>1081</v>
      </c>
    </row>
    <row r="11" spans="2:7" ht="99.95" customHeight="1" x14ac:dyDescent="0.25">
      <c r="B11" s="201" t="s">
        <v>24</v>
      </c>
      <c r="C11" s="180" t="s">
        <v>127</v>
      </c>
      <c r="D11" s="180" t="s">
        <v>128</v>
      </c>
      <c r="E11" s="180" t="s">
        <v>1071</v>
      </c>
      <c r="F11" s="181">
        <v>2023</v>
      </c>
      <c r="G11" s="182" t="s">
        <v>1082</v>
      </c>
    </row>
    <row r="12" spans="2:7" ht="99.95" customHeight="1" x14ac:dyDescent="0.25">
      <c r="B12" s="201" t="s">
        <v>24</v>
      </c>
      <c r="C12" s="180" t="s">
        <v>836</v>
      </c>
      <c r="D12" s="180" t="s">
        <v>837</v>
      </c>
      <c r="E12" s="180" t="s">
        <v>1071</v>
      </c>
      <c r="F12" s="181">
        <v>2022</v>
      </c>
      <c r="G12" s="182" t="s">
        <v>1083</v>
      </c>
    </row>
    <row r="13" spans="2:7" ht="99.95" customHeight="1" x14ac:dyDescent="0.25">
      <c r="B13" s="201" t="s">
        <v>24</v>
      </c>
      <c r="C13" s="180" t="s">
        <v>964</v>
      </c>
      <c r="D13" s="180" t="s">
        <v>1049</v>
      </c>
      <c r="E13" s="180" t="s">
        <v>1071</v>
      </c>
      <c r="F13" s="181">
        <v>2025</v>
      </c>
      <c r="G13" s="182" t="s">
        <v>1084</v>
      </c>
    </row>
    <row r="14" spans="2:7" ht="99.95" customHeight="1" x14ac:dyDescent="0.25">
      <c r="B14" s="201" t="s">
        <v>24</v>
      </c>
      <c r="C14" s="180" t="s">
        <v>979</v>
      </c>
      <c r="D14" s="180" t="s">
        <v>1069</v>
      </c>
      <c r="E14" s="180" t="s">
        <v>1071</v>
      </c>
      <c r="F14" s="181">
        <v>2030</v>
      </c>
      <c r="G14" s="182" t="s">
        <v>1085</v>
      </c>
    </row>
    <row r="15" spans="2:7" ht="99.95" customHeight="1" x14ac:dyDescent="0.25">
      <c r="B15" s="201" t="s">
        <v>24</v>
      </c>
      <c r="C15" s="180" t="s">
        <v>147</v>
      </c>
      <c r="D15" s="180" t="s">
        <v>148</v>
      </c>
      <c r="E15" s="180" t="s">
        <v>1071</v>
      </c>
      <c r="F15" s="181">
        <v>2022</v>
      </c>
      <c r="G15" s="182" t="s">
        <v>1086</v>
      </c>
    </row>
    <row r="16" spans="2:7" ht="99.95" customHeight="1" x14ac:dyDescent="0.25">
      <c r="B16" s="201"/>
      <c r="C16" s="180" t="s">
        <v>965</v>
      </c>
      <c r="D16" s="180" t="s">
        <v>1051</v>
      </c>
      <c r="E16" s="180" t="s">
        <v>1071</v>
      </c>
      <c r="F16" s="181">
        <v>2029</v>
      </c>
      <c r="G16" s="182" t="s">
        <v>1087</v>
      </c>
    </row>
    <row r="17" spans="2:7" ht="99.95" customHeight="1" x14ac:dyDescent="0.25">
      <c r="B17" s="201"/>
      <c r="C17" s="180" t="s">
        <v>978</v>
      </c>
      <c r="D17" s="180" t="s">
        <v>1067</v>
      </c>
      <c r="E17" s="180" t="s">
        <v>1071</v>
      </c>
      <c r="F17" s="181">
        <v>2030</v>
      </c>
      <c r="G17" s="182" t="s">
        <v>1088</v>
      </c>
    </row>
    <row r="18" spans="2:7" ht="99.95" customHeight="1" x14ac:dyDescent="0.25">
      <c r="B18" s="201" t="s">
        <v>24</v>
      </c>
      <c r="C18" s="180" t="s">
        <v>977</v>
      </c>
      <c r="D18" s="180" t="s">
        <v>1066</v>
      </c>
      <c r="E18" s="180" t="s">
        <v>1071</v>
      </c>
      <c r="F18" s="181">
        <v>2025</v>
      </c>
      <c r="G18" s="182" t="s">
        <v>1089</v>
      </c>
    </row>
    <row r="19" spans="2:7" ht="99.95" customHeight="1" x14ac:dyDescent="0.25">
      <c r="B19" s="201" t="s">
        <v>24</v>
      </c>
      <c r="C19" s="181" t="s">
        <v>963</v>
      </c>
      <c r="D19" s="181" t="s">
        <v>1017</v>
      </c>
      <c r="E19" s="181" t="s">
        <v>1071</v>
      </c>
      <c r="F19" s="181">
        <v>2030</v>
      </c>
      <c r="G19" s="182" t="s">
        <v>1090</v>
      </c>
    </row>
    <row r="20" spans="2:7" ht="99.95" customHeight="1" x14ac:dyDescent="0.25">
      <c r="B20" s="201" t="s">
        <v>24</v>
      </c>
      <c r="C20" s="180" t="s">
        <v>832</v>
      </c>
      <c r="D20" s="180" t="s">
        <v>833</v>
      </c>
      <c r="E20" s="180" t="s">
        <v>1071</v>
      </c>
      <c r="F20" s="181">
        <v>2023</v>
      </c>
      <c r="G20" s="182" t="s">
        <v>1091</v>
      </c>
    </row>
    <row r="21" spans="2:7" ht="99.95" customHeight="1" x14ac:dyDescent="0.25">
      <c r="B21" s="201" t="s">
        <v>24</v>
      </c>
      <c r="C21" s="180" t="s">
        <v>834</v>
      </c>
      <c r="D21" s="180" t="s">
        <v>835</v>
      </c>
      <c r="E21" s="180" t="s">
        <v>1071</v>
      </c>
      <c r="F21" s="181">
        <v>2020</v>
      </c>
      <c r="G21" s="182" t="s">
        <v>1092</v>
      </c>
    </row>
    <row r="22" spans="2:7" ht="99.95" customHeight="1" x14ac:dyDescent="0.25">
      <c r="B22" s="201" t="s">
        <v>24</v>
      </c>
      <c r="C22" s="180" t="s">
        <v>953</v>
      </c>
      <c r="D22" s="180" t="s">
        <v>1036</v>
      </c>
      <c r="E22" s="180" t="s">
        <v>1071</v>
      </c>
      <c r="F22" s="181">
        <v>2026</v>
      </c>
      <c r="G22" s="182" t="s">
        <v>1093</v>
      </c>
    </row>
    <row r="23" spans="2:7" ht="99.95" customHeight="1" x14ac:dyDescent="0.25">
      <c r="B23" s="201" t="s">
        <v>24</v>
      </c>
      <c r="C23" s="180" t="s">
        <v>952</v>
      </c>
      <c r="D23" s="180" t="s">
        <v>1035</v>
      </c>
      <c r="E23" s="180" t="s">
        <v>1071</v>
      </c>
      <c r="F23" s="181">
        <v>2026</v>
      </c>
      <c r="G23" s="182" t="s">
        <v>1094</v>
      </c>
    </row>
    <row r="24" spans="2:7" ht="99.95" customHeight="1" x14ac:dyDescent="0.25">
      <c r="B24" s="201" t="s">
        <v>24</v>
      </c>
      <c r="C24" s="180" t="s">
        <v>955</v>
      </c>
      <c r="D24" s="180" t="s">
        <v>1038</v>
      </c>
      <c r="E24" s="180" t="s">
        <v>1071</v>
      </c>
      <c r="F24" s="181">
        <v>2026</v>
      </c>
      <c r="G24" s="182" t="s">
        <v>1095</v>
      </c>
    </row>
    <row r="25" spans="2:7" ht="99.95" customHeight="1" x14ac:dyDescent="0.25">
      <c r="B25" s="201" t="s">
        <v>24</v>
      </c>
      <c r="C25" s="180" t="s">
        <v>956</v>
      </c>
      <c r="D25" s="180" t="s">
        <v>1039</v>
      </c>
      <c r="E25" s="180" t="s">
        <v>1071</v>
      </c>
      <c r="F25" s="181">
        <v>2026</v>
      </c>
      <c r="G25" s="182" t="s">
        <v>1096</v>
      </c>
    </row>
    <row r="26" spans="2:7" ht="99.95" customHeight="1" x14ac:dyDescent="0.25">
      <c r="B26" s="201" t="s">
        <v>24</v>
      </c>
      <c r="C26" s="180" t="s">
        <v>962</v>
      </c>
      <c r="D26" s="180" t="s">
        <v>1048</v>
      </c>
      <c r="E26" s="180" t="s">
        <v>1071</v>
      </c>
      <c r="F26" s="181">
        <v>2030</v>
      </c>
      <c r="G26" s="182" t="s">
        <v>1097</v>
      </c>
    </row>
    <row r="27" spans="2:7" ht="99.95" customHeight="1" thickBot="1" x14ac:dyDescent="0.3">
      <c r="B27" s="201" t="s">
        <v>24</v>
      </c>
      <c r="C27" s="188" t="s">
        <v>975</v>
      </c>
      <c r="D27" s="188" t="s">
        <v>1063</v>
      </c>
      <c r="E27" s="188" t="s">
        <v>1071</v>
      </c>
      <c r="F27" s="256">
        <v>2026</v>
      </c>
      <c r="G27" s="183" t="s">
        <v>1098</v>
      </c>
    </row>
    <row r="28" spans="2:7" ht="99.95" customHeight="1" x14ac:dyDescent="0.25">
      <c r="B28" s="176" t="s">
        <v>4</v>
      </c>
      <c r="C28" s="189" t="s">
        <v>91</v>
      </c>
      <c r="D28" s="189" t="s">
        <v>92</v>
      </c>
      <c r="E28" s="189" t="s">
        <v>1099</v>
      </c>
      <c r="F28" s="190">
        <v>2021</v>
      </c>
      <c r="G28" s="187" t="s">
        <v>1100</v>
      </c>
    </row>
    <row r="29" spans="2:7" ht="99.95" customHeight="1" x14ac:dyDescent="0.25">
      <c r="B29" s="201" t="s">
        <v>4</v>
      </c>
      <c r="C29" s="184" t="s">
        <v>949</v>
      </c>
      <c r="D29" s="184" t="s">
        <v>1030</v>
      </c>
      <c r="E29" s="184" t="s">
        <v>1071</v>
      </c>
      <c r="F29" s="259">
        <v>2025</v>
      </c>
      <c r="G29" s="183" t="s">
        <v>1101</v>
      </c>
    </row>
    <row r="30" spans="2:7" ht="99.95" customHeight="1" thickBot="1" x14ac:dyDescent="0.3">
      <c r="B30" s="352" t="s">
        <v>4</v>
      </c>
      <c r="C30" s="191" t="s">
        <v>970</v>
      </c>
      <c r="D30" s="191" t="s">
        <v>1055</v>
      </c>
      <c r="E30" s="191" t="s">
        <v>1102</v>
      </c>
      <c r="F30" s="192">
        <v>2023</v>
      </c>
      <c r="G30" s="193" t="s">
        <v>1103</v>
      </c>
    </row>
    <row r="31" spans="2:7" ht="99.95" customHeight="1" x14ac:dyDescent="0.25">
      <c r="B31" s="176" t="s">
        <v>23</v>
      </c>
      <c r="C31" s="194" t="s">
        <v>81</v>
      </c>
      <c r="D31" s="194" t="s">
        <v>82</v>
      </c>
      <c r="E31" s="194" t="s">
        <v>1104</v>
      </c>
      <c r="F31" s="257">
        <v>2022</v>
      </c>
      <c r="G31" s="195" t="s">
        <v>1105</v>
      </c>
    </row>
    <row r="32" spans="2:7" ht="99.95" customHeight="1" x14ac:dyDescent="0.25">
      <c r="B32" s="201" t="s">
        <v>23</v>
      </c>
      <c r="C32" s="180" t="s">
        <v>113</v>
      </c>
      <c r="D32" s="180" t="s">
        <v>114</v>
      </c>
      <c r="E32" s="180" t="s">
        <v>1071</v>
      </c>
      <c r="F32" s="673">
        <v>2020</v>
      </c>
      <c r="G32" s="195" t="s">
        <v>1106</v>
      </c>
    </row>
    <row r="33" spans="2:7" ht="99.95" customHeight="1" x14ac:dyDescent="0.25">
      <c r="B33" s="201" t="s">
        <v>23</v>
      </c>
      <c r="C33" s="180" t="s">
        <v>115</v>
      </c>
      <c r="D33" s="180" t="s">
        <v>116</v>
      </c>
      <c r="E33" s="180" t="s">
        <v>1099</v>
      </c>
      <c r="F33" s="674">
        <v>2019</v>
      </c>
      <c r="G33" s="195" t="s">
        <v>1107</v>
      </c>
    </row>
    <row r="34" spans="2:7" ht="99.95" customHeight="1" x14ac:dyDescent="0.25">
      <c r="B34" s="201" t="s">
        <v>23</v>
      </c>
      <c r="C34" s="180" t="s">
        <v>117</v>
      </c>
      <c r="D34" s="180" t="s">
        <v>118</v>
      </c>
      <c r="E34" s="180" t="s">
        <v>1099</v>
      </c>
      <c r="F34" s="181">
        <v>2028</v>
      </c>
      <c r="G34" s="195" t="s">
        <v>1108</v>
      </c>
    </row>
    <row r="35" spans="2:7" ht="99.95" customHeight="1" x14ac:dyDescent="0.25">
      <c r="B35" s="201" t="s">
        <v>23</v>
      </c>
      <c r="C35" s="180" t="s">
        <v>947</v>
      </c>
      <c r="D35" s="180" t="s">
        <v>1021</v>
      </c>
      <c r="E35" s="180" t="s">
        <v>1102</v>
      </c>
      <c r="F35" s="181">
        <v>2030</v>
      </c>
      <c r="G35" s="195" t="s">
        <v>1109</v>
      </c>
    </row>
    <row r="36" spans="2:7" ht="99.95" customHeight="1" x14ac:dyDescent="0.25">
      <c r="B36" s="201" t="s">
        <v>23</v>
      </c>
      <c r="C36" s="180" t="s">
        <v>145</v>
      </c>
      <c r="D36" s="180" t="s">
        <v>146</v>
      </c>
      <c r="E36" s="180" t="s">
        <v>1110</v>
      </c>
      <c r="F36" s="181">
        <v>2025</v>
      </c>
      <c r="G36" s="195" t="s">
        <v>1111</v>
      </c>
    </row>
    <row r="37" spans="2:7" ht="99.95" customHeight="1" x14ac:dyDescent="0.25">
      <c r="B37" s="201" t="s">
        <v>23</v>
      </c>
      <c r="C37" s="180" t="s">
        <v>959</v>
      </c>
      <c r="D37" s="180" t="s">
        <v>1044</v>
      </c>
      <c r="E37" s="180" t="s">
        <v>1071</v>
      </c>
      <c r="F37" s="181">
        <v>2024</v>
      </c>
      <c r="G37" s="195" t="s">
        <v>1112</v>
      </c>
    </row>
    <row r="38" spans="2:7" ht="99.95" customHeight="1" x14ac:dyDescent="0.25">
      <c r="B38" s="201" t="s">
        <v>23</v>
      </c>
      <c r="C38" s="184" t="s">
        <v>961</v>
      </c>
      <c r="D38" s="184" t="s">
        <v>1047</v>
      </c>
      <c r="E38" s="184" t="s">
        <v>1071</v>
      </c>
      <c r="F38" s="259">
        <v>2024</v>
      </c>
      <c r="G38" s="196" t="s">
        <v>1113</v>
      </c>
    </row>
    <row r="39" spans="2:7" ht="99.95" customHeight="1" thickBot="1" x14ac:dyDescent="0.3">
      <c r="B39" s="201" t="s">
        <v>23</v>
      </c>
      <c r="C39" s="191" t="s">
        <v>976</v>
      </c>
      <c r="D39" s="191" t="s">
        <v>1065</v>
      </c>
      <c r="E39" s="191" t="s">
        <v>1071</v>
      </c>
      <c r="F39" s="192">
        <v>2026</v>
      </c>
      <c r="G39" s="193" t="s">
        <v>1114</v>
      </c>
    </row>
    <row r="40" spans="2:7" ht="99.95" customHeight="1" thickBot="1" x14ac:dyDescent="0.3">
      <c r="B40" s="172" t="s">
        <v>9</v>
      </c>
      <c r="C40" s="185" t="s">
        <v>958</v>
      </c>
      <c r="D40" s="185" t="s">
        <v>1043</v>
      </c>
      <c r="E40" s="185" t="s">
        <v>1104</v>
      </c>
      <c r="F40" s="174">
        <v>2026</v>
      </c>
      <c r="G40" s="175" t="s">
        <v>1115</v>
      </c>
    </row>
    <row r="41" spans="2:7" ht="99.95" customHeight="1" x14ac:dyDescent="0.25">
      <c r="B41" s="176" t="s">
        <v>11</v>
      </c>
      <c r="C41" s="184" t="s">
        <v>97</v>
      </c>
      <c r="D41" s="184" t="s">
        <v>98</v>
      </c>
      <c r="E41" s="184" t="s">
        <v>1102</v>
      </c>
      <c r="F41" s="259">
        <v>2023</v>
      </c>
      <c r="G41" s="197" t="s">
        <v>1116</v>
      </c>
    </row>
    <row r="42" spans="2:7" ht="99.95" customHeight="1" thickBot="1" x14ac:dyDescent="0.3">
      <c r="B42" s="352" t="s">
        <v>11</v>
      </c>
      <c r="C42" s="191" t="s">
        <v>99</v>
      </c>
      <c r="D42" s="191" t="s">
        <v>100</v>
      </c>
      <c r="E42" s="191" t="s">
        <v>1074</v>
      </c>
      <c r="F42" s="192">
        <v>2028</v>
      </c>
      <c r="G42" s="193" t="s">
        <v>1117</v>
      </c>
    </row>
    <row r="43" spans="2:7" ht="99.95" customHeight="1" x14ac:dyDescent="0.25">
      <c r="B43" s="201" t="s">
        <v>12</v>
      </c>
      <c r="C43" s="194" t="s">
        <v>133</v>
      </c>
      <c r="D43" s="194" t="s">
        <v>134</v>
      </c>
      <c r="E43" s="194" t="s">
        <v>1071</v>
      </c>
      <c r="F43" s="257">
        <v>2024</v>
      </c>
      <c r="G43" s="198" t="s">
        <v>1118</v>
      </c>
    </row>
    <row r="44" spans="2:7" ht="99.95" customHeight="1" x14ac:dyDescent="0.25">
      <c r="B44" s="201" t="s">
        <v>12</v>
      </c>
      <c r="C44" s="180" t="s">
        <v>135</v>
      </c>
      <c r="D44" s="180" t="s">
        <v>136</v>
      </c>
      <c r="E44" s="180" t="s">
        <v>1104</v>
      </c>
      <c r="F44" s="188">
        <v>2022</v>
      </c>
      <c r="G44" s="199" t="s">
        <v>1119</v>
      </c>
    </row>
    <row r="45" spans="2:7" ht="99.95" customHeight="1" x14ac:dyDescent="0.25">
      <c r="B45" s="201" t="s">
        <v>12</v>
      </c>
      <c r="C45" s="180" t="s">
        <v>137</v>
      </c>
      <c r="D45" s="180" t="s">
        <v>138</v>
      </c>
      <c r="E45" s="180" t="s">
        <v>1102</v>
      </c>
      <c r="F45" s="673">
        <v>2023</v>
      </c>
      <c r="G45" s="199" t="s">
        <v>1120</v>
      </c>
    </row>
    <row r="46" spans="2:7" ht="99.95" customHeight="1" x14ac:dyDescent="0.25">
      <c r="B46" s="201" t="s">
        <v>12</v>
      </c>
      <c r="C46" s="180" t="s">
        <v>139</v>
      </c>
      <c r="D46" s="180" t="s">
        <v>507</v>
      </c>
      <c r="E46" s="180" t="s">
        <v>1102</v>
      </c>
      <c r="F46" s="674">
        <v>2022</v>
      </c>
      <c r="G46" s="199" t="s">
        <v>1121</v>
      </c>
    </row>
    <row r="47" spans="2:7" ht="99.95" customHeight="1" x14ac:dyDescent="0.25">
      <c r="B47" s="201" t="s">
        <v>12</v>
      </c>
      <c r="C47" s="180" t="s">
        <v>140</v>
      </c>
      <c r="D47" s="180" t="s">
        <v>141</v>
      </c>
      <c r="E47" s="180" t="s">
        <v>1122</v>
      </c>
      <c r="F47" s="181">
        <v>2022</v>
      </c>
      <c r="G47" s="199" t="s">
        <v>1123</v>
      </c>
    </row>
    <row r="48" spans="2:7" ht="99.95" customHeight="1" x14ac:dyDescent="0.25">
      <c r="B48" s="201" t="s">
        <v>12</v>
      </c>
      <c r="C48" s="180" t="s">
        <v>142</v>
      </c>
      <c r="D48" s="180" t="s">
        <v>1027</v>
      </c>
      <c r="E48" s="180" t="s">
        <v>1071</v>
      </c>
      <c r="F48" s="181">
        <v>2025</v>
      </c>
      <c r="G48" s="199" t="s">
        <v>1124</v>
      </c>
    </row>
    <row r="49" spans="2:7" ht="99.95" customHeight="1" x14ac:dyDescent="0.25">
      <c r="B49" s="201" t="s">
        <v>12</v>
      </c>
      <c r="C49" s="180" t="s">
        <v>143</v>
      </c>
      <c r="D49" s="180" t="s">
        <v>144</v>
      </c>
      <c r="E49" s="180" t="s">
        <v>1125</v>
      </c>
      <c r="F49" s="181">
        <v>2024</v>
      </c>
      <c r="G49" s="199" t="s">
        <v>1126</v>
      </c>
    </row>
    <row r="50" spans="2:7" ht="99.95" customHeight="1" x14ac:dyDescent="0.25">
      <c r="B50" s="201" t="s">
        <v>12</v>
      </c>
      <c r="C50" s="355" t="s">
        <v>828</v>
      </c>
      <c r="D50" s="184" t="s">
        <v>829</v>
      </c>
      <c r="E50" s="184" t="s">
        <v>1071</v>
      </c>
      <c r="F50" s="259">
        <v>2025</v>
      </c>
      <c r="G50" s="200" t="s">
        <v>1127</v>
      </c>
    </row>
    <row r="51" spans="2:7" ht="99.95" customHeight="1" thickBot="1" x14ac:dyDescent="0.3">
      <c r="B51" s="352" t="s">
        <v>12</v>
      </c>
      <c r="C51" s="191" t="s">
        <v>926</v>
      </c>
      <c r="D51" s="191" t="s">
        <v>1070</v>
      </c>
      <c r="E51" s="191" t="s">
        <v>1071</v>
      </c>
      <c r="F51" s="192">
        <v>2025</v>
      </c>
      <c r="G51" s="193" t="s">
        <v>1128</v>
      </c>
    </row>
    <row r="52" spans="2:7" ht="99.95" customHeight="1" thickBot="1" x14ac:dyDescent="0.3">
      <c r="B52" s="172" t="s">
        <v>13</v>
      </c>
      <c r="C52" s="185" t="s">
        <v>960</v>
      </c>
      <c r="D52" s="185" t="s">
        <v>1046</v>
      </c>
      <c r="E52" s="185" t="s">
        <v>1071</v>
      </c>
      <c r="F52" s="174">
        <v>2024</v>
      </c>
      <c r="G52" s="175" t="s">
        <v>1129</v>
      </c>
    </row>
    <row r="53" spans="2:7" ht="99.95" customHeight="1" x14ac:dyDescent="0.25">
      <c r="B53" s="176" t="s">
        <v>15</v>
      </c>
      <c r="C53" s="184" t="s">
        <v>76</v>
      </c>
      <c r="D53" s="184" t="s">
        <v>77</v>
      </c>
      <c r="E53" s="184" t="s">
        <v>1071</v>
      </c>
      <c r="F53" s="259">
        <v>2030</v>
      </c>
      <c r="G53" s="196" t="s">
        <v>1130</v>
      </c>
    </row>
    <row r="54" spans="2:7" ht="99.95" customHeight="1" thickBot="1" x14ac:dyDescent="0.3">
      <c r="B54" s="352" t="s">
        <v>15</v>
      </c>
      <c r="C54" s="191" t="s">
        <v>79</v>
      </c>
      <c r="D54" s="191" t="s">
        <v>80</v>
      </c>
      <c r="E54" s="191" t="s">
        <v>1102</v>
      </c>
      <c r="F54" s="191">
        <v>2026</v>
      </c>
      <c r="G54" s="193" t="s">
        <v>1131</v>
      </c>
    </row>
    <row r="55" spans="2:7" ht="99.95" customHeight="1" x14ac:dyDescent="0.25">
      <c r="B55" s="176" t="s">
        <v>16</v>
      </c>
      <c r="C55" s="353" t="s">
        <v>101</v>
      </c>
      <c r="D55" s="194" t="s">
        <v>102</v>
      </c>
      <c r="E55" s="194" t="s">
        <v>1071</v>
      </c>
      <c r="F55" s="675">
        <v>2032</v>
      </c>
      <c r="G55" s="198" t="s">
        <v>1132</v>
      </c>
    </row>
    <row r="56" spans="2:7" ht="99.95" customHeight="1" x14ac:dyDescent="0.25">
      <c r="B56" s="201" t="s">
        <v>16</v>
      </c>
      <c r="C56" s="180" t="s">
        <v>103</v>
      </c>
      <c r="D56" s="180" t="s">
        <v>104</v>
      </c>
      <c r="E56" s="180" t="s">
        <v>1071</v>
      </c>
      <c r="F56" s="676">
        <v>2030</v>
      </c>
      <c r="G56" s="199" t="s">
        <v>1133</v>
      </c>
    </row>
    <row r="57" spans="2:7" ht="99.95" customHeight="1" x14ac:dyDescent="0.25">
      <c r="B57" s="201" t="s">
        <v>16</v>
      </c>
      <c r="C57" s="180" t="s">
        <v>105</v>
      </c>
      <c r="D57" s="180" t="s">
        <v>106</v>
      </c>
      <c r="E57" s="180" t="s">
        <v>1071</v>
      </c>
      <c r="F57" s="674">
        <v>2030</v>
      </c>
      <c r="G57" s="199" t="s">
        <v>1134</v>
      </c>
    </row>
    <row r="58" spans="2:7" ht="99.95" customHeight="1" x14ac:dyDescent="0.25">
      <c r="B58" s="201" t="s">
        <v>16</v>
      </c>
      <c r="C58" s="354" t="s">
        <v>107</v>
      </c>
      <c r="D58" s="180" t="s">
        <v>108</v>
      </c>
      <c r="E58" s="180" t="s">
        <v>1074</v>
      </c>
      <c r="F58" s="181">
        <v>2023</v>
      </c>
      <c r="G58" s="199" t="s">
        <v>1135</v>
      </c>
    </row>
    <row r="59" spans="2:7" ht="99.95" customHeight="1" x14ac:dyDescent="0.25">
      <c r="B59" s="201" t="s">
        <v>16</v>
      </c>
      <c r="C59" s="354" t="s">
        <v>109</v>
      </c>
      <c r="D59" s="180" t="s">
        <v>110</v>
      </c>
      <c r="E59" s="180" t="s">
        <v>1074</v>
      </c>
      <c r="F59" s="181">
        <v>2026</v>
      </c>
      <c r="G59" s="199" t="s">
        <v>1136</v>
      </c>
    </row>
    <row r="60" spans="2:7" ht="99.95" customHeight="1" x14ac:dyDescent="0.25">
      <c r="B60" s="201" t="s">
        <v>16</v>
      </c>
      <c r="C60" s="180" t="s">
        <v>111</v>
      </c>
      <c r="D60" s="180" t="s">
        <v>112</v>
      </c>
      <c r="E60" s="180" t="s">
        <v>1102</v>
      </c>
      <c r="F60" s="181">
        <v>2021</v>
      </c>
      <c r="G60" s="199" t="s">
        <v>1137</v>
      </c>
    </row>
    <row r="61" spans="2:7" ht="99.95" customHeight="1" x14ac:dyDescent="0.25">
      <c r="B61" s="201" t="s">
        <v>16</v>
      </c>
      <c r="C61" s="180" t="s">
        <v>980</v>
      </c>
      <c r="D61" s="180" t="s">
        <v>1018</v>
      </c>
      <c r="E61" s="180" t="s">
        <v>1071</v>
      </c>
      <c r="F61" s="181">
        <v>2030</v>
      </c>
      <c r="G61" s="199" t="s">
        <v>1138</v>
      </c>
    </row>
    <row r="62" spans="2:7" ht="99.95" customHeight="1" x14ac:dyDescent="0.25">
      <c r="B62" s="201" t="s">
        <v>16</v>
      </c>
      <c r="C62" s="180" t="s">
        <v>950</v>
      </c>
      <c r="D62" s="180" t="s">
        <v>1032</v>
      </c>
      <c r="E62" s="180" t="s">
        <v>1071</v>
      </c>
      <c r="F62" s="181">
        <v>2026</v>
      </c>
      <c r="G62" s="199" t="s">
        <v>1139</v>
      </c>
    </row>
    <row r="63" spans="2:7" ht="99.95" customHeight="1" x14ac:dyDescent="0.25">
      <c r="B63" s="201" t="s">
        <v>16</v>
      </c>
      <c r="C63" s="184" t="s">
        <v>951</v>
      </c>
      <c r="D63" s="184" t="s">
        <v>1034</v>
      </c>
      <c r="E63" s="184" t="s">
        <v>1071</v>
      </c>
      <c r="F63" s="259">
        <v>2026</v>
      </c>
      <c r="G63" s="200" t="s">
        <v>1140</v>
      </c>
    </row>
    <row r="64" spans="2:7" ht="99.95" customHeight="1" thickBot="1" x14ac:dyDescent="0.3">
      <c r="B64" s="352" t="s">
        <v>24</v>
      </c>
      <c r="C64" s="191" t="s">
        <v>954</v>
      </c>
      <c r="D64" s="191" t="s">
        <v>1037</v>
      </c>
      <c r="E64" s="191" t="s">
        <v>1071</v>
      </c>
      <c r="F64" s="192">
        <v>2026</v>
      </c>
      <c r="G64" s="193" t="s">
        <v>1141</v>
      </c>
    </row>
    <row r="65" spans="2:7" ht="99.95" customHeight="1" x14ac:dyDescent="0.25">
      <c r="B65" s="201" t="s">
        <v>21</v>
      </c>
      <c r="C65" s="194" t="s">
        <v>119</v>
      </c>
      <c r="D65" s="194" t="s">
        <v>120</v>
      </c>
      <c r="E65" s="194" t="s">
        <v>1071</v>
      </c>
      <c r="F65" s="257">
        <v>2023</v>
      </c>
      <c r="G65" s="198" t="s">
        <v>1142</v>
      </c>
    </row>
    <row r="66" spans="2:7" ht="99.95" customHeight="1" x14ac:dyDescent="0.25">
      <c r="B66" s="201" t="s">
        <v>21</v>
      </c>
      <c r="C66" s="180" t="s">
        <v>121</v>
      </c>
      <c r="D66" s="180" t="s">
        <v>122</v>
      </c>
      <c r="E66" s="180" t="s">
        <v>1071</v>
      </c>
      <c r="F66" s="673">
        <v>2025</v>
      </c>
      <c r="G66" s="199" t="s">
        <v>1143</v>
      </c>
    </row>
    <row r="67" spans="2:7" ht="99.95" customHeight="1" x14ac:dyDescent="0.25">
      <c r="B67" s="201" t="s">
        <v>21</v>
      </c>
      <c r="C67" s="180" t="s">
        <v>966</v>
      </c>
      <c r="D67" s="180" t="s">
        <v>1012</v>
      </c>
      <c r="E67" s="180" t="s">
        <v>1071</v>
      </c>
      <c r="F67" s="674">
        <v>2023</v>
      </c>
      <c r="G67" s="199" t="s">
        <v>1144</v>
      </c>
    </row>
    <row r="68" spans="2:7" ht="99.95" customHeight="1" x14ac:dyDescent="0.25">
      <c r="B68" s="201" t="s">
        <v>21</v>
      </c>
      <c r="C68" s="184" t="s">
        <v>967</v>
      </c>
      <c r="D68" s="184" t="s">
        <v>1014</v>
      </c>
      <c r="E68" s="184" t="s">
        <v>1071</v>
      </c>
      <c r="F68" s="259">
        <v>2024</v>
      </c>
      <c r="G68" s="200" t="s">
        <v>1145</v>
      </c>
    </row>
    <row r="69" spans="2:7" ht="99.95" customHeight="1" thickBot="1" x14ac:dyDescent="0.3">
      <c r="B69" s="201" t="s">
        <v>21</v>
      </c>
      <c r="C69" s="191" t="s">
        <v>968</v>
      </c>
      <c r="D69" s="191" t="s">
        <v>1053</v>
      </c>
      <c r="E69" s="191" t="s">
        <v>1146</v>
      </c>
      <c r="F69" s="192">
        <v>2024</v>
      </c>
      <c r="G69" s="193" t="s">
        <v>1147</v>
      </c>
    </row>
    <row r="70" spans="2:7" ht="99.95" customHeight="1" x14ac:dyDescent="0.25">
      <c r="B70" s="176" t="s">
        <v>6</v>
      </c>
      <c r="C70" s="194" t="s">
        <v>948</v>
      </c>
      <c r="D70" s="194" t="s">
        <v>83</v>
      </c>
      <c r="E70" s="194" t="s">
        <v>1071</v>
      </c>
      <c r="F70" s="257">
        <v>2024</v>
      </c>
      <c r="G70" s="198" t="s">
        <v>1148</v>
      </c>
    </row>
    <row r="71" spans="2:7" ht="99.95" customHeight="1" x14ac:dyDescent="0.25">
      <c r="B71" s="201" t="s">
        <v>6</v>
      </c>
      <c r="C71" s="180" t="s">
        <v>84</v>
      </c>
      <c r="D71" s="180" t="s">
        <v>1025</v>
      </c>
      <c r="E71" s="180" t="s">
        <v>1071</v>
      </c>
      <c r="F71" s="181">
        <v>2024</v>
      </c>
      <c r="G71" s="199" t="s">
        <v>1149</v>
      </c>
    </row>
    <row r="72" spans="2:7" ht="99.95" customHeight="1" x14ac:dyDescent="0.25">
      <c r="B72" s="201" t="s">
        <v>6</v>
      </c>
      <c r="C72" s="180" t="s">
        <v>85</v>
      </c>
      <c r="D72" s="180" t="s">
        <v>86</v>
      </c>
      <c r="E72" s="180" t="s">
        <v>1104</v>
      </c>
      <c r="F72" s="181">
        <v>2020</v>
      </c>
      <c r="G72" s="199" t="s">
        <v>1150</v>
      </c>
    </row>
    <row r="73" spans="2:7" ht="99.95" customHeight="1" x14ac:dyDescent="0.25">
      <c r="B73" s="201" t="s">
        <v>6</v>
      </c>
      <c r="C73" s="180" t="s">
        <v>89</v>
      </c>
      <c r="D73" s="180" t="s">
        <v>90</v>
      </c>
      <c r="E73" s="180" t="s">
        <v>1104</v>
      </c>
      <c r="F73" s="181">
        <v>2022</v>
      </c>
      <c r="G73" s="199" t="s">
        <v>1151</v>
      </c>
    </row>
    <row r="74" spans="2:7" ht="99.95" customHeight="1" x14ac:dyDescent="0.25">
      <c r="B74" s="201" t="s">
        <v>6</v>
      </c>
      <c r="C74" s="180" t="s">
        <v>129</v>
      </c>
      <c r="D74" s="180" t="s">
        <v>130</v>
      </c>
      <c r="E74" s="180" t="s">
        <v>1071</v>
      </c>
      <c r="F74" s="181">
        <v>2024</v>
      </c>
      <c r="G74" s="199" t="s">
        <v>1152</v>
      </c>
    </row>
    <row r="75" spans="2:7" ht="99.95" customHeight="1" x14ac:dyDescent="0.25">
      <c r="B75" s="179" t="s">
        <v>6</v>
      </c>
      <c r="C75" s="184" t="s">
        <v>131</v>
      </c>
      <c r="D75" s="184" t="s">
        <v>132</v>
      </c>
      <c r="E75" s="184" t="s">
        <v>1071</v>
      </c>
      <c r="F75" s="259">
        <v>2024</v>
      </c>
      <c r="G75" s="200" t="s">
        <v>1153</v>
      </c>
    </row>
    <row r="76" spans="2:7" ht="143.25" thickBot="1" x14ac:dyDescent="0.3">
      <c r="B76" s="351" t="s">
        <v>6</v>
      </c>
      <c r="C76" s="191" t="s">
        <v>969</v>
      </c>
      <c r="D76" s="191" t="s">
        <v>1054</v>
      </c>
      <c r="E76" s="191" t="s">
        <v>1102</v>
      </c>
      <c r="F76" s="192">
        <v>2022</v>
      </c>
      <c r="G76" s="193" t="s">
        <v>1154</v>
      </c>
    </row>
  </sheetData>
  <mergeCells count="4">
    <mergeCell ref="F32:F33"/>
    <mergeCell ref="F45:F46"/>
    <mergeCell ref="F55:F57"/>
    <mergeCell ref="F66:F6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16CAE0-A2F1-40D1-BCC2-7EFF20AC0A14}">
  <sheetPr>
    <tabColor theme="8" tint="-0.249977111117893"/>
  </sheetPr>
  <dimension ref="B1:AY89"/>
  <sheetViews>
    <sheetView showGridLines="0" zoomScale="70" zoomScaleNormal="70" workbookViewId="0"/>
  </sheetViews>
  <sheetFormatPr defaultRowHeight="15" x14ac:dyDescent="0.25"/>
  <cols>
    <col min="1" max="1" width="2.85546875" customWidth="1"/>
    <col min="2" max="2" width="12.42578125" customWidth="1"/>
    <col min="3" max="3" width="15.42578125" customWidth="1"/>
    <col min="4" max="4" width="33.140625" customWidth="1"/>
    <col min="5" max="5" width="23" style="6" customWidth="1"/>
    <col min="6" max="6" width="15.140625" style="52" customWidth="1"/>
    <col min="7" max="31" width="18.7109375" customWidth="1"/>
    <col min="32" max="33" width="16.7109375" customWidth="1"/>
    <col min="34" max="34" width="18.7109375" customWidth="1"/>
    <col min="35" max="35" width="16.7109375" customWidth="1"/>
    <col min="36" max="36" width="18.7109375" customWidth="1"/>
    <col min="37" max="38" width="16.7109375" customWidth="1"/>
    <col min="39" max="41" width="18.7109375" customWidth="1"/>
    <col min="42" max="43" width="16.7109375" customWidth="1"/>
    <col min="44" max="46" width="18.7109375" customWidth="1"/>
    <col min="47" max="48" width="16.7109375" customWidth="1"/>
    <col min="49" max="51" width="18.7109375" customWidth="1"/>
  </cols>
  <sheetData>
    <row r="1" spans="2:51" s="632" customFormat="1" ht="25.5" customHeight="1" x14ac:dyDescent="0.25">
      <c r="B1" s="631" t="s">
        <v>1181</v>
      </c>
      <c r="D1" s="633"/>
      <c r="E1" s="633"/>
    </row>
    <row r="2" spans="2:51" ht="15.75" thickBot="1" x14ac:dyDescent="0.3">
      <c r="C2" s="12">
        <v>365</v>
      </c>
    </row>
    <row r="3" spans="2:51" ht="30" customHeight="1" thickBot="1" x14ac:dyDescent="0.3">
      <c r="B3" s="2"/>
      <c r="C3" s="2"/>
      <c r="D3" s="2"/>
      <c r="E3" s="7"/>
      <c r="F3" s="2"/>
      <c r="G3" s="686">
        <v>2020</v>
      </c>
      <c r="H3" s="687"/>
      <c r="I3" s="687"/>
      <c r="J3" s="687"/>
      <c r="K3" s="688"/>
      <c r="L3" s="686" t="s">
        <v>36</v>
      </c>
      <c r="M3" s="687"/>
      <c r="N3" s="687"/>
      <c r="O3" s="687"/>
      <c r="P3" s="688"/>
      <c r="Q3" s="686" t="s">
        <v>37</v>
      </c>
      <c r="R3" s="687"/>
      <c r="S3" s="687"/>
      <c r="T3" s="687"/>
      <c r="U3" s="687"/>
      <c r="V3" s="677" t="s">
        <v>991</v>
      </c>
      <c r="W3" s="678"/>
      <c r="X3" s="678"/>
      <c r="Y3" s="678"/>
      <c r="Z3" s="679"/>
      <c r="AA3" s="680" t="s">
        <v>883</v>
      </c>
      <c r="AB3" s="681"/>
      <c r="AC3" s="681"/>
      <c r="AD3" s="681"/>
      <c r="AE3" s="682"/>
      <c r="AF3" s="683" t="s">
        <v>882</v>
      </c>
      <c r="AG3" s="684"/>
      <c r="AH3" s="684"/>
      <c r="AI3" s="684"/>
      <c r="AJ3" s="685"/>
      <c r="AK3" s="677" t="s">
        <v>992</v>
      </c>
      <c r="AL3" s="678"/>
      <c r="AM3" s="678"/>
      <c r="AN3" s="678"/>
      <c r="AO3" s="679"/>
      <c r="AP3" s="680" t="s">
        <v>884</v>
      </c>
      <c r="AQ3" s="681"/>
      <c r="AR3" s="681"/>
      <c r="AS3" s="681"/>
      <c r="AT3" s="682"/>
      <c r="AU3" s="683" t="s">
        <v>885</v>
      </c>
      <c r="AV3" s="684"/>
      <c r="AW3" s="684"/>
      <c r="AX3" s="684"/>
      <c r="AY3" s="685"/>
    </row>
    <row r="4" spans="2:51" s="84" customFormat="1" ht="88.5" customHeight="1" thickBot="1" x14ac:dyDescent="0.35">
      <c r="B4" s="252" t="s">
        <v>890</v>
      </c>
      <c r="C4" s="253" t="s">
        <v>150</v>
      </c>
      <c r="D4" s="254" t="s">
        <v>151</v>
      </c>
      <c r="E4" s="255" t="s">
        <v>152</v>
      </c>
      <c r="F4" s="203" t="s">
        <v>891</v>
      </c>
      <c r="G4" s="390" t="s">
        <v>944</v>
      </c>
      <c r="H4" s="77" t="s">
        <v>945</v>
      </c>
      <c r="I4" s="78" t="s">
        <v>946</v>
      </c>
      <c r="J4" s="79" t="s">
        <v>942</v>
      </c>
      <c r="K4" s="202" t="s">
        <v>943</v>
      </c>
      <c r="L4" s="76" t="s">
        <v>944</v>
      </c>
      <c r="M4" s="77" t="s">
        <v>945</v>
      </c>
      <c r="N4" s="78" t="s">
        <v>946</v>
      </c>
      <c r="O4" s="79" t="s">
        <v>942</v>
      </c>
      <c r="P4" s="202" t="s">
        <v>943</v>
      </c>
      <c r="Q4" s="76" t="s">
        <v>944</v>
      </c>
      <c r="R4" s="77" t="s">
        <v>945</v>
      </c>
      <c r="S4" s="78" t="s">
        <v>946</v>
      </c>
      <c r="T4" s="79" t="s">
        <v>942</v>
      </c>
      <c r="U4" s="202" t="s">
        <v>943</v>
      </c>
      <c r="V4" s="76" t="s">
        <v>944</v>
      </c>
      <c r="W4" s="77" t="s">
        <v>945</v>
      </c>
      <c r="X4" s="78" t="s">
        <v>946</v>
      </c>
      <c r="Y4" s="79" t="s">
        <v>942</v>
      </c>
      <c r="Z4" s="202" t="s">
        <v>943</v>
      </c>
      <c r="AA4" s="76" t="s">
        <v>944</v>
      </c>
      <c r="AB4" s="77" t="s">
        <v>945</v>
      </c>
      <c r="AC4" s="78" t="s">
        <v>946</v>
      </c>
      <c r="AD4" s="79" t="s">
        <v>942</v>
      </c>
      <c r="AE4" s="202" t="s">
        <v>943</v>
      </c>
      <c r="AF4" s="76" t="s">
        <v>944</v>
      </c>
      <c r="AG4" s="77" t="s">
        <v>945</v>
      </c>
      <c r="AH4" s="78" t="s">
        <v>946</v>
      </c>
      <c r="AI4" s="79" t="s">
        <v>942</v>
      </c>
      <c r="AJ4" s="202" t="s">
        <v>943</v>
      </c>
      <c r="AK4" s="76" t="s">
        <v>944</v>
      </c>
      <c r="AL4" s="77" t="s">
        <v>945</v>
      </c>
      <c r="AM4" s="78" t="s">
        <v>946</v>
      </c>
      <c r="AN4" s="79" t="s">
        <v>942</v>
      </c>
      <c r="AO4" s="202" t="s">
        <v>943</v>
      </c>
      <c r="AP4" s="76" t="s">
        <v>944</v>
      </c>
      <c r="AQ4" s="77" t="s">
        <v>945</v>
      </c>
      <c r="AR4" s="78" t="s">
        <v>946</v>
      </c>
      <c r="AS4" s="79" t="s">
        <v>942</v>
      </c>
      <c r="AT4" s="202" t="s">
        <v>943</v>
      </c>
      <c r="AU4" s="76" t="s">
        <v>944</v>
      </c>
      <c r="AV4" s="77" t="s">
        <v>945</v>
      </c>
      <c r="AW4" s="78" t="s">
        <v>946</v>
      </c>
      <c r="AX4" s="79" t="s">
        <v>942</v>
      </c>
      <c r="AY4" s="202" t="s">
        <v>943</v>
      </c>
    </row>
    <row r="5" spans="2:51" ht="117" customHeight="1" thickBot="1" x14ac:dyDescent="0.3">
      <c r="B5" s="483" t="str">
        <f>'ETR Capacities'!B5</f>
        <v>AT</v>
      </c>
      <c r="C5" s="467" t="str">
        <f>'ETR Capacities'!C5</f>
        <v>ETR-N-896</v>
      </c>
      <c r="D5" s="467" t="str">
        <f>_xlfn.XLOOKUP(C5,'Investment Project Main Info'!$E$4:$E$265,'Investment Project Main Info'!$F$4:$F$265)</f>
        <v>P2G4A</v>
      </c>
      <c r="E5" s="468" t="str">
        <f>_xlfn.XLOOKUP(C5,'ETR Capacities'!$C$5:$C$79,'ETR Capacities'!$E$5:$E$79)</f>
        <v xml:space="preserve">Hydrogen and synthetic methane </v>
      </c>
      <c r="F5" s="21" t="str">
        <f>IF(_xlfn.XLOOKUP(C5,'ETR Capacities'!$C$5:$C$79,'ETR Capacities'!$F$5:$F$79)=0," ",_xlfn.XLOOKUP(C5,'ETR Capacities'!$C$5:$C$79,'ETR Capacities'!$F$5:$F$79))</f>
        <v xml:space="preserve"> </v>
      </c>
      <c r="G5" s="384">
        <f>IF(ISBLANK('ETR Capacities'!J5)=TRUE," ",'ETR CO2 Savings (tCO2y)'!G5*'Input Data'!$I$6/1000000)</f>
        <v>0</v>
      </c>
      <c r="H5" s="101">
        <f>IF(ISBLANK('ETR Capacities'!K5)=TRUE," ",'ETR CO2 Savings (tCO2y)'!H5*'Input Data'!$I$6/1000000)</f>
        <v>0</v>
      </c>
      <c r="I5" s="101">
        <f>IF(ISBLANK('ETR Capacities'!L5)=TRUE," ",'ETR CO2 Savings (tCO2y)'!I5*'Input Data'!$I$6/1000000)</f>
        <v>0</v>
      </c>
      <c r="J5" s="101">
        <f>IF(ISBLANK('ETR Capacities'!M5)=TRUE," ",'ETR CO2 Savings (tCO2y)'!J5*'Input Data'!$I$6/1000000)</f>
        <v>0</v>
      </c>
      <c r="K5" s="102">
        <f>IF(ISBLANK('ETR Capacities'!O5)=TRUE," ",'ETR CO2 Savings (tCO2y)'!K5*'Input Data'!$I$6/1000000)</f>
        <v>0</v>
      </c>
      <c r="L5" s="204">
        <f>IF(ISBLANK('ETR Capacities'!P5)=TRUE," ",'ETR CO2 Savings (tCO2y)'!L5*'Input Data'!$J$6/1000000)</f>
        <v>0</v>
      </c>
      <c r="M5" s="204">
        <f>IF(ISBLANK('ETR Capacities'!Q5)=TRUE," ",'ETR CO2 Savings (tCO2y)'!M5*'Input Data'!$J$6/1000000)</f>
        <v>0</v>
      </c>
      <c r="N5" s="204">
        <f>IF(ISBLANK('ETR Capacities'!R5)=TRUE," ",'ETR CO2 Savings (tCO2y)'!N5*'Input Data'!$J$6/1000000)</f>
        <v>0</v>
      </c>
      <c r="O5" s="204">
        <f>IF(ISBLANK('ETR Capacities'!S5)=TRUE," ",'ETR CO2 Savings (tCO2y)'!O5*'Input Data'!$J$6/1000000)</f>
        <v>0</v>
      </c>
      <c r="P5" s="205">
        <f>IF(ISBLANK('ETR Capacities'!U5)=TRUE," ",'ETR CO2 Savings (tCO2y)'!P5*'Input Data'!$J$6/1000000)</f>
        <v>0</v>
      </c>
      <c r="Q5" s="204">
        <f>IF(ISBLANK('ETR Capacities'!P5)=TRUE," ",'ETR CO2 Savings (tCO2y)'!L5*'Input Data'!$K$6/1000000)</f>
        <v>0</v>
      </c>
      <c r="R5" s="204">
        <f>IF(ISBLANK('ETR Capacities'!Q5)=TRUE," ",'ETR CO2 Savings (tCO2y)'!M5*'Input Data'!$K$6/1000000)</f>
        <v>0</v>
      </c>
      <c r="S5" s="204">
        <f>IF(ISBLANK('ETR Capacities'!R5)=TRUE," ",'ETR CO2 Savings (tCO2y)'!N5*'Input Data'!$K$6/1000000)</f>
        <v>0</v>
      </c>
      <c r="T5" s="204">
        <f>IF(ISBLANK('ETR Capacities'!S5)=TRUE," ",'ETR CO2 Savings (tCO2y)'!O5*'Input Data'!$K$6/1000000)</f>
        <v>0</v>
      </c>
      <c r="U5" s="205">
        <f>IF(ISBLANK('ETR Capacities'!U5)=TRUE," ",'ETR CO2 Savings (tCO2y)'!P5*'Input Data'!$K$6/1000000)</f>
        <v>0</v>
      </c>
      <c r="V5" s="222">
        <f>IF(ISBLANK('ETR Capacities'!V5)=TRUE," ",'ETR CO2 Savings (tCO2y)'!Q5*'Input Data'!$L$6/1000000)</f>
        <v>0.28633500000000001</v>
      </c>
      <c r="W5" s="222">
        <f>IF(ISBLANK('ETR Capacities'!W5)=TRUE," ",'ETR CO2 Savings (tCO2y)'!R5*'Input Data'!$L$6/1000000)</f>
        <v>0</v>
      </c>
      <c r="X5" s="222">
        <f>IF(ISBLANK('ETR Capacities'!X5)=TRUE," ",'ETR CO2 Savings (tCO2y)'!S5*'Input Data'!$L$6/1000000)</f>
        <v>0</v>
      </c>
      <c r="Y5" s="222">
        <f>IF(ISBLANK('ETR Capacities'!Y5)=TRUE," ",'ETR CO2 Savings (tCO2y)'!T5*'Input Data'!$L$6/1000000)</f>
        <v>0</v>
      </c>
      <c r="Z5" s="223">
        <f>IF(ISBLANK('ETR Capacities'!AA5)=TRUE," ",'ETR CO2 Savings (tCO2y)'!U5*'Input Data'!$L$6/1000000)</f>
        <v>0</v>
      </c>
      <c r="AA5" s="47">
        <f>IF(ISBLANK('ETR Capacities'!V5)=TRUE," ",'ETR CO2 Savings (tCO2y)'!Q5*'Input Data'!$L$7/1000000)</f>
        <v>0.56206500000000004</v>
      </c>
      <c r="AB5" s="47">
        <f>IF(ISBLANK('ETR Capacities'!W5)=TRUE," ",'ETR CO2 Savings (tCO2y)'!R5*'Input Data'!$L$7/1000000)</f>
        <v>0</v>
      </c>
      <c r="AC5" s="47">
        <f>IF(ISBLANK('ETR Capacities'!X5)=TRUE," ",'ETR CO2 Savings (tCO2y)'!S5*'Input Data'!$L$7/1000000)</f>
        <v>0</v>
      </c>
      <c r="AD5" s="47">
        <f>IF(ISBLANK('ETR Capacities'!Y5)=TRUE," ",'ETR CO2 Savings (tCO2y)'!T5*'Input Data'!$L$7/1000000)</f>
        <v>0</v>
      </c>
      <c r="AE5" s="240">
        <f>IF(ISBLANK('ETR Capacities'!AA5)=TRUE," ",'ETR CO2 Savings (tCO2y)'!U5*'Input Data'!$L$7/1000000)</f>
        <v>0</v>
      </c>
      <c r="AF5" s="48">
        <f>IF(ISBLANK('ETR Capacities'!V5)=TRUE," ",'ETR CO2 Savings (tCO2y)'!Q5*'Input Data'!$L$8/1000000)</f>
        <v>0.37117499999999998</v>
      </c>
      <c r="AG5" s="48">
        <f>IF(ISBLANK('ETR Capacities'!W5)=TRUE," ",'ETR CO2 Savings (tCO2y)'!R5*'Input Data'!$L$8/1000000)</f>
        <v>0</v>
      </c>
      <c r="AH5" s="48">
        <f>IF(ISBLANK('ETR Capacities'!X5)=TRUE," ",'ETR CO2 Savings (tCO2y)'!S5*'Input Data'!$L$8/1000000)</f>
        <v>0</v>
      </c>
      <c r="AI5" s="48">
        <f>IF(ISBLANK('ETR Capacities'!Y5)=TRUE," ",'ETR CO2 Savings (tCO2y)'!T5*'Input Data'!$L$8/1000000)</f>
        <v>0</v>
      </c>
      <c r="AJ5" s="246">
        <f>IF(ISBLANK('ETR Capacities'!AA5)=TRUE," ",'ETR CO2 Savings (tCO2y)'!U5*'Input Data'!$L$8/1000000)</f>
        <v>0</v>
      </c>
      <c r="AK5" s="222">
        <f>IF(ISBLANK('ETR Capacities'!AB5)=TRUE," ",'ETR CO2 Savings (tCO2y)'!V5*'Input Data'!$M$6/1000000)</f>
        <v>0.79537500000000005</v>
      </c>
      <c r="AL5" s="222">
        <f>IF(ISBLANK('ETR Capacities'!AC5)=TRUE," ",'ETR CO2 Savings (tCO2y)'!W5*'Input Data'!$M$6/1000000)</f>
        <v>0</v>
      </c>
      <c r="AM5" s="222">
        <f>IF(ISBLANK('ETR Capacities'!AD5)=TRUE," ",'ETR CO2 Savings (tCO2y)'!X5*'Input Data'!$M$6/1000000)</f>
        <v>0</v>
      </c>
      <c r="AN5" s="222">
        <f>IF(ISBLANK('ETR Capacities'!AE5)=TRUE," ",'ETR CO2 Savings (tCO2y)'!Y5*'Input Data'!$M$6/1000000)</f>
        <v>0</v>
      </c>
      <c r="AO5" s="223">
        <f>IF(ISBLANK('ETR Capacities'!AG5)=TRUE," ",'ETR CO2 Savings (tCO2y)'!Z5*'Input Data'!$M$6/1000000)</f>
        <v>0</v>
      </c>
      <c r="AP5" s="47">
        <f>IF(ISBLANK('ETR Capacities'!AB5)=TRUE," ",'ETR CO2 Savings (tCO2y)'!V5*'Input Data'!$M$7/1000000)</f>
        <v>1.0605</v>
      </c>
      <c r="AQ5" s="47">
        <f>IF(ISBLANK('ETR Capacities'!AC5)=TRUE," ",'ETR CO2 Savings (tCO2y)'!W5*'Input Data'!$M$7/1000000)</f>
        <v>0</v>
      </c>
      <c r="AR5" s="47">
        <f>IF(ISBLANK('ETR Capacities'!AD5)=TRUE," ",'ETR CO2 Savings (tCO2y)'!X5*'Input Data'!$M$7/1000000)</f>
        <v>0</v>
      </c>
      <c r="AS5" s="47">
        <f>IF(ISBLANK('ETR Capacities'!AE5)=TRUE," ",'ETR CO2 Savings (tCO2y)'!Y5*'Input Data'!$M$7/1000000)</f>
        <v>0</v>
      </c>
      <c r="AT5" s="240">
        <f>IF(ISBLANK('ETR Capacities'!AG5)=TRUE," ",'ETR CO2 Savings (tCO2y)'!Z5*'Input Data'!$M$7/1000000)</f>
        <v>0</v>
      </c>
      <c r="AU5" s="48">
        <f>IF(ISBLANK('ETR Capacities'!AB5)=TRUE," ",'ETR CO2 Savings (tCO2y)'!V5*'Input Data'!$M$8/1000000)</f>
        <v>0.84840000000000004</v>
      </c>
      <c r="AV5" s="48">
        <f>IF(ISBLANK('ETR Capacities'!AC5)=TRUE," ",'ETR CO2 Savings (tCO2y)'!W5*'Input Data'!$M$8/1000000)</f>
        <v>0</v>
      </c>
      <c r="AW5" s="48">
        <f>IF(ISBLANK('ETR Capacities'!AD5)=TRUE," ",'ETR CO2 Savings (tCO2y)'!X5*'Input Data'!$M$8/1000000)</f>
        <v>0</v>
      </c>
      <c r="AX5" s="48">
        <f>IF(ISBLANK('ETR Capacities'!AE5)=TRUE," ",'ETR CO2 Savings (tCO2y)'!Y5*'Input Data'!$M$8/1000000)</f>
        <v>0</v>
      </c>
      <c r="AY5" s="246">
        <f>IF(ISBLANK('ETR Capacities'!AG5)=TRUE," ",'ETR CO2 Savings (tCO2y)'!Z5*'Input Data'!$M$8/1000000)</f>
        <v>0</v>
      </c>
    </row>
    <row r="6" spans="2:51" ht="131.25" customHeight="1" x14ac:dyDescent="0.25">
      <c r="B6" s="484" t="str">
        <f>'ETR Capacities'!B6</f>
        <v>BE</v>
      </c>
      <c r="C6" s="469" t="str">
        <f>'ETR Capacities'!C6</f>
        <v>ETR-N-300</v>
      </c>
      <c r="D6" s="469" t="str">
        <f>_xlfn.XLOOKUP(C6,'Investment Project Main Info'!$E$4:$E$265,'Investment Project Main Info'!$F$4:$F$265)</f>
        <v>HyOffWind Zeebrugge</v>
      </c>
      <c r="E6" s="470" t="str">
        <f>_xlfn.XLOOKUP(C6,'ETR Capacities'!$C$5:$C$79,'ETR Capacities'!$E$5:$E$79)</f>
        <v xml:space="preserve">Hydrogen and synthetic methane </v>
      </c>
      <c r="F6" s="56" t="str">
        <f>IF(_xlfn.XLOOKUP(C6,'ETR Capacities'!$C$5:$C$79,'ETR Capacities'!$F$5:$F$79)=0," ",_xlfn.XLOOKUP(C6,'ETR Capacities'!$C$5:$C$79,'ETR Capacities'!$F$5:$F$79))</f>
        <v xml:space="preserve"> </v>
      </c>
      <c r="G6" s="385">
        <f>IF(ISBLANK('ETR Capacities'!J6)=TRUE," ",'ETR CO2 Savings (tCO2y)'!G6*'Input Data'!$I$6/1000000)</f>
        <v>0.6036954000000001</v>
      </c>
      <c r="H6" s="334">
        <f>IF(ISBLANK('ETR Capacities'!K6)=TRUE," ",'ETR CO2 Savings (tCO2y)'!H6*'Input Data'!$I$6/1000000)</f>
        <v>0</v>
      </c>
      <c r="I6" s="334">
        <f>IF(ISBLANK('ETR Capacities'!L6)=TRUE," ",'ETR CO2 Savings (tCO2y)'!I6*'Input Data'!$I$6/1000000)</f>
        <v>0</v>
      </c>
      <c r="J6" s="334">
        <f>IF(ISBLANK('ETR Capacities'!M6)=TRUE," ",'ETR CO2 Savings (tCO2y)'!J6*'Input Data'!$I$6/1000000)</f>
        <v>0</v>
      </c>
      <c r="K6" s="337">
        <f>IF(ISBLANK('ETR Capacities'!O6)=TRUE," ",'ETR CO2 Savings (tCO2y)'!K6*'Input Data'!$I$6/1000000)</f>
        <v>0</v>
      </c>
      <c r="L6" s="206">
        <f>IF(ISBLANK('ETR Capacities'!P6)=TRUE," ",'ETR CO2 Savings (tCO2y)'!L6*'Input Data'!$J$6/1000000)</f>
        <v>1.7169600000000003</v>
      </c>
      <c r="M6" s="207">
        <f>IF(ISBLANK('ETR Capacities'!Q6)=TRUE," ",'ETR CO2 Savings (tCO2y)'!M6*'Input Data'!$J$6/1000000)</f>
        <v>0</v>
      </c>
      <c r="N6" s="207">
        <f>IF(ISBLANK('ETR Capacities'!R6)=TRUE," ",'ETR CO2 Savings (tCO2y)'!N6*'Input Data'!$J$6/1000000)</f>
        <v>0</v>
      </c>
      <c r="O6" s="207">
        <f>IF(ISBLANK('ETR Capacities'!S6)=TRUE," ",'ETR CO2 Savings (tCO2y)'!O6*'Input Data'!$J$6/1000000)</f>
        <v>0</v>
      </c>
      <c r="P6" s="208">
        <f>IF(ISBLANK('ETR Capacities'!U6)=TRUE," ",'ETR CO2 Savings (tCO2y)'!P6*'Input Data'!$J$6/1000000)</f>
        <v>0</v>
      </c>
      <c r="Q6" s="206">
        <f>IF(ISBLANK('ETR Capacities'!P6)=TRUE," ",'ETR CO2 Savings (tCO2y)'!L6*'Input Data'!$K$6/1000000)</f>
        <v>0.70518000000000014</v>
      </c>
      <c r="R6" s="207">
        <f>IF(ISBLANK('ETR Capacities'!Q6)=TRUE," ",'ETR CO2 Savings (tCO2y)'!M6*'Input Data'!$K$6/1000000)</f>
        <v>0</v>
      </c>
      <c r="S6" s="207">
        <f>IF(ISBLANK('ETR Capacities'!R6)=TRUE," ",'ETR CO2 Savings (tCO2y)'!N6*'Input Data'!$K$6/1000000)</f>
        <v>0</v>
      </c>
      <c r="T6" s="207">
        <f>IF(ISBLANK('ETR Capacities'!S6)=TRUE," ",'ETR CO2 Savings (tCO2y)'!O6*'Input Data'!$K$6/1000000)</f>
        <v>0</v>
      </c>
      <c r="U6" s="208">
        <f>IF(ISBLANK('ETR Capacities'!U6)=TRUE," ",'ETR CO2 Savings (tCO2y)'!P6*'Input Data'!$K$6/1000000)</f>
        <v>0</v>
      </c>
      <c r="V6" s="224">
        <f>IF(ISBLANK('ETR Capacities'!V6)=TRUE," ",'ETR CO2 Savings (tCO2y)'!Q6*'Input Data'!$L$6/1000000)</f>
        <v>0.82782000000000011</v>
      </c>
      <c r="W6" s="225">
        <f>IF(ISBLANK('ETR Capacities'!W6)=TRUE," ",'ETR CO2 Savings (tCO2y)'!R6*'Input Data'!$L$6/1000000)</f>
        <v>0</v>
      </c>
      <c r="X6" s="225">
        <f>IF(ISBLANK('ETR Capacities'!X6)=TRUE," ",'ETR CO2 Savings (tCO2y)'!S6*'Input Data'!$L$6/1000000)</f>
        <v>0</v>
      </c>
      <c r="Y6" s="225">
        <f>IF(ISBLANK('ETR Capacities'!Y6)=TRUE," ",'ETR CO2 Savings (tCO2y)'!T6*'Input Data'!$L$6/1000000)</f>
        <v>0</v>
      </c>
      <c r="Z6" s="226">
        <f>IF(ISBLANK('ETR Capacities'!AA6)=TRUE," ",'ETR CO2 Savings (tCO2y)'!U6*'Input Data'!$L$6/1000000)</f>
        <v>0</v>
      </c>
      <c r="AA6" s="34">
        <f>IF(ISBLANK('ETR Capacities'!V6)=TRUE," ",'ETR CO2 Savings (tCO2y)'!Q6*'Input Data'!$L$7/1000000)</f>
        <v>1.6249800000000003</v>
      </c>
      <c r="AB6" s="63">
        <f>IF(ISBLANK('ETR Capacities'!W6)=TRUE," ",'ETR CO2 Savings (tCO2y)'!R6*'Input Data'!$L$7/1000000)</f>
        <v>0</v>
      </c>
      <c r="AC6" s="63">
        <f>IF(ISBLANK('ETR Capacities'!X6)=TRUE," ",'ETR CO2 Savings (tCO2y)'!S6*'Input Data'!$L$7/1000000)</f>
        <v>0</v>
      </c>
      <c r="AD6" s="63">
        <f>IF(ISBLANK('ETR Capacities'!Y6)=TRUE," ",'ETR CO2 Savings (tCO2y)'!T6*'Input Data'!$L$7/1000000)</f>
        <v>0</v>
      </c>
      <c r="AE6" s="241">
        <f>IF(ISBLANK('ETR Capacities'!AA6)=TRUE," ",'ETR CO2 Savings (tCO2y)'!U6*'Input Data'!$L$7/1000000)</f>
        <v>0</v>
      </c>
      <c r="AF6" s="35">
        <f>IF(ISBLANK('ETR Capacities'!V6)=TRUE," ",'ETR CO2 Savings (tCO2y)'!Q6*'Input Data'!$L$8/1000000)</f>
        <v>1.0731000000000002</v>
      </c>
      <c r="AG6" s="61">
        <f>IF(ISBLANK('ETR Capacities'!W6)=TRUE," ",'ETR CO2 Savings (tCO2y)'!R6*'Input Data'!$L$8/1000000)</f>
        <v>0</v>
      </c>
      <c r="AH6" s="61">
        <f>IF(ISBLANK('ETR Capacities'!X6)=TRUE," ",'ETR CO2 Savings (tCO2y)'!S6*'Input Data'!$L$8/1000000)</f>
        <v>0</v>
      </c>
      <c r="AI6" s="61">
        <f>IF(ISBLANK('ETR Capacities'!Y6)=TRUE," ",'ETR CO2 Savings (tCO2y)'!T6*'Input Data'!$L$8/1000000)</f>
        <v>0</v>
      </c>
      <c r="AJ6" s="247">
        <f>IF(ISBLANK('ETR Capacities'!AA6)=TRUE," ",'ETR CO2 Savings (tCO2y)'!U6*'Input Data'!$L$8/1000000)</f>
        <v>0</v>
      </c>
      <c r="AK6" s="224">
        <f>IF(ISBLANK('ETR Capacities'!AB6)=TRUE," ",'ETR CO2 Savings (tCO2y)'!V6*'Input Data'!$M$6/1000000)</f>
        <v>2.2995000000000005</v>
      </c>
      <c r="AL6" s="225">
        <f>IF(ISBLANK('ETR Capacities'!AC6)=TRUE," ",'ETR CO2 Savings (tCO2y)'!W6*'Input Data'!$M$6/1000000)</f>
        <v>0</v>
      </c>
      <c r="AM6" s="225">
        <f>IF(ISBLANK('ETR Capacities'!AD6)=TRUE," ",'ETR CO2 Savings (tCO2y)'!X6*'Input Data'!$M$6/1000000)</f>
        <v>0</v>
      </c>
      <c r="AN6" s="225">
        <f>IF(ISBLANK('ETR Capacities'!AE6)=TRUE," ",'ETR CO2 Savings (tCO2y)'!Y6*'Input Data'!$M$6/1000000)</f>
        <v>0</v>
      </c>
      <c r="AO6" s="226">
        <f>IF(ISBLANK('ETR Capacities'!AG6)=TRUE," ",'ETR CO2 Savings (tCO2y)'!Z6*'Input Data'!$M$6/1000000)</f>
        <v>0</v>
      </c>
      <c r="AP6" s="34">
        <f>IF(ISBLANK('ETR Capacities'!AB6)=TRUE," ",'ETR CO2 Savings (tCO2y)'!V6*'Input Data'!$M$7/1000000)</f>
        <v>3.0660000000000003</v>
      </c>
      <c r="AQ6" s="63">
        <f>IF(ISBLANK('ETR Capacities'!AC6)=TRUE," ",'ETR CO2 Savings (tCO2y)'!W6*'Input Data'!$M$7/1000000)</f>
        <v>0</v>
      </c>
      <c r="AR6" s="63">
        <f>IF(ISBLANK('ETR Capacities'!AD6)=TRUE," ",'ETR CO2 Savings (tCO2y)'!X6*'Input Data'!$M$7/1000000)</f>
        <v>0</v>
      </c>
      <c r="AS6" s="63">
        <f>IF(ISBLANK('ETR Capacities'!AE6)=TRUE," ",'ETR CO2 Savings (tCO2y)'!Y6*'Input Data'!$M$7/1000000)</f>
        <v>0</v>
      </c>
      <c r="AT6" s="241">
        <f>IF(ISBLANK('ETR Capacities'!AG6)=TRUE," ",'ETR CO2 Savings (tCO2y)'!Z6*'Input Data'!$M$7/1000000)</f>
        <v>0</v>
      </c>
      <c r="AU6" s="35">
        <f>IF(ISBLANK('ETR Capacities'!AB6)=TRUE," ",'ETR CO2 Savings (tCO2y)'!V6*'Input Data'!$M$8/1000000)</f>
        <v>2.4528000000000003</v>
      </c>
      <c r="AV6" s="61">
        <f>IF(ISBLANK('ETR Capacities'!AC6)=TRUE," ",'ETR CO2 Savings (tCO2y)'!W6*'Input Data'!$M$8/1000000)</f>
        <v>0</v>
      </c>
      <c r="AW6" s="61">
        <f>IF(ISBLANK('ETR Capacities'!AD6)=TRUE," ",'ETR CO2 Savings (tCO2y)'!X6*'Input Data'!$M$8/1000000)</f>
        <v>0</v>
      </c>
      <c r="AX6" s="61">
        <f>IF(ISBLANK('ETR Capacities'!AE6)=TRUE," ",'ETR CO2 Savings (tCO2y)'!Y6*'Input Data'!$M$8/1000000)</f>
        <v>0</v>
      </c>
      <c r="AY6" s="247">
        <f>IF(ISBLANK('ETR Capacities'!AG6)=TRUE," ",'ETR CO2 Savings (tCO2y)'!Z6*'Input Data'!$M$8/1000000)</f>
        <v>0</v>
      </c>
    </row>
    <row r="7" spans="2:51" ht="87.75" customHeight="1" x14ac:dyDescent="0.25">
      <c r="B7" s="485" t="str">
        <f>'ETR Capacities'!B7</f>
        <v>BE</v>
      </c>
      <c r="C7" s="471" t="str">
        <f>'ETR Capacities'!C7</f>
        <v>ETR-N-401</v>
      </c>
      <c r="D7" s="471" t="str">
        <f>_xlfn.XLOOKUP(C7,'Investment Project Main Info'!$E$4:$E$265,'Investment Project Main Info'!$F$4:$F$265)</f>
        <v>Antwerp@C</v>
      </c>
      <c r="E7" s="471" t="str">
        <f>_xlfn.XLOOKUP(C7,'ETR Capacities'!$C$5:$C$79,'ETR Capacities'!$E$5:$E$79)</f>
        <v>CCS/CCU</v>
      </c>
      <c r="F7" s="13" t="str">
        <f>IF(_xlfn.XLOOKUP(C7,'ETR Capacities'!$C$5:$C$79,'ETR Capacities'!$F$5:$F$79)=0," ",_xlfn.XLOOKUP(C7,'ETR Capacities'!$C$5:$C$79,'ETR Capacities'!$F$5:$F$79))</f>
        <v xml:space="preserve"> </v>
      </c>
      <c r="G7" s="386" t="str">
        <f>IF(ISBLANK('ETR Capacities'!J7)=TRUE," ",'ETR CO2 Savings (tCO2y)'!G7*'Input Data'!$I$6/1000000)</f>
        <v xml:space="preserve"> </v>
      </c>
      <c r="H7" s="105" t="str">
        <f>IF(ISBLANK('ETR Capacities'!K7)=TRUE," ",'ETR CO2 Savings (tCO2y)'!H7*'Input Data'!$I$6/1000000)</f>
        <v xml:space="preserve"> </v>
      </c>
      <c r="I7" s="105" t="str">
        <f>IF(ISBLANK('ETR Capacities'!L7)=TRUE," ",'ETR CO2 Savings (tCO2y)'!I7*'Input Data'!$I$6/1000000)</f>
        <v xml:space="preserve"> </v>
      </c>
      <c r="J7" s="105" t="str">
        <f>IF(ISBLANK('ETR Capacities'!M7)=TRUE," ",'ETR CO2 Savings (tCO2y)'!J7*'Input Data'!$I$6/1000000)</f>
        <v xml:space="preserve"> </v>
      </c>
      <c r="K7" s="106" t="str">
        <f>IF(ISBLANK('ETR Capacities'!O7)=TRUE," ",'ETR CO2 Savings (tCO2y)'!K7*'Input Data'!$I$6/1000000)</f>
        <v xml:space="preserve"> </v>
      </c>
      <c r="L7" s="209" t="str">
        <f>IF(ISBLANK('ETR Capacities'!P7)=TRUE," ",'ETR CO2 Savings (tCO2y)'!L7*'Input Data'!$J$6/1000000)</f>
        <v xml:space="preserve"> </v>
      </c>
      <c r="M7" s="209" t="str">
        <f>IF(ISBLANK('ETR Capacities'!Q7)=TRUE," ",'ETR CO2 Savings (tCO2y)'!M7*'Input Data'!$J$6/1000000)</f>
        <v xml:space="preserve"> </v>
      </c>
      <c r="N7" s="209" t="str">
        <f>IF(ISBLANK('ETR Capacities'!R7)=TRUE," ",'ETR CO2 Savings (tCO2y)'!N7*'Input Data'!$J$6/1000000)</f>
        <v xml:space="preserve"> </v>
      </c>
      <c r="O7" s="209" t="str">
        <f>IF(ISBLANK('ETR Capacities'!S7)=TRUE," ",'ETR CO2 Savings (tCO2y)'!O7*'Input Data'!$J$6/1000000)</f>
        <v xml:space="preserve"> </v>
      </c>
      <c r="P7" s="210" t="str">
        <f>IF(ISBLANK('ETR Capacities'!U7)=TRUE," ",'ETR CO2 Savings (tCO2y)'!P7*'Input Data'!$J$6/1000000)</f>
        <v xml:space="preserve"> </v>
      </c>
      <c r="Q7" s="209" t="str">
        <f>IF(ISBLANK('ETR Capacities'!P7)=TRUE," ",'ETR CO2 Savings (tCO2y)'!L7*'Input Data'!$K$6/1000000)</f>
        <v xml:space="preserve"> </v>
      </c>
      <c r="R7" s="209" t="str">
        <f>IF(ISBLANK('ETR Capacities'!Q7)=TRUE," ",'ETR CO2 Savings (tCO2y)'!M7*'Input Data'!$K$6/1000000)</f>
        <v xml:space="preserve"> </v>
      </c>
      <c r="S7" s="209" t="str">
        <f>IF(ISBLANK('ETR Capacities'!R7)=TRUE," ",'ETR CO2 Savings (tCO2y)'!N7*'Input Data'!$K$6/1000000)</f>
        <v xml:space="preserve"> </v>
      </c>
      <c r="T7" s="209" t="str">
        <f>IF(ISBLANK('ETR Capacities'!S7)=TRUE," ",'ETR CO2 Savings (tCO2y)'!O7*'Input Data'!$K$6/1000000)</f>
        <v xml:space="preserve"> </v>
      </c>
      <c r="U7" s="210" t="str">
        <f>IF(ISBLANK('ETR Capacities'!U7)=TRUE," ",'ETR CO2 Savings (tCO2y)'!P7*'Input Data'!$K$6/1000000)</f>
        <v xml:space="preserve"> </v>
      </c>
      <c r="V7" s="227" t="str">
        <f>IF(ISBLANK('ETR Capacities'!V7)=TRUE," ",'ETR CO2 Savings (tCO2y)'!Q7*'Input Data'!$L$6/1000000)</f>
        <v xml:space="preserve"> </v>
      </c>
      <c r="W7" s="227" t="str">
        <f>IF(ISBLANK('ETR Capacities'!W7)=TRUE," ",'ETR CO2 Savings (tCO2y)'!R7*'Input Data'!$L$6/1000000)</f>
        <v xml:space="preserve"> </v>
      </c>
      <c r="X7" s="227" t="str">
        <f>IF(ISBLANK('ETR Capacities'!X7)=TRUE," ",'ETR CO2 Savings (tCO2y)'!S7*'Input Data'!$L$6/1000000)</f>
        <v xml:space="preserve"> </v>
      </c>
      <c r="Y7" s="227" t="str">
        <f>IF(ISBLANK('ETR Capacities'!Y7)=TRUE," ",'ETR CO2 Savings (tCO2y)'!T7*'Input Data'!$L$6/1000000)</f>
        <v xml:space="preserve"> </v>
      </c>
      <c r="Z7" s="228" t="str">
        <f>IF(ISBLANK('ETR Capacities'!AA7)=TRUE," ",'ETR CO2 Savings (tCO2y)'!U7*'Input Data'!$L$6/1000000)</f>
        <v xml:space="preserve"> </v>
      </c>
      <c r="AA7" s="37" t="str">
        <f>IF(ISBLANK('ETR Capacities'!V7)=TRUE," ",'ETR CO2 Savings (tCO2y)'!Q7*'Input Data'!$L$7/1000000)</f>
        <v xml:space="preserve"> </v>
      </c>
      <c r="AB7" s="37" t="str">
        <f>IF(ISBLANK('ETR Capacities'!W7)=TRUE," ",'ETR CO2 Savings (tCO2y)'!R7*'Input Data'!$L$7/1000000)</f>
        <v xml:space="preserve"> </v>
      </c>
      <c r="AC7" s="37" t="str">
        <f>IF(ISBLANK('ETR Capacities'!X7)=TRUE," ",'ETR CO2 Savings (tCO2y)'!S7*'Input Data'!$L$7/1000000)</f>
        <v xml:space="preserve"> </v>
      </c>
      <c r="AD7" s="37" t="str">
        <f>IF(ISBLANK('ETR Capacities'!Y7)=TRUE," ",'ETR CO2 Savings (tCO2y)'!T7*'Input Data'!$L$7/1000000)</f>
        <v xml:space="preserve"> </v>
      </c>
      <c r="AE7" s="242" t="str">
        <f>IF(ISBLANK('ETR Capacities'!AA7)=TRUE," ",'ETR CO2 Savings (tCO2y)'!U7*'Input Data'!$L$7/1000000)</f>
        <v xml:space="preserve"> </v>
      </c>
      <c r="AF7" s="40" t="str">
        <f>IF(ISBLANK('ETR Capacities'!V7)=TRUE," ",'ETR CO2 Savings (tCO2y)'!Q7*'Input Data'!$L$8/1000000)</f>
        <v xml:space="preserve"> </v>
      </c>
      <c r="AG7" s="40" t="str">
        <f>IF(ISBLANK('ETR Capacities'!W7)=TRUE," ",'ETR CO2 Savings (tCO2y)'!R7*'Input Data'!$L$8/1000000)</f>
        <v xml:space="preserve"> </v>
      </c>
      <c r="AH7" s="40" t="str">
        <f>IF(ISBLANK('ETR Capacities'!X7)=TRUE," ",'ETR CO2 Savings (tCO2y)'!S7*'Input Data'!$L$8/1000000)</f>
        <v xml:space="preserve"> </v>
      </c>
      <c r="AI7" s="40" t="str">
        <f>IF(ISBLANK('ETR Capacities'!Y7)=TRUE," ",'ETR CO2 Savings (tCO2y)'!T7*'Input Data'!$L$8/1000000)</f>
        <v xml:space="preserve"> </v>
      </c>
      <c r="AJ7" s="248" t="str">
        <f>IF(ISBLANK('ETR Capacities'!AA7)=TRUE," ",'ETR CO2 Savings (tCO2y)'!U7*'Input Data'!$L$8/1000000)</f>
        <v xml:space="preserve"> </v>
      </c>
      <c r="AK7" s="227" t="str">
        <f>IF(ISBLANK('ETR Capacities'!AB7)=TRUE," ",'ETR CO2 Savings (tCO2y)'!V7*'Input Data'!$M$6/1000000)</f>
        <v xml:space="preserve"> </v>
      </c>
      <c r="AL7" s="227" t="str">
        <f>IF(ISBLANK('ETR Capacities'!AC7)=TRUE," ",'ETR CO2 Savings (tCO2y)'!W7*'Input Data'!$M$6/1000000)</f>
        <v xml:space="preserve"> </v>
      </c>
      <c r="AM7" s="227" t="str">
        <f>IF(ISBLANK('ETR Capacities'!AD7)=TRUE," ",'ETR CO2 Savings (tCO2y)'!X7*'Input Data'!$M$6/1000000)</f>
        <v xml:space="preserve"> </v>
      </c>
      <c r="AN7" s="227" t="str">
        <f>IF(ISBLANK('ETR Capacities'!AE7)=TRUE," ",'ETR CO2 Savings (tCO2y)'!Y7*'Input Data'!$M$6/1000000)</f>
        <v xml:space="preserve"> </v>
      </c>
      <c r="AO7" s="228" t="str">
        <f>IF(ISBLANK('ETR Capacities'!AG7)=TRUE," ",'ETR CO2 Savings (tCO2y)'!Z7*'Input Data'!$M$6/1000000)</f>
        <v xml:space="preserve"> </v>
      </c>
      <c r="AP7" s="37" t="str">
        <f>IF(ISBLANK('ETR Capacities'!AB7)=TRUE," ",'ETR CO2 Savings (tCO2y)'!V7*'Input Data'!$M$7/1000000)</f>
        <v xml:space="preserve"> </v>
      </c>
      <c r="AQ7" s="37" t="str">
        <f>IF(ISBLANK('ETR Capacities'!AC7)=TRUE," ",'ETR CO2 Savings (tCO2y)'!W7*'Input Data'!$M$7/1000000)</f>
        <v xml:space="preserve"> </v>
      </c>
      <c r="AR7" s="37" t="str">
        <f>IF(ISBLANK('ETR Capacities'!AD7)=TRUE," ",'ETR CO2 Savings (tCO2y)'!X7*'Input Data'!$M$7/1000000)</f>
        <v xml:space="preserve"> </v>
      </c>
      <c r="AS7" s="37" t="str">
        <f>IF(ISBLANK('ETR Capacities'!AE7)=TRUE," ",'ETR CO2 Savings (tCO2y)'!Y7*'Input Data'!$M$7/1000000)</f>
        <v xml:space="preserve"> </v>
      </c>
      <c r="AT7" s="242" t="str">
        <f>IF(ISBLANK('ETR Capacities'!AG7)=TRUE," ",'ETR CO2 Savings (tCO2y)'!Z7*'Input Data'!$M$7/1000000)</f>
        <v xml:space="preserve"> </v>
      </c>
      <c r="AU7" s="40" t="str">
        <f>IF(ISBLANK('ETR Capacities'!AB7)=TRUE," ",'ETR CO2 Savings (tCO2y)'!V7*'Input Data'!$M$8/1000000)</f>
        <v xml:space="preserve"> </v>
      </c>
      <c r="AV7" s="40" t="str">
        <f>IF(ISBLANK('ETR Capacities'!AC7)=TRUE," ",'ETR CO2 Savings (tCO2y)'!W7*'Input Data'!$M$8/1000000)</f>
        <v xml:space="preserve"> </v>
      </c>
      <c r="AW7" s="40" t="str">
        <f>IF(ISBLANK('ETR Capacities'!AD7)=TRUE," ",'ETR CO2 Savings (tCO2y)'!X7*'Input Data'!$M$8/1000000)</f>
        <v xml:space="preserve"> </v>
      </c>
      <c r="AX7" s="40" t="str">
        <f>IF(ISBLANK('ETR Capacities'!AE7)=TRUE," ",'ETR CO2 Savings (tCO2y)'!Y7*'Input Data'!$M$8/1000000)</f>
        <v xml:space="preserve"> </v>
      </c>
      <c r="AY7" s="248" t="str">
        <f>IF(ISBLANK('ETR Capacities'!AG7)=TRUE," ",'ETR CO2 Savings (tCO2y)'!Z7*'Input Data'!$M$8/1000000)</f>
        <v xml:space="preserve"> </v>
      </c>
    </row>
    <row r="8" spans="2:51" ht="102" customHeight="1" x14ac:dyDescent="0.25">
      <c r="B8" s="485" t="str">
        <f>'ETR Capacities'!B8</f>
        <v>BE</v>
      </c>
      <c r="C8" s="471" t="str">
        <f>'ETR Capacities'!C8</f>
        <v>ETR-N-923</v>
      </c>
      <c r="D8" s="471" t="str">
        <f>_xlfn.XLOOKUP(C8,'Investment Project Main Info'!$E$4:$E$265,'Investment Project Main Info'!$F$4:$F$265)</f>
        <v>Interconnected hydrogen network</v>
      </c>
      <c r="E8" s="471" t="str">
        <f>_xlfn.XLOOKUP(C8,'ETR Capacities'!$C$5:$C$79,'ETR Capacities'!$E$5:$E$79)</f>
        <v xml:space="preserve">Hydrogen and synthetic methane </v>
      </c>
      <c r="F8" s="13" t="str">
        <f>IF(_xlfn.XLOOKUP(C8,'ETR Capacities'!$C$5:$C$79,'ETR Capacities'!$F$5:$F$79)=0," ",_xlfn.XLOOKUP(C8,'ETR Capacities'!$C$5:$C$79,'ETR Capacities'!$F$5:$F$79))</f>
        <v xml:space="preserve"> </v>
      </c>
      <c r="G8" s="386" t="str">
        <f>IF(ISBLANK('ETR Capacities'!J8)=TRUE," ",'ETR CO2 Savings (tCO2y)'!G8*'Input Data'!$I$6/1000000)</f>
        <v xml:space="preserve"> </v>
      </c>
      <c r="H8" s="105" t="str">
        <f>IF(ISBLANK('ETR Capacities'!K8)=TRUE," ",'ETR CO2 Savings (tCO2y)'!H8*'Input Data'!$I$6/1000000)</f>
        <v xml:space="preserve"> </v>
      </c>
      <c r="I8" s="105" t="str">
        <f>IF(ISBLANK('ETR Capacities'!L8)=TRUE," ",'ETR CO2 Savings (tCO2y)'!I8*'Input Data'!$I$6/1000000)</f>
        <v xml:space="preserve"> </v>
      </c>
      <c r="J8" s="105" t="str">
        <f>IF(ISBLANK('ETR Capacities'!M8)=TRUE," ",'ETR CO2 Savings (tCO2y)'!J8*'Input Data'!$I$6/1000000)</f>
        <v xml:space="preserve"> </v>
      </c>
      <c r="K8" s="106" t="str">
        <f>IF(ISBLANK('ETR Capacities'!O8)=TRUE," ",'ETR CO2 Savings (tCO2y)'!K8*'Input Data'!$I$6/1000000)</f>
        <v xml:space="preserve"> </v>
      </c>
      <c r="L8" s="209" t="str">
        <f>IF(ISBLANK('ETR Capacities'!P8)=TRUE," ",'ETR CO2 Savings (tCO2y)'!L8*'Input Data'!$J$6/1000000)</f>
        <v xml:space="preserve"> </v>
      </c>
      <c r="M8" s="209" t="str">
        <f>IF(ISBLANK('ETR Capacities'!Q8)=TRUE," ",'ETR CO2 Savings (tCO2y)'!M8*'Input Data'!$J$6/1000000)</f>
        <v xml:space="preserve"> </v>
      </c>
      <c r="N8" s="209" t="str">
        <f>IF(ISBLANK('ETR Capacities'!R8)=TRUE," ",'ETR CO2 Savings (tCO2y)'!N8*'Input Data'!$J$6/1000000)</f>
        <v xml:space="preserve"> </v>
      </c>
      <c r="O8" s="209" t="str">
        <f>IF(ISBLANK('ETR Capacities'!S8)=TRUE," ",'ETR CO2 Savings (tCO2y)'!O8*'Input Data'!$J$6/1000000)</f>
        <v xml:space="preserve"> </v>
      </c>
      <c r="P8" s="210" t="str">
        <f>IF(ISBLANK('ETR Capacities'!U8)=TRUE," ",'ETR CO2 Savings (tCO2y)'!P8*'Input Data'!$J$6/1000000)</f>
        <v xml:space="preserve"> </v>
      </c>
      <c r="Q8" s="209" t="str">
        <f>IF(ISBLANK('ETR Capacities'!P8)=TRUE," ",'ETR CO2 Savings (tCO2y)'!L8*'Input Data'!$K$6/1000000)</f>
        <v xml:space="preserve"> </v>
      </c>
      <c r="R8" s="209" t="str">
        <f>IF(ISBLANK('ETR Capacities'!Q8)=TRUE," ",'ETR CO2 Savings (tCO2y)'!M8*'Input Data'!$K$6/1000000)</f>
        <v xml:space="preserve"> </v>
      </c>
      <c r="S8" s="209" t="str">
        <f>IF(ISBLANK('ETR Capacities'!R8)=TRUE," ",'ETR CO2 Savings (tCO2y)'!N8*'Input Data'!$K$6/1000000)</f>
        <v xml:space="preserve"> </v>
      </c>
      <c r="T8" s="209" t="str">
        <f>IF(ISBLANK('ETR Capacities'!S8)=TRUE," ",'ETR CO2 Savings (tCO2y)'!O8*'Input Data'!$K$6/1000000)</f>
        <v xml:space="preserve"> </v>
      </c>
      <c r="U8" s="210" t="str">
        <f>IF(ISBLANK('ETR Capacities'!U8)=TRUE," ",'ETR CO2 Savings (tCO2y)'!P8*'Input Data'!$K$6/1000000)</f>
        <v xml:space="preserve"> </v>
      </c>
      <c r="V8" s="227" t="str">
        <f>IF(ISBLANK('ETR Capacities'!V8)=TRUE," ",'ETR CO2 Savings (tCO2y)'!Q8*'Input Data'!$L$6/1000000)</f>
        <v xml:space="preserve"> </v>
      </c>
      <c r="W8" s="227" t="str">
        <f>IF(ISBLANK('ETR Capacities'!W8)=TRUE," ",'ETR CO2 Savings (tCO2y)'!R8*'Input Data'!$L$6/1000000)</f>
        <v xml:space="preserve"> </v>
      </c>
      <c r="X8" s="227" t="str">
        <f>IF(ISBLANK('ETR Capacities'!X8)=TRUE," ",'ETR CO2 Savings (tCO2y)'!S8*'Input Data'!$L$6/1000000)</f>
        <v xml:space="preserve"> </v>
      </c>
      <c r="Y8" s="227" t="str">
        <f>IF(ISBLANK('ETR Capacities'!Y8)=TRUE," ",'ETR CO2 Savings (tCO2y)'!T8*'Input Data'!$L$6/1000000)</f>
        <v xml:space="preserve"> </v>
      </c>
      <c r="Z8" s="228" t="str">
        <f>IF(ISBLANK('ETR Capacities'!AA8)=TRUE," ",'ETR CO2 Savings (tCO2y)'!U8*'Input Data'!$L$6/1000000)</f>
        <v xml:space="preserve"> </v>
      </c>
      <c r="AA8" s="37" t="str">
        <f>IF(ISBLANK('ETR Capacities'!V8)=TRUE," ",'ETR CO2 Savings (tCO2y)'!Q8*'Input Data'!$L$7/1000000)</f>
        <v xml:space="preserve"> </v>
      </c>
      <c r="AB8" s="37" t="str">
        <f>IF(ISBLANK('ETR Capacities'!W8)=TRUE," ",'ETR CO2 Savings (tCO2y)'!R8*'Input Data'!$L$7/1000000)</f>
        <v xml:space="preserve"> </v>
      </c>
      <c r="AC8" s="37" t="str">
        <f>IF(ISBLANK('ETR Capacities'!X8)=TRUE," ",'ETR CO2 Savings (tCO2y)'!S8*'Input Data'!$L$7/1000000)</f>
        <v xml:space="preserve"> </v>
      </c>
      <c r="AD8" s="37" t="str">
        <f>IF(ISBLANK('ETR Capacities'!Y8)=TRUE," ",'ETR CO2 Savings (tCO2y)'!T8*'Input Data'!$L$7/1000000)</f>
        <v xml:space="preserve"> </v>
      </c>
      <c r="AE8" s="242" t="str">
        <f>IF(ISBLANK('ETR Capacities'!AA8)=TRUE," ",'ETR CO2 Savings (tCO2y)'!U8*'Input Data'!$L$7/1000000)</f>
        <v xml:space="preserve"> </v>
      </c>
      <c r="AF8" s="40" t="str">
        <f>IF(ISBLANK('ETR Capacities'!V8)=TRUE," ",'ETR CO2 Savings (tCO2y)'!Q8*'Input Data'!$L$8/1000000)</f>
        <v xml:space="preserve"> </v>
      </c>
      <c r="AG8" s="40" t="str">
        <f>IF(ISBLANK('ETR Capacities'!W8)=TRUE," ",'ETR CO2 Savings (tCO2y)'!R8*'Input Data'!$L$8/1000000)</f>
        <v xml:space="preserve"> </v>
      </c>
      <c r="AH8" s="40" t="str">
        <f>IF(ISBLANK('ETR Capacities'!X8)=TRUE," ",'ETR CO2 Savings (tCO2y)'!S8*'Input Data'!$L$8/1000000)</f>
        <v xml:space="preserve"> </v>
      </c>
      <c r="AI8" s="40" t="str">
        <f>IF(ISBLANK('ETR Capacities'!Y8)=TRUE," ",'ETR CO2 Savings (tCO2y)'!T8*'Input Data'!$L$8/1000000)</f>
        <v xml:space="preserve"> </v>
      </c>
      <c r="AJ8" s="248" t="str">
        <f>IF(ISBLANK('ETR Capacities'!AA8)=TRUE," ",'ETR CO2 Savings (tCO2y)'!U8*'Input Data'!$L$8/1000000)</f>
        <v xml:space="preserve"> </v>
      </c>
      <c r="AK8" s="227" t="str">
        <f>IF(ISBLANK('ETR Capacities'!AB8)=TRUE," ",'ETR CO2 Savings (tCO2y)'!V8*'Input Data'!$M$6/1000000)</f>
        <v xml:space="preserve"> </v>
      </c>
      <c r="AL8" s="227" t="str">
        <f>IF(ISBLANK('ETR Capacities'!AC8)=TRUE," ",'ETR CO2 Savings (tCO2y)'!W8*'Input Data'!$M$6/1000000)</f>
        <v xml:space="preserve"> </v>
      </c>
      <c r="AM8" s="227" t="str">
        <f>IF(ISBLANK('ETR Capacities'!AD8)=TRUE," ",'ETR CO2 Savings (tCO2y)'!X8*'Input Data'!$M$6/1000000)</f>
        <v xml:space="preserve"> </v>
      </c>
      <c r="AN8" s="227" t="str">
        <f>IF(ISBLANK('ETR Capacities'!AE8)=TRUE," ",'ETR CO2 Savings (tCO2y)'!Y8*'Input Data'!$M$6/1000000)</f>
        <v xml:space="preserve"> </v>
      </c>
      <c r="AO8" s="228" t="str">
        <f>IF(ISBLANK('ETR Capacities'!AG8)=TRUE," ",'ETR CO2 Savings (tCO2y)'!Z8*'Input Data'!$M$6/1000000)</f>
        <v xml:space="preserve"> </v>
      </c>
      <c r="AP8" s="37" t="str">
        <f>IF(ISBLANK('ETR Capacities'!AB8)=TRUE," ",'ETR CO2 Savings (tCO2y)'!V8*'Input Data'!$M$7/1000000)</f>
        <v xml:space="preserve"> </v>
      </c>
      <c r="AQ8" s="37" t="str">
        <f>IF(ISBLANK('ETR Capacities'!AC8)=TRUE," ",'ETR CO2 Savings (tCO2y)'!W8*'Input Data'!$M$7/1000000)</f>
        <v xml:space="preserve"> </v>
      </c>
      <c r="AR8" s="37" t="str">
        <f>IF(ISBLANK('ETR Capacities'!AD8)=TRUE," ",'ETR CO2 Savings (tCO2y)'!X8*'Input Data'!$M$7/1000000)</f>
        <v xml:space="preserve"> </v>
      </c>
      <c r="AS8" s="37" t="str">
        <f>IF(ISBLANK('ETR Capacities'!AE8)=TRUE," ",'ETR CO2 Savings (tCO2y)'!Y8*'Input Data'!$M$7/1000000)</f>
        <v xml:space="preserve"> </v>
      </c>
      <c r="AT8" s="242" t="str">
        <f>IF(ISBLANK('ETR Capacities'!AG8)=TRUE," ",'ETR CO2 Savings (tCO2y)'!Z8*'Input Data'!$M$7/1000000)</f>
        <v xml:space="preserve"> </v>
      </c>
      <c r="AU8" s="40" t="str">
        <f>IF(ISBLANK('ETR Capacities'!AB8)=TRUE," ",'ETR CO2 Savings (tCO2y)'!V8*'Input Data'!$M$8/1000000)</f>
        <v xml:space="preserve"> </v>
      </c>
      <c r="AV8" s="40" t="str">
        <f>IF(ISBLANK('ETR Capacities'!AC8)=TRUE," ",'ETR CO2 Savings (tCO2y)'!W8*'Input Data'!$M$8/1000000)</f>
        <v xml:space="preserve"> </v>
      </c>
      <c r="AW8" s="40" t="str">
        <f>IF(ISBLANK('ETR Capacities'!AD8)=TRUE," ",'ETR CO2 Savings (tCO2y)'!X8*'Input Data'!$M$8/1000000)</f>
        <v xml:space="preserve"> </v>
      </c>
      <c r="AX8" s="40" t="str">
        <f>IF(ISBLANK('ETR Capacities'!AE8)=TRUE," ",'ETR CO2 Savings (tCO2y)'!Y8*'Input Data'!$M$8/1000000)</f>
        <v xml:space="preserve"> </v>
      </c>
      <c r="AY8" s="248" t="str">
        <f>IF(ISBLANK('ETR Capacities'!AG8)=TRUE," ",'ETR CO2 Savings (tCO2y)'!Z8*'Input Data'!$M$8/1000000)</f>
        <v xml:space="preserve"> </v>
      </c>
    </row>
    <row r="9" spans="2:51" ht="92.25" customHeight="1" x14ac:dyDescent="0.25">
      <c r="B9" s="485" t="str">
        <f>'ETR Capacities'!B9</f>
        <v>BE</v>
      </c>
      <c r="C9" s="471" t="str">
        <f>'ETR Capacities'!C9</f>
        <v>ETR-N-924</v>
      </c>
      <c r="D9" s="471" t="str">
        <f>_xlfn.XLOOKUP(C9,'Investment Project Main Info'!$E$4:$E$265,'Investment Project Main Info'!$F$4:$F$265)</f>
        <v>Power to Methanol Antwerp</v>
      </c>
      <c r="E9" s="471" t="str">
        <f>_xlfn.XLOOKUP(C9,'ETR Capacities'!$C$5:$C$79,'ETR Capacities'!$E$5:$E$79)</f>
        <v>CCS/CCU</v>
      </c>
      <c r="F9" s="13" t="str">
        <f>IF(_xlfn.XLOOKUP(C9,'ETR Capacities'!$C$5:$C$79,'ETR Capacities'!$F$5:$F$79)=0," ",_xlfn.XLOOKUP(C9,'ETR Capacities'!$C$5:$C$79,'ETR Capacities'!$F$5:$F$79))</f>
        <v xml:space="preserve"> </v>
      </c>
      <c r="G9" s="386">
        <f>IF(ISBLANK('ETR Capacities'!J9)=TRUE," ",'ETR CO2 Savings (tCO2y)'!G9*'Input Data'!$I$6/1000000)</f>
        <v>0</v>
      </c>
      <c r="H9" s="105">
        <f>IF(ISBLANK('ETR Capacities'!K9)=TRUE," ",'ETR CO2 Savings (tCO2y)'!H9*'Input Data'!$I$6/1000000)</f>
        <v>0</v>
      </c>
      <c r="I9" s="105">
        <f>IF(ISBLANK('ETR Capacities'!L9)=TRUE," ",'ETR CO2 Savings (tCO2y)'!I9*'Input Data'!$I$6/1000000)</f>
        <v>0</v>
      </c>
      <c r="J9" s="105">
        <f>IF(ISBLANK('ETR Capacities'!M9)=TRUE," ",'ETR CO2 Savings (tCO2y)'!J9*'Input Data'!$I$6/1000000)</f>
        <v>0</v>
      </c>
      <c r="K9" s="106">
        <f>IF(ISBLANK('ETR Capacities'!O9)=TRUE," ",'ETR CO2 Savings (tCO2y)'!K9*'Input Data'!$I$6/1000000)</f>
        <v>0</v>
      </c>
      <c r="L9" s="209">
        <f>IF(ISBLANK('ETR Capacities'!P9)=TRUE," ",'ETR CO2 Savings (tCO2y)'!L9*'Input Data'!$J$6/1000000)</f>
        <v>0</v>
      </c>
      <c r="M9" s="209">
        <f>IF(ISBLANK('ETR Capacities'!Q9)=TRUE," ",'ETR CO2 Savings (tCO2y)'!M9*'Input Data'!$J$6/1000000)</f>
        <v>0</v>
      </c>
      <c r="N9" s="209">
        <f>IF(ISBLANK('ETR Capacities'!R9)=TRUE," ",'ETR CO2 Savings (tCO2y)'!N9*'Input Data'!$J$6/1000000)</f>
        <v>0</v>
      </c>
      <c r="O9" s="209">
        <f>IF(ISBLANK('ETR Capacities'!S9)=TRUE," ",'ETR CO2 Savings (tCO2y)'!O9*'Input Data'!$J$6/1000000)</f>
        <v>0.44800000000000001</v>
      </c>
      <c r="P9" s="210">
        <f>IF(ISBLANK('ETR Capacities'!U9)=TRUE," ",'ETR CO2 Savings (tCO2y)'!P9*'Input Data'!$J$6/1000000)</f>
        <v>0</v>
      </c>
      <c r="Q9" s="209">
        <f>IF(ISBLANK('ETR Capacities'!P9)=TRUE," ",'ETR CO2 Savings (tCO2y)'!L9*'Input Data'!$K$6/1000000)</f>
        <v>0</v>
      </c>
      <c r="R9" s="209">
        <f>IF(ISBLANK('ETR Capacities'!Q9)=TRUE," ",'ETR CO2 Savings (tCO2y)'!M9*'Input Data'!$K$6/1000000)</f>
        <v>0</v>
      </c>
      <c r="S9" s="209">
        <f>IF(ISBLANK('ETR Capacities'!R9)=TRUE," ",'ETR CO2 Savings (tCO2y)'!N9*'Input Data'!$K$6/1000000)</f>
        <v>0</v>
      </c>
      <c r="T9" s="209">
        <f>IF(ISBLANK('ETR Capacities'!S9)=TRUE," ",'ETR CO2 Savings (tCO2y)'!O9*'Input Data'!$K$6/1000000)</f>
        <v>0.184</v>
      </c>
      <c r="U9" s="210">
        <f>IF(ISBLANK('ETR Capacities'!U9)=TRUE," ",'ETR CO2 Savings (tCO2y)'!P9*'Input Data'!$K$6/1000000)</f>
        <v>0</v>
      </c>
      <c r="V9" s="227">
        <f>IF(ISBLANK('ETR Capacities'!V9)=TRUE," ",'ETR CO2 Savings (tCO2y)'!Q9*'Input Data'!$L$6/1000000)</f>
        <v>0</v>
      </c>
      <c r="W9" s="227">
        <f>IF(ISBLANK('ETR Capacities'!W9)=TRUE," ",'ETR CO2 Savings (tCO2y)'!R9*'Input Data'!$L$6/1000000)</f>
        <v>0</v>
      </c>
      <c r="X9" s="227">
        <f>IF(ISBLANK('ETR Capacities'!X9)=TRUE," ",'ETR CO2 Savings (tCO2y)'!S9*'Input Data'!$L$6/1000000)</f>
        <v>0</v>
      </c>
      <c r="Y9" s="227">
        <f>IF(ISBLANK('ETR Capacities'!Y9)=TRUE," ",'ETR CO2 Savings (tCO2y)'!T9*'Input Data'!$L$6/1000000)</f>
        <v>0.216</v>
      </c>
      <c r="Z9" s="228">
        <f>IF(ISBLANK('ETR Capacities'!AA9)=TRUE," ",'ETR CO2 Savings (tCO2y)'!U9*'Input Data'!$L$6/1000000)</f>
        <v>0</v>
      </c>
      <c r="AA9" s="37">
        <f>IF(ISBLANK('ETR Capacities'!V9)=TRUE," ",'ETR CO2 Savings (tCO2y)'!Q9*'Input Data'!$L$7/1000000)</f>
        <v>0</v>
      </c>
      <c r="AB9" s="37">
        <f>IF(ISBLANK('ETR Capacities'!W9)=TRUE," ",'ETR CO2 Savings (tCO2y)'!R9*'Input Data'!$L$7/1000000)</f>
        <v>0</v>
      </c>
      <c r="AC9" s="37">
        <f>IF(ISBLANK('ETR Capacities'!X9)=TRUE," ",'ETR CO2 Savings (tCO2y)'!S9*'Input Data'!$L$7/1000000)</f>
        <v>0</v>
      </c>
      <c r="AD9" s="37">
        <f>IF(ISBLANK('ETR Capacities'!Y9)=TRUE," ",'ETR CO2 Savings (tCO2y)'!T9*'Input Data'!$L$7/1000000)</f>
        <v>0.42399999999999999</v>
      </c>
      <c r="AE9" s="242">
        <f>IF(ISBLANK('ETR Capacities'!AA9)=TRUE," ",'ETR CO2 Savings (tCO2y)'!U9*'Input Data'!$L$7/1000000)</f>
        <v>0</v>
      </c>
      <c r="AF9" s="40">
        <f>IF(ISBLANK('ETR Capacities'!V9)=TRUE," ",'ETR CO2 Savings (tCO2y)'!Q9*'Input Data'!$L$8/1000000)</f>
        <v>0</v>
      </c>
      <c r="AG9" s="40">
        <f>IF(ISBLANK('ETR Capacities'!W9)=TRUE," ",'ETR CO2 Savings (tCO2y)'!R9*'Input Data'!$L$8/1000000)</f>
        <v>0</v>
      </c>
      <c r="AH9" s="40">
        <f>IF(ISBLANK('ETR Capacities'!X9)=TRUE," ",'ETR CO2 Savings (tCO2y)'!S9*'Input Data'!$L$8/1000000)</f>
        <v>0</v>
      </c>
      <c r="AI9" s="40">
        <f>IF(ISBLANK('ETR Capacities'!Y9)=TRUE," ",'ETR CO2 Savings (tCO2y)'!T9*'Input Data'!$L$8/1000000)</f>
        <v>0.28000000000000003</v>
      </c>
      <c r="AJ9" s="248">
        <f>IF(ISBLANK('ETR Capacities'!AA9)=TRUE," ",'ETR CO2 Savings (tCO2y)'!U9*'Input Data'!$L$8/1000000)</f>
        <v>0</v>
      </c>
      <c r="AK9" s="227">
        <f>IF(ISBLANK('ETR Capacities'!AB9)=TRUE," ",'ETR CO2 Savings (tCO2y)'!V9*'Input Data'!$M$6/1000000)</f>
        <v>0</v>
      </c>
      <c r="AL9" s="227">
        <f>IF(ISBLANK('ETR Capacities'!AC9)=TRUE," ",'ETR CO2 Savings (tCO2y)'!W9*'Input Data'!$M$6/1000000)</f>
        <v>0</v>
      </c>
      <c r="AM9" s="227">
        <f>IF(ISBLANK('ETR Capacities'!AD9)=TRUE," ",'ETR CO2 Savings (tCO2y)'!X9*'Input Data'!$M$6/1000000)</f>
        <v>0</v>
      </c>
      <c r="AN9" s="227">
        <f>IF(ISBLANK('ETR Capacities'!AE9)=TRUE," ",'ETR CO2 Savings (tCO2y)'!Y9*'Input Data'!$M$6/1000000)</f>
        <v>0.6</v>
      </c>
      <c r="AO9" s="228">
        <f>IF(ISBLANK('ETR Capacities'!AG9)=TRUE," ",'ETR CO2 Savings (tCO2y)'!Z9*'Input Data'!$M$6/1000000)</f>
        <v>0</v>
      </c>
      <c r="AP9" s="37">
        <f>IF(ISBLANK('ETR Capacities'!AB9)=TRUE," ",'ETR CO2 Savings (tCO2y)'!V9*'Input Data'!$M$7/1000000)</f>
        <v>0</v>
      </c>
      <c r="AQ9" s="37">
        <f>IF(ISBLANK('ETR Capacities'!AC9)=TRUE," ",'ETR CO2 Savings (tCO2y)'!W9*'Input Data'!$M$7/1000000)</f>
        <v>0</v>
      </c>
      <c r="AR9" s="37">
        <f>IF(ISBLANK('ETR Capacities'!AD9)=TRUE," ",'ETR CO2 Savings (tCO2y)'!X9*'Input Data'!$M$7/1000000)</f>
        <v>0</v>
      </c>
      <c r="AS9" s="37">
        <f>IF(ISBLANK('ETR Capacities'!AE9)=TRUE," ",'ETR CO2 Savings (tCO2y)'!Y9*'Input Data'!$M$7/1000000)</f>
        <v>0.8</v>
      </c>
      <c r="AT9" s="242">
        <f>IF(ISBLANK('ETR Capacities'!AG9)=TRUE," ",'ETR CO2 Savings (tCO2y)'!Z9*'Input Data'!$M$7/1000000)</f>
        <v>0</v>
      </c>
      <c r="AU9" s="40">
        <f>IF(ISBLANK('ETR Capacities'!AB9)=TRUE," ",'ETR CO2 Savings (tCO2y)'!V9*'Input Data'!$M$8/1000000)</f>
        <v>0</v>
      </c>
      <c r="AV9" s="40">
        <f>IF(ISBLANK('ETR Capacities'!AC9)=TRUE," ",'ETR CO2 Savings (tCO2y)'!W9*'Input Data'!$M$8/1000000)</f>
        <v>0</v>
      </c>
      <c r="AW9" s="40">
        <f>IF(ISBLANK('ETR Capacities'!AD9)=TRUE," ",'ETR CO2 Savings (tCO2y)'!X9*'Input Data'!$M$8/1000000)</f>
        <v>0</v>
      </c>
      <c r="AX9" s="40">
        <f>IF(ISBLANK('ETR Capacities'!AE9)=TRUE," ",'ETR CO2 Savings (tCO2y)'!Y9*'Input Data'!$M$8/1000000)</f>
        <v>0.64</v>
      </c>
      <c r="AY9" s="248">
        <f>IF(ISBLANK('ETR Capacities'!AG9)=TRUE," ",'ETR CO2 Savings (tCO2y)'!Z9*'Input Data'!$M$8/1000000)</f>
        <v>0</v>
      </c>
    </row>
    <row r="10" spans="2:51" ht="113.25" customHeight="1" x14ac:dyDescent="0.25">
      <c r="B10" s="485" t="str">
        <f>'ETR Capacities'!B10</f>
        <v>BE</v>
      </c>
      <c r="C10" s="471" t="str">
        <f>'ETR Capacities'!C10</f>
        <v>ETR-N-929</v>
      </c>
      <c r="D10" s="471" t="str">
        <f>_xlfn.XLOOKUP(C10,'Investment Project Main Info'!$E$4:$E$265,'Investment Project Main Info'!$F$4:$F$265)</f>
        <v>Carbon Connect Delta</v>
      </c>
      <c r="E10" s="471" t="str">
        <f>_xlfn.XLOOKUP(C10,'ETR Capacities'!$C$5:$C$79,'ETR Capacities'!$E$5:$E$79)</f>
        <v>CCS/CCU</v>
      </c>
      <c r="F10" s="13" t="str">
        <f>IF(_xlfn.XLOOKUP(C10,'ETR Capacities'!$C$5:$C$79,'ETR Capacities'!$F$5:$F$79)=0," ",_xlfn.XLOOKUP(C10,'ETR Capacities'!$C$5:$C$79,'ETR Capacities'!$F$5:$F$79))</f>
        <v xml:space="preserve"> </v>
      </c>
      <c r="G10" s="386">
        <f>IF(ISBLANK('ETR Capacities'!J10)=TRUE," ",'ETR CO2 Savings (tCO2y)'!G10*'Input Data'!$I$6/1000000)</f>
        <v>0</v>
      </c>
      <c r="H10" s="105">
        <f>IF(ISBLANK('ETR Capacities'!K10)=TRUE," ",'ETR CO2 Savings (tCO2y)'!H10*'Input Data'!$I$6/1000000)</f>
        <v>0</v>
      </c>
      <c r="I10" s="105">
        <f>IF(ISBLANK('ETR Capacities'!L10)=TRUE," ",'ETR CO2 Savings (tCO2y)'!I10*'Input Data'!$I$6/1000000)</f>
        <v>0</v>
      </c>
      <c r="J10" s="105">
        <f>IF(ISBLANK('ETR Capacities'!M10)=TRUE," ",'ETR CO2 Savings (tCO2y)'!J10*'Input Data'!$I$6/1000000)</f>
        <v>0</v>
      </c>
      <c r="K10" s="106">
        <f>IF(ISBLANK('ETR Capacities'!O10)=TRUE," ",'ETR CO2 Savings (tCO2y)'!K10*'Input Data'!$I$6/1000000)</f>
        <v>0</v>
      </c>
      <c r="L10" s="209">
        <f>IF(ISBLANK('ETR Capacities'!P10)=TRUE," ",'ETR CO2 Savings (tCO2y)'!L10*'Input Data'!$J$6/1000000)</f>
        <v>0</v>
      </c>
      <c r="M10" s="209">
        <f>IF(ISBLANK('ETR Capacities'!Q10)=TRUE," ",'ETR CO2 Savings (tCO2y)'!M10*'Input Data'!$J$6/1000000)</f>
        <v>0</v>
      </c>
      <c r="N10" s="209">
        <f>IF(ISBLANK('ETR Capacities'!R10)=TRUE," ",'ETR CO2 Savings (tCO2y)'!N10*'Input Data'!$J$6/1000000)</f>
        <v>0</v>
      </c>
      <c r="O10" s="209">
        <f>IF(ISBLANK('ETR Capacities'!S10)=TRUE," ",'ETR CO2 Savings (tCO2y)'!O10*'Input Data'!$J$6/1000000)</f>
        <v>56</v>
      </c>
      <c r="P10" s="210">
        <f>IF(ISBLANK('ETR Capacities'!U10)=TRUE," ",'ETR CO2 Savings (tCO2y)'!P10*'Input Data'!$J$6/1000000)</f>
        <v>0</v>
      </c>
      <c r="Q10" s="209">
        <f>IF(ISBLANK('ETR Capacities'!P10)=TRUE," ",'ETR CO2 Savings (tCO2y)'!L10*'Input Data'!$K$6/1000000)</f>
        <v>0</v>
      </c>
      <c r="R10" s="209">
        <f>IF(ISBLANK('ETR Capacities'!Q10)=TRUE," ",'ETR CO2 Savings (tCO2y)'!M10*'Input Data'!$K$6/1000000)</f>
        <v>0</v>
      </c>
      <c r="S10" s="209">
        <f>IF(ISBLANK('ETR Capacities'!R10)=TRUE," ",'ETR CO2 Savings (tCO2y)'!N10*'Input Data'!$K$6/1000000)</f>
        <v>0</v>
      </c>
      <c r="T10" s="209">
        <f>IF(ISBLANK('ETR Capacities'!S10)=TRUE," ",'ETR CO2 Savings (tCO2y)'!O10*'Input Data'!$K$6/1000000)</f>
        <v>23</v>
      </c>
      <c r="U10" s="210">
        <f>IF(ISBLANK('ETR Capacities'!U10)=TRUE," ",'ETR CO2 Savings (tCO2y)'!P10*'Input Data'!$K$6/1000000)</f>
        <v>0</v>
      </c>
      <c r="V10" s="227">
        <f>IF(ISBLANK('ETR Capacities'!V10)=TRUE," ",'ETR CO2 Savings (tCO2y)'!Q10*'Input Data'!$L$6/1000000)</f>
        <v>0</v>
      </c>
      <c r="W10" s="227">
        <f>IF(ISBLANK('ETR Capacities'!W10)=TRUE," ",'ETR CO2 Savings (tCO2y)'!R10*'Input Data'!$L$6/1000000)</f>
        <v>0</v>
      </c>
      <c r="X10" s="227">
        <f>IF(ISBLANK('ETR Capacities'!X10)=TRUE," ",'ETR CO2 Savings (tCO2y)'!S10*'Input Data'!$L$6/1000000)</f>
        <v>0</v>
      </c>
      <c r="Y10" s="227">
        <f>IF(ISBLANK('ETR Capacities'!Y10)=TRUE," ",'ETR CO2 Savings (tCO2y)'!T10*'Input Data'!$L$6/1000000)</f>
        <v>175.5</v>
      </c>
      <c r="Z10" s="228">
        <f>IF(ISBLANK('ETR Capacities'!AA10)=TRUE," ",'ETR CO2 Savings (tCO2y)'!U10*'Input Data'!$L$6/1000000)</f>
        <v>0</v>
      </c>
      <c r="AA10" s="37">
        <f>IF(ISBLANK('ETR Capacities'!V10)=TRUE," ",'ETR CO2 Savings (tCO2y)'!Q10*'Input Data'!$L$7/1000000)</f>
        <v>0</v>
      </c>
      <c r="AB10" s="37">
        <f>IF(ISBLANK('ETR Capacities'!W10)=TRUE," ",'ETR CO2 Savings (tCO2y)'!R10*'Input Data'!$L$7/1000000)</f>
        <v>0</v>
      </c>
      <c r="AC10" s="37">
        <f>IF(ISBLANK('ETR Capacities'!X10)=TRUE," ",'ETR CO2 Savings (tCO2y)'!S10*'Input Data'!$L$7/1000000)</f>
        <v>0</v>
      </c>
      <c r="AD10" s="37">
        <f>IF(ISBLANK('ETR Capacities'!Y10)=TRUE," ",'ETR CO2 Savings (tCO2y)'!T10*'Input Data'!$L$7/1000000)</f>
        <v>344.5</v>
      </c>
      <c r="AE10" s="242">
        <f>IF(ISBLANK('ETR Capacities'!AA10)=TRUE," ",'ETR CO2 Savings (tCO2y)'!U10*'Input Data'!$L$7/1000000)</f>
        <v>0</v>
      </c>
      <c r="AF10" s="40">
        <f>IF(ISBLANK('ETR Capacities'!V10)=TRUE," ",'ETR CO2 Savings (tCO2y)'!Q10*'Input Data'!$L$8/1000000)</f>
        <v>0</v>
      </c>
      <c r="AG10" s="40">
        <f>IF(ISBLANK('ETR Capacities'!W10)=TRUE," ",'ETR CO2 Savings (tCO2y)'!R10*'Input Data'!$L$8/1000000)</f>
        <v>0</v>
      </c>
      <c r="AH10" s="40">
        <f>IF(ISBLANK('ETR Capacities'!X10)=TRUE," ",'ETR CO2 Savings (tCO2y)'!S10*'Input Data'!$L$8/1000000)</f>
        <v>0</v>
      </c>
      <c r="AI10" s="40">
        <f>IF(ISBLANK('ETR Capacities'!Y10)=TRUE," ",'ETR CO2 Savings (tCO2y)'!T10*'Input Data'!$L$8/1000000)</f>
        <v>227.5</v>
      </c>
      <c r="AJ10" s="248">
        <f>IF(ISBLANK('ETR Capacities'!AA10)=TRUE," ",'ETR CO2 Savings (tCO2y)'!U10*'Input Data'!$L$8/1000000)</f>
        <v>0</v>
      </c>
      <c r="AK10" s="227">
        <f>IF(ISBLANK('ETR Capacities'!AB10)=TRUE," ",'ETR CO2 Savings (tCO2y)'!V10*'Input Data'!$M$6/1000000)</f>
        <v>0</v>
      </c>
      <c r="AL10" s="227">
        <f>IF(ISBLANK('ETR Capacities'!AC10)=TRUE," ",'ETR CO2 Savings (tCO2y)'!W10*'Input Data'!$M$6/1000000)</f>
        <v>0</v>
      </c>
      <c r="AM10" s="227">
        <f>IF(ISBLANK('ETR Capacities'!AD10)=TRUE," ",'ETR CO2 Savings (tCO2y)'!X10*'Input Data'!$M$6/1000000)</f>
        <v>0</v>
      </c>
      <c r="AN10" s="227">
        <f>IF(ISBLANK('ETR Capacities'!AE10)=TRUE," ",'ETR CO2 Savings (tCO2y)'!Y10*'Input Data'!$M$6/1000000)</f>
        <v>487.5</v>
      </c>
      <c r="AO10" s="228">
        <f>IF(ISBLANK('ETR Capacities'!AG10)=TRUE," ",'ETR CO2 Savings (tCO2y)'!Z10*'Input Data'!$M$6/1000000)</f>
        <v>0</v>
      </c>
      <c r="AP10" s="37">
        <f>IF(ISBLANK('ETR Capacities'!AB10)=TRUE," ",'ETR CO2 Savings (tCO2y)'!V10*'Input Data'!$M$7/1000000)</f>
        <v>0</v>
      </c>
      <c r="AQ10" s="37">
        <f>IF(ISBLANK('ETR Capacities'!AC10)=TRUE," ",'ETR CO2 Savings (tCO2y)'!W10*'Input Data'!$M$7/1000000)</f>
        <v>0</v>
      </c>
      <c r="AR10" s="37">
        <f>IF(ISBLANK('ETR Capacities'!AD10)=TRUE," ",'ETR CO2 Savings (tCO2y)'!X10*'Input Data'!$M$7/1000000)</f>
        <v>0</v>
      </c>
      <c r="AS10" s="37">
        <f>IF(ISBLANK('ETR Capacities'!AE10)=TRUE," ",'ETR CO2 Savings (tCO2y)'!Y10*'Input Data'!$M$7/1000000)</f>
        <v>650</v>
      </c>
      <c r="AT10" s="242">
        <f>IF(ISBLANK('ETR Capacities'!AG10)=TRUE," ",'ETR CO2 Savings (tCO2y)'!Z10*'Input Data'!$M$7/1000000)</f>
        <v>0</v>
      </c>
      <c r="AU10" s="40">
        <f>IF(ISBLANK('ETR Capacities'!AB10)=TRUE," ",'ETR CO2 Savings (tCO2y)'!V10*'Input Data'!$M$8/1000000)</f>
        <v>0</v>
      </c>
      <c r="AV10" s="40">
        <f>IF(ISBLANK('ETR Capacities'!AC10)=TRUE," ",'ETR CO2 Savings (tCO2y)'!W10*'Input Data'!$M$8/1000000)</f>
        <v>0</v>
      </c>
      <c r="AW10" s="40">
        <f>IF(ISBLANK('ETR Capacities'!AD10)=TRUE," ",'ETR CO2 Savings (tCO2y)'!X10*'Input Data'!$M$8/1000000)</f>
        <v>0</v>
      </c>
      <c r="AX10" s="40">
        <f>IF(ISBLANK('ETR Capacities'!AE10)=TRUE," ",'ETR CO2 Savings (tCO2y)'!Y10*'Input Data'!$M$8/1000000)</f>
        <v>520</v>
      </c>
      <c r="AY10" s="248">
        <f>IF(ISBLANK('ETR Capacities'!AG10)=TRUE," ",'ETR CO2 Savings (tCO2y)'!Z10*'Input Data'!$M$8/1000000)</f>
        <v>0</v>
      </c>
    </row>
    <row r="11" spans="2:51" ht="142.5" customHeight="1" thickBot="1" x14ac:dyDescent="0.3">
      <c r="B11" s="486" t="str">
        <f>'ETR Capacities'!B11</f>
        <v>BE</v>
      </c>
      <c r="C11" s="470" t="str">
        <f>'ETR Capacities'!C11</f>
        <v>ETR-N-938</v>
      </c>
      <c r="D11" s="470" t="str">
        <f>_xlfn.XLOOKUP(C11,'Investment Project Main Info'!$E$4:$E$265,'Investment Project Main Info'!$F$4:$F$265)</f>
        <v>H2-Import Coalition</v>
      </c>
      <c r="E11" s="470" t="str">
        <f>_xlfn.XLOOKUP(C11,'ETR Capacities'!$C$5:$C$79,'ETR Capacities'!$E$5:$E$79)</f>
        <v xml:space="preserve">Hydrogen and synthetic methane </v>
      </c>
      <c r="F11" s="56" t="str">
        <f>IF(_xlfn.XLOOKUP(C11,'ETR Capacities'!$C$5:$C$79,'ETR Capacities'!$F$5:$F$79)=0," ",_xlfn.XLOOKUP(C11,'ETR Capacities'!$C$5:$C$79,'ETR Capacities'!$F$5:$F$79))</f>
        <v xml:space="preserve"> </v>
      </c>
      <c r="G11" s="331" t="str">
        <f>IF(ISBLANK('ETR Capacities'!J11)=TRUE," ",'ETR CO2 Savings (tCO2y)'!G11*'Input Data'!$I$6/1000000)</f>
        <v xml:space="preserve"> </v>
      </c>
      <c r="H11" s="334" t="str">
        <f>IF(ISBLANK('ETR Capacities'!K11)=TRUE," ",'ETR CO2 Savings (tCO2y)'!H11*'Input Data'!$I$6/1000000)</f>
        <v xml:space="preserve"> </v>
      </c>
      <c r="I11" s="334" t="str">
        <f>IF(ISBLANK('ETR Capacities'!L11)=TRUE," ",'ETR CO2 Savings (tCO2y)'!I11*'Input Data'!$I$6/1000000)</f>
        <v xml:space="preserve"> </v>
      </c>
      <c r="J11" s="334" t="str">
        <f>IF(ISBLANK('ETR Capacities'!M11)=TRUE," ",'ETR CO2 Savings (tCO2y)'!J11*'Input Data'!$I$6/1000000)</f>
        <v xml:space="preserve"> </v>
      </c>
      <c r="K11" s="337" t="str">
        <f>IF(ISBLANK('ETR Capacities'!O11)=TRUE," ",'ETR CO2 Savings (tCO2y)'!K11*'Input Data'!$I$6/1000000)</f>
        <v xml:space="preserve"> </v>
      </c>
      <c r="L11" s="207" t="str">
        <f>IF(ISBLANK('ETR Capacities'!P11)=TRUE," ",'ETR CO2 Savings (tCO2y)'!L11*'Input Data'!$J$6/1000000)</f>
        <v xml:space="preserve"> </v>
      </c>
      <c r="M11" s="207" t="str">
        <f>IF(ISBLANK('ETR Capacities'!Q11)=TRUE," ",'ETR CO2 Savings (tCO2y)'!M11*'Input Data'!$J$6/1000000)</f>
        <v xml:space="preserve"> </v>
      </c>
      <c r="N11" s="207" t="str">
        <f>IF(ISBLANK('ETR Capacities'!R11)=TRUE," ",'ETR CO2 Savings (tCO2y)'!N11*'Input Data'!$J$6/1000000)</f>
        <v xml:space="preserve"> </v>
      </c>
      <c r="O11" s="207" t="str">
        <f>IF(ISBLANK('ETR Capacities'!S11)=TRUE," ",'ETR CO2 Savings (tCO2y)'!O11*'Input Data'!$J$6/1000000)</f>
        <v xml:space="preserve"> </v>
      </c>
      <c r="P11" s="208" t="str">
        <f>IF(ISBLANK('ETR Capacities'!U11)=TRUE," ",'ETR CO2 Savings (tCO2y)'!P11*'Input Data'!$J$6/1000000)</f>
        <v xml:space="preserve"> </v>
      </c>
      <c r="Q11" s="207" t="str">
        <f>IF(ISBLANK('ETR Capacities'!P11)=TRUE," ",'ETR CO2 Savings (tCO2y)'!L11*'Input Data'!$K$6/1000000)</f>
        <v xml:space="preserve"> </v>
      </c>
      <c r="R11" s="207" t="str">
        <f>IF(ISBLANK('ETR Capacities'!Q11)=TRUE," ",'ETR CO2 Savings (tCO2y)'!M11*'Input Data'!$K$6/1000000)</f>
        <v xml:space="preserve"> </v>
      </c>
      <c r="S11" s="207" t="str">
        <f>IF(ISBLANK('ETR Capacities'!R11)=TRUE," ",'ETR CO2 Savings (tCO2y)'!N11*'Input Data'!$K$6/1000000)</f>
        <v xml:space="preserve"> </v>
      </c>
      <c r="T11" s="207" t="str">
        <f>IF(ISBLANK('ETR Capacities'!S11)=TRUE," ",'ETR CO2 Savings (tCO2y)'!O11*'Input Data'!$K$6/1000000)</f>
        <v xml:space="preserve"> </v>
      </c>
      <c r="U11" s="208" t="str">
        <f>IF(ISBLANK('ETR Capacities'!U11)=TRUE," ",'ETR CO2 Savings (tCO2y)'!P11*'Input Data'!$K$6/1000000)</f>
        <v xml:space="preserve"> </v>
      </c>
      <c r="V11" s="225" t="str">
        <f>IF(ISBLANK('ETR Capacities'!V11)=TRUE," ",'ETR CO2 Savings (tCO2y)'!Q11*'Input Data'!$L$6/1000000)</f>
        <v xml:space="preserve"> </v>
      </c>
      <c r="W11" s="225" t="str">
        <f>IF(ISBLANK('ETR Capacities'!W11)=TRUE," ",'ETR CO2 Savings (tCO2y)'!R11*'Input Data'!$L$6/1000000)</f>
        <v xml:space="preserve"> </v>
      </c>
      <c r="X11" s="225" t="str">
        <f>IF(ISBLANK('ETR Capacities'!X11)=TRUE," ",'ETR CO2 Savings (tCO2y)'!S11*'Input Data'!$L$6/1000000)</f>
        <v xml:space="preserve"> </v>
      </c>
      <c r="Y11" s="225" t="str">
        <f>IF(ISBLANK('ETR Capacities'!Y11)=TRUE," ",'ETR CO2 Savings (tCO2y)'!T11*'Input Data'!$L$6/1000000)</f>
        <v xml:space="preserve"> </v>
      </c>
      <c r="Z11" s="226" t="str">
        <f>IF(ISBLANK('ETR Capacities'!AA11)=TRUE," ",'ETR CO2 Savings (tCO2y)'!U11*'Input Data'!$L$6/1000000)</f>
        <v xml:space="preserve"> </v>
      </c>
      <c r="AA11" s="63" t="str">
        <f>IF(ISBLANK('ETR Capacities'!V11)=TRUE," ",'ETR CO2 Savings (tCO2y)'!Q11*'Input Data'!$L$7/1000000)</f>
        <v xml:space="preserve"> </v>
      </c>
      <c r="AB11" s="63" t="str">
        <f>IF(ISBLANK('ETR Capacities'!W11)=TRUE," ",'ETR CO2 Savings (tCO2y)'!R11*'Input Data'!$L$7/1000000)</f>
        <v xml:space="preserve"> </v>
      </c>
      <c r="AC11" s="63" t="str">
        <f>IF(ISBLANK('ETR Capacities'!X11)=TRUE," ",'ETR CO2 Savings (tCO2y)'!S11*'Input Data'!$L$7/1000000)</f>
        <v xml:space="preserve"> </v>
      </c>
      <c r="AD11" s="63" t="str">
        <f>IF(ISBLANK('ETR Capacities'!Y11)=TRUE," ",'ETR CO2 Savings (tCO2y)'!T11*'Input Data'!$L$7/1000000)</f>
        <v xml:space="preserve"> </v>
      </c>
      <c r="AE11" s="241" t="str">
        <f>IF(ISBLANK('ETR Capacities'!AA11)=TRUE," ",'ETR CO2 Savings (tCO2y)'!U11*'Input Data'!$L$7/1000000)</f>
        <v xml:space="preserve"> </v>
      </c>
      <c r="AF11" s="61" t="str">
        <f>IF(ISBLANK('ETR Capacities'!V11)=TRUE," ",'ETR CO2 Savings (tCO2y)'!Q11*'Input Data'!$L$8/1000000)</f>
        <v xml:space="preserve"> </v>
      </c>
      <c r="AG11" s="61" t="str">
        <f>IF(ISBLANK('ETR Capacities'!W11)=TRUE," ",'ETR CO2 Savings (tCO2y)'!R11*'Input Data'!$L$8/1000000)</f>
        <v xml:space="preserve"> </v>
      </c>
      <c r="AH11" s="61" t="str">
        <f>IF(ISBLANK('ETR Capacities'!X11)=TRUE," ",'ETR CO2 Savings (tCO2y)'!S11*'Input Data'!$L$8/1000000)</f>
        <v xml:space="preserve"> </v>
      </c>
      <c r="AI11" s="61" t="str">
        <f>IF(ISBLANK('ETR Capacities'!Y11)=TRUE," ",'ETR CO2 Savings (tCO2y)'!T11*'Input Data'!$L$8/1000000)</f>
        <v xml:space="preserve"> </v>
      </c>
      <c r="AJ11" s="247" t="str">
        <f>IF(ISBLANK('ETR Capacities'!AA11)=TRUE," ",'ETR CO2 Savings (tCO2y)'!U11*'Input Data'!$L$8/1000000)</f>
        <v xml:space="preserve"> </v>
      </c>
      <c r="AK11" s="225" t="str">
        <f>IF(ISBLANK('ETR Capacities'!AB11)=TRUE," ",'ETR CO2 Savings (tCO2y)'!V11*'Input Data'!$M$6/1000000)</f>
        <v xml:space="preserve"> </v>
      </c>
      <c r="AL11" s="225" t="str">
        <f>IF(ISBLANK('ETR Capacities'!AC11)=TRUE," ",'ETR CO2 Savings (tCO2y)'!W11*'Input Data'!$M$6/1000000)</f>
        <v xml:space="preserve"> </v>
      </c>
      <c r="AM11" s="225" t="str">
        <f>IF(ISBLANK('ETR Capacities'!AD11)=TRUE," ",'ETR CO2 Savings (tCO2y)'!X11*'Input Data'!$M$6/1000000)</f>
        <v xml:space="preserve"> </v>
      </c>
      <c r="AN11" s="225" t="str">
        <f>IF(ISBLANK('ETR Capacities'!AE11)=TRUE," ",'ETR CO2 Savings (tCO2y)'!Y11*'Input Data'!$M$6/1000000)</f>
        <v xml:space="preserve"> </v>
      </c>
      <c r="AO11" s="226" t="str">
        <f>IF(ISBLANK('ETR Capacities'!AG11)=TRUE," ",'ETR CO2 Savings (tCO2y)'!Z11*'Input Data'!$M$6/1000000)</f>
        <v xml:space="preserve"> </v>
      </c>
      <c r="AP11" s="63" t="str">
        <f>IF(ISBLANK('ETR Capacities'!AB11)=TRUE," ",'ETR CO2 Savings (tCO2y)'!V11*'Input Data'!$M$7/1000000)</f>
        <v xml:space="preserve"> </v>
      </c>
      <c r="AQ11" s="63" t="str">
        <f>IF(ISBLANK('ETR Capacities'!AC11)=TRUE," ",'ETR CO2 Savings (tCO2y)'!W11*'Input Data'!$M$7/1000000)</f>
        <v xml:space="preserve"> </v>
      </c>
      <c r="AR11" s="63" t="str">
        <f>IF(ISBLANK('ETR Capacities'!AD11)=TRUE," ",'ETR CO2 Savings (tCO2y)'!X11*'Input Data'!$M$7/1000000)</f>
        <v xml:space="preserve"> </v>
      </c>
      <c r="AS11" s="63" t="str">
        <f>IF(ISBLANK('ETR Capacities'!AE11)=TRUE," ",'ETR CO2 Savings (tCO2y)'!Y11*'Input Data'!$M$7/1000000)</f>
        <v xml:space="preserve"> </v>
      </c>
      <c r="AT11" s="241" t="str">
        <f>IF(ISBLANK('ETR Capacities'!AG11)=TRUE," ",'ETR CO2 Savings (tCO2y)'!Z11*'Input Data'!$M$7/1000000)</f>
        <v xml:space="preserve"> </v>
      </c>
      <c r="AU11" s="61" t="str">
        <f>IF(ISBLANK('ETR Capacities'!AB11)=TRUE," ",'ETR CO2 Savings (tCO2y)'!V11*'Input Data'!$M$8/1000000)</f>
        <v xml:space="preserve"> </v>
      </c>
      <c r="AV11" s="61" t="str">
        <f>IF(ISBLANK('ETR Capacities'!AC11)=TRUE," ",'ETR CO2 Savings (tCO2y)'!W11*'Input Data'!$M$8/1000000)</f>
        <v xml:space="preserve"> </v>
      </c>
      <c r="AW11" s="61" t="str">
        <f>IF(ISBLANK('ETR Capacities'!AD11)=TRUE," ",'ETR CO2 Savings (tCO2y)'!X11*'Input Data'!$M$8/1000000)</f>
        <v xml:space="preserve"> </v>
      </c>
      <c r="AX11" s="61" t="str">
        <f>IF(ISBLANK('ETR Capacities'!AE11)=TRUE," ",'ETR CO2 Savings (tCO2y)'!Y11*'Input Data'!$M$8/1000000)</f>
        <v xml:space="preserve"> </v>
      </c>
      <c r="AY11" s="247" t="str">
        <f>IF(ISBLANK('ETR Capacities'!AG11)=TRUE," ",'ETR CO2 Savings (tCO2y)'!Z11*'Input Data'!$M$8/1000000)</f>
        <v xml:space="preserve"> </v>
      </c>
    </row>
    <row r="12" spans="2:51" ht="139.5" customHeight="1" thickBot="1" x14ac:dyDescent="0.3">
      <c r="B12" s="483" t="str">
        <f>'ETR Capacities'!B12</f>
        <v>CZ</v>
      </c>
      <c r="C12" s="468" t="str">
        <f>'ETR Capacities'!C12</f>
        <v>ETR-N-306</v>
      </c>
      <c r="D12" s="468" t="str">
        <f>_xlfn.XLOOKUP(C12,'Investment Project Main Info'!$E$4:$E$265,'Investment Project Main Info'!$F$4:$F$265)</f>
        <v>Greening of Gas (GoG)</v>
      </c>
      <c r="E12" s="468" t="str">
        <f>_xlfn.XLOOKUP(C12,'ETR Capacities'!$C$5:$C$79,'ETR Capacities'!$E$5:$E$79)</f>
        <v xml:space="preserve">Hydrogen and synthetic methane </v>
      </c>
      <c r="F12" s="21" t="str">
        <f>IF(_xlfn.XLOOKUP(C12,'ETR Capacities'!$C$5:$C$79,'ETR Capacities'!$F$5:$F$79)=0," ",_xlfn.XLOOKUP(C12,'ETR Capacities'!$C$5:$C$79,'ETR Capacities'!$F$5:$F$79))</f>
        <v xml:space="preserve"> </v>
      </c>
      <c r="G12" s="384">
        <f>IF(ISBLANK('ETR Capacities'!J12)=TRUE," ",'ETR CO2 Savings (tCO2y)'!G12*'Input Data'!$I$6/1000000)</f>
        <v>0</v>
      </c>
      <c r="H12" s="101">
        <f>IF(ISBLANK('ETR Capacities'!K12)=TRUE," ",'ETR CO2 Savings (tCO2y)'!H12*'Input Data'!$I$6/1000000)</f>
        <v>0</v>
      </c>
      <c r="I12" s="101">
        <f>IF(ISBLANK('ETR Capacities'!L12)=TRUE," ",'ETR CO2 Savings (tCO2y)'!I12*'Input Data'!$I$6/1000000)</f>
        <v>0</v>
      </c>
      <c r="J12" s="101">
        <f>IF(ISBLANK('ETR Capacities'!M12)=TRUE," ",'ETR CO2 Savings (tCO2y)'!J12*'Input Data'!$I$6/1000000)</f>
        <v>0</v>
      </c>
      <c r="K12" s="102">
        <f>IF(ISBLANK('ETR Capacities'!O12)=TRUE," ",'ETR CO2 Savings (tCO2y)'!K12*'Input Data'!$I$6/1000000)</f>
        <v>0</v>
      </c>
      <c r="L12" s="204">
        <f>IF(ISBLANK('ETR Capacities'!P12)=TRUE," ",'ETR CO2 Savings (tCO2y)'!L12*'Input Data'!$J$6/1000000)</f>
        <v>0</v>
      </c>
      <c r="M12" s="204">
        <f>IF(ISBLANK('ETR Capacities'!Q12)=TRUE," ",'ETR CO2 Savings (tCO2y)'!M12*'Input Data'!$J$6/1000000)</f>
        <v>0</v>
      </c>
      <c r="N12" s="204">
        <f>IF(ISBLANK('ETR Capacities'!R12)=TRUE," ",'ETR CO2 Savings (tCO2y)'!N12*'Input Data'!$J$6/1000000)</f>
        <v>4.2924000000000004E-2</v>
      </c>
      <c r="O12" s="204">
        <f>IF(ISBLANK('ETR Capacities'!S12)=TRUE," ",'ETR CO2 Savings (tCO2y)'!O12*'Input Data'!$J$6/1000000)</f>
        <v>0</v>
      </c>
      <c r="P12" s="205">
        <f>IF(ISBLANK('ETR Capacities'!U12)=TRUE," ",'ETR CO2 Savings (tCO2y)'!P12*'Input Data'!$J$6/1000000)</f>
        <v>0</v>
      </c>
      <c r="Q12" s="204">
        <f>IF(ISBLANK('ETR Capacities'!P12)=TRUE," ",'ETR CO2 Savings (tCO2y)'!L12*'Input Data'!$K$6/1000000)</f>
        <v>0</v>
      </c>
      <c r="R12" s="204">
        <f>IF(ISBLANK('ETR Capacities'!Q12)=TRUE," ",'ETR CO2 Savings (tCO2y)'!M12*'Input Data'!$K$6/1000000)</f>
        <v>0</v>
      </c>
      <c r="S12" s="204">
        <f>IF(ISBLANK('ETR Capacities'!R12)=TRUE," ",'ETR CO2 Savings (tCO2y)'!N12*'Input Data'!$K$6/1000000)</f>
        <v>1.7629500000000003E-2</v>
      </c>
      <c r="T12" s="204">
        <f>IF(ISBLANK('ETR Capacities'!S12)=TRUE," ",'ETR CO2 Savings (tCO2y)'!O12*'Input Data'!$K$6/1000000)</f>
        <v>0</v>
      </c>
      <c r="U12" s="205">
        <f>IF(ISBLANK('ETR Capacities'!U12)=TRUE," ",'ETR CO2 Savings (tCO2y)'!P12*'Input Data'!$K$6/1000000)</f>
        <v>0</v>
      </c>
      <c r="V12" s="222">
        <f>IF(ISBLANK('ETR Capacities'!V12)=TRUE," ",'ETR CO2 Savings (tCO2y)'!Q12*'Input Data'!$L$6/1000000)</f>
        <v>0</v>
      </c>
      <c r="W12" s="222">
        <f>IF(ISBLANK('ETR Capacities'!W12)=TRUE," ",'ETR CO2 Savings (tCO2y)'!R12*'Input Data'!$L$6/1000000)</f>
        <v>0</v>
      </c>
      <c r="X12" s="222">
        <f>IF(ISBLANK('ETR Capacities'!X12)=TRUE," ",'ETR CO2 Savings (tCO2y)'!S12*'Input Data'!$L$6/1000000)</f>
        <v>2.0695500000000002E-2</v>
      </c>
      <c r="Y12" s="222">
        <f>IF(ISBLANK('ETR Capacities'!Y12)=TRUE," ",'ETR CO2 Savings (tCO2y)'!T12*'Input Data'!$L$6/1000000)</f>
        <v>0</v>
      </c>
      <c r="Z12" s="223">
        <f>IF(ISBLANK('ETR Capacities'!AA12)=TRUE," ",'ETR CO2 Savings (tCO2y)'!U12*'Input Data'!$L$6/1000000)</f>
        <v>0</v>
      </c>
      <c r="AA12" s="47">
        <f>IF(ISBLANK('ETR Capacities'!V12)=TRUE," ",'ETR CO2 Savings (tCO2y)'!Q12*'Input Data'!$L$7/1000000)</f>
        <v>0</v>
      </c>
      <c r="AB12" s="47">
        <f>IF(ISBLANK('ETR Capacities'!W12)=TRUE," ",'ETR CO2 Savings (tCO2y)'!R12*'Input Data'!$L$7/1000000)</f>
        <v>0</v>
      </c>
      <c r="AC12" s="47">
        <f>IF(ISBLANK('ETR Capacities'!X12)=TRUE," ",'ETR CO2 Savings (tCO2y)'!S12*'Input Data'!$L$7/1000000)</f>
        <v>4.0624500000000008E-2</v>
      </c>
      <c r="AD12" s="47">
        <f>IF(ISBLANK('ETR Capacities'!Y12)=TRUE," ",'ETR CO2 Savings (tCO2y)'!T12*'Input Data'!$L$7/1000000)</f>
        <v>0</v>
      </c>
      <c r="AE12" s="240">
        <f>IF(ISBLANK('ETR Capacities'!AA12)=TRUE," ",'ETR CO2 Savings (tCO2y)'!U12*'Input Data'!$L$7/1000000)</f>
        <v>0</v>
      </c>
      <c r="AF12" s="48">
        <f>IF(ISBLANK('ETR Capacities'!V12)=TRUE," ",'ETR CO2 Savings (tCO2y)'!Q12*'Input Data'!$L$8/1000000)</f>
        <v>0</v>
      </c>
      <c r="AG12" s="48">
        <f>IF(ISBLANK('ETR Capacities'!W12)=TRUE," ",'ETR CO2 Savings (tCO2y)'!R12*'Input Data'!$L$8/1000000)</f>
        <v>0</v>
      </c>
      <c r="AH12" s="48">
        <f>IF(ISBLANK('ETR Capacities'!X12)=TRUE," ",'ETR CO2 Savings (tCO2y)'!S12*'Input Data'!$L$8/1000000)</f>
        <v>2.6827500000000004E-2</v>
      </c>
      <c r="AI12" s="48">
        <f>IF(ISBLANK('ETR Capacities'!Y12)=TRUE," ",'ETR CO2 Savings (tCO2y)'!T12*'Input Data'!$L$8/1000000)</f>
        <v>0</v>
      </c>
      <c r="AJ12" s="246">
        <f>IF(ISBLANK('ETR Capacities'!AA12)=TRUE," ",'ETR CO2 Savings (tCO2y)'!U12*'Input Data'!$L$8/1000000)</f>
        <v>0</v>
      </c>
      <c r="AK12" s="222">
        <f>IF(ISBLANK('ETR Capacities'!AB12)=TRUE," ",'ETR CO2 Savings (tCO2y)'!V12*'Input Data'!$M$6/1000000)</f>
        <v>0</v>
      </c>
      <c r="AL12" s="222">
        <f>IF(ISBLANK('ETR Capacities'!AC12)=TRUE," ",'ETR CO2 Savings (tCO2y)'!W12*'Input Data'!$M$6/1000000)</f>
        <v>0</v>
      </c>
      <c r="AM12" s="222">
        <f>IF(ISBLANK('ETR Capacities'!AD12)=TRUE," ",'ETR CO2 Savings (tCO2y)'!X12*'Input Data'!$M$6/1000000)</f>
        <v>5.7487500000000004E-2</v>
      </c>
      <c r="AN12" s="222">
        <f>IF(ISBLANK('ETR Capacities'!AE12)=TRUE," ",'ETR CO2 Savings (tCO2y)'!Y12*'Input Data'!$M$6/1000000)</f>
        <v>0</v>
      </c>
      <c r="AO12" s="223">
        <f>IF(ISBLANK('ETR Capacities'!AG12)=TRUE," ",'ETR CO2 Savings (tCO2y)'!Z12*'Input Data'!$M$6/1000000)</f>
        <v>0</v>
      </c>
      <c r="AP12" s="47">
        <f>IF(ISBLANK('ETR Capacities'!AB12)=TRUE," ",'ETR CO2 Savings (tCO2y)'!V12*'Input Data'!$M$7/1000000)</f>
        <v>0</v>
      </c>
      <c r="AQ12" s="47">
        <f>IF(ISBLANK('ETR Capacities'!AC12)=TRUE," ",'ETR CO2 Savings (tCO2y)'!W12*'Input Data'!$M$7/1000000)</f>
        <v>0</v>
      </c>
      <c r="AR12" s="47">
        <f>IF(ISBLANK('ETR Capacities'!AD12)=TRUE," ",'ETR CO2 Savings (tCO2y)'!X12*'Input Data'!$M$7/1000000)</f>
        <v>7.665000000000001E-2</v>
      </c>
      <c r="AS12" s="47">
        <f>IF(ISBLANK('ETR Capacities'!AE12)=TRUE," ",'ETR CO2 Savings (tCO2y)'!Y12*'Input Data'!$M$7/1000000)</f>
        <v>0</v>
      </c>
      <c r="AT12" s="240">
        <f>IF(ISBLANK('ETR Capacities'!AG12)=TRUE," ",'ETR CO2 Savings (tCO2y)'!Z12*'Input Data'!$M$7/1000000)</f>
        <v>0</v>
      </c>
      <c r="AU12" s="48">
        <f>IF(ISBLANK('ETR Capacities'!AB12)=TRUE," ",'ETR CO2 Savings (tCO2y)'!V12*'Input Data'!$M$8/1000000)</f>
        <v>0</v>
      </c>
      <c r="AV12" s="48">
        <f>IF(ISBLANK('ETR Capacities'!AC12)=TRUE," ",'ETR CO2 Savings (tCO2y)'!W12*'Input Data'!$M$8/1000000)</f>
        <v>0</v>
      </c>
      <c r="AW12" s="48">
        <f>IF(ISBLANK('ETR Capacities'!AD12)=TRUE," ",'ETR CO2 Savings (tCO2y)'!X12*'Input Data'!$M$8/1000000)</f>
        <v>6.1320000000000006E-2</v>
      </c>
      <c r="AX12" s="48">
        <f>IF(ISBLANK('ETR Capacities'!AE12)=TRUE," ",'ETR CO2 Savings (tCO2y)'!Y12*'Input Data'!$M$8/1000000)</f>
        <v>0</v>
      </c>
      <c r="AY12" s="246">
        <f>IF(ISBLANK('ETR Capacities'!AG12)=TRUE," ",'ETR CO2 Savings (tCO2y)'!Z12*'Input Data'!$M$8/1000000)</f>
        <v>0</v>
      </c>
    </row>
    <row r="13" spans="2:51" ht="126" customHeight="1" x14ac:dyDescent="0.25">
      <c r="B13" s="484" t="str">
        <f>'ETR Capacities'!B13</f>
        <v>DE</v>
      </c>
      <c r="C13" s="472" t="str">
        <f>'ETR Capacities'!C13</f>
        <v>ETR-N-562</v>
      </c>
      <c r="D13" s="472" t="str">
        <f>_xlfn.XLOOKUP(C13,'Investment Project Main Info'!$E$4:$E$265,'Investment Project Main Info'!$F$4:$F$265)</f>
        <v>Energy Park Bad Lauchstädt</v>
      </c>
      <c r="E13" s="472" t="str">
        <f>_xlfn.XLOOKUP(C13,'ETR Capacities'!$C$5:$C$79,'ETR Capacities'!$E$5:$E$79)</f>
        <v xml:space="preserve">Hydrogen and synthetic methane </v>
      </c>
      <c r="F13" s="55" t="str">
        <f>IF(_xlfn.XLOOKUP(C13,'ETR Capacities'!$C$5:$C$79,'ETR Capacities'!$F$5:$F$79)=0," ",_xlfn.XLOOKUP(C13,'ETR Capacities'!$C$5:$C$79,'ETR Capacities'!$F$5:$F$79))</f>
        <v xml:space="preserve"> </v>
      </c>
      <c r="G13" s="330">
        <f>IF(ISBLANK('ETR Capacities'!J13)=TRUE," ",'ETR CO2 Savings (tCO2y)'!G13*'Input Data'!$I$6/1000000)</f>
        <v>0</v>
      </c>
      <c r="H13" s="333">
        <f>IF(ISBLANK('ETR Capacities'!K13)=TRUE," ",'ETR CO2 Savings (tCO2y)'!H13*'Input Data'!$I$6/1000000)</f>
        <v>0</v>
      </c>
      <c r="I13" s="333">
        <f>IF(ISBLANK('ETR Capacities'!L13)=TRUE," ",'ETR CO2 Savings (tCO2y)'!I13*'Input Data'!$I$6/1000000)</f>
        <v>0</v>
      </c>
      <c r="J13" s="333">
        <f>IF(ISBLANK('ETR Capacities'!M13)=TRUE," ",'ETR CO2 Savings (tCO2y)'!J13*'Input Data'!$I$6/1000000)</f>
        <v>0</v>
      </c>
      <c r="K13" s="336">
        <f>IF(ISBLANK('ETR Capacities'!O13)=TRUE," ",'ETR CO2 Savings (tCO2y)'!K13*'Input Data'!$I$6/1000000)</f>
        <v>0</v>
      </c>
      <c r="L13" s="211">
        <f>IF(ISBLANK('ETR Capacities'!P13)=TRUE," ",'ETR CO2 Savings (tCO2y)'!L13*'Input Data'!$J$6/1000000)</f>
        <v>2.5754400000000004</v>
      </c>
      <c r="M13" s="211">
        <f>IF(ISBLANK('ETR Capacities'!Q13)=TRUE," ",'ETR CO2 Savings (tCO2y)'!M13*'Input Data'!$J$6/1000000)</f>
        <v>0</v>
      </c>
      <c r="N13" s="211">
        <f>IF(ISBLANK('ETR Capacities'!R13)=TRUE," ",'ETR CO2 Savings (tCO2y)'!N13*'Input Data'!$J$6/1000000)</f>
        <v>0</v>
      </c>
      <c r="O13" s="211">
        <f>IF(ISBLANK('ETR Capacities'!S13)=TRUE," ",'ETR CO2 Savings (tCO2y)'!O13*'Input Data'!$J$6/1000000)</f>
        <v>0</v>
      </c>
      <c r="P13" s="212">
        <f>IF(ISBLANK('ETR Capacities'!U13)=TRUE," ",'ETR CO2 Savings (tCO2y)'!P13*'Input Data'!$J$6/1000000)</f>
        <v>0</v>
      </c>
      <c r="Q13" s="211">
        <f>IF(ISBLANK('ETR Capacities'!P13)=TRUE," ",'ETR CO2 Savings (tCO2y)'!L13*'Input Data'!$K$6/1000000)</f>
        <v>1.0577700000000003</v>
      </c>
      <c r="R13" s="211">
        <f>IF(ISBLANK('ETR Capacities'!Q13)=TRUE," ",'ETR CO2 Savings (tCO2y)'!M13*'Input Data'!$K$6/1000000)</f>
        <v>0</v>
      </c>
      <c r="S13" s="211">
        <f>IF(ISBLANK('ETR Capacities'!R13)=TRUE," ",'ETR CO2 Savings (tCO2y)'!N13*'Input Data'!$K$6/1000000)</f>
        <v>0</v>
      </c>
      <c r="T13" s="211">
        <f>IF(ISBLANK('ETR Capacities'!S13)=TRUE," ",'ETR CO2 Savings (tCO2y)'!O13*'Input Data'!$K$6/1000000)</f>
        <v>0</v>
      </c>
      <c r="U13" s="212">
        <f>IF(ISBLANK('ETR Capacities'!U13)=TRUE," ",'ETR CO2 Savings (tCO2y)'!P13*'Input Data'!$K$6/1000000)</f>
        <v>0</v>
      </c>
      <c r="V13" s="229">
        <f>IF(ISBLANK('ETR Capacities'!V13)=TRUE," ",'ETR CO2 Savings (tCO2y)'!Q13*'Input Data'!$L$6/1000000)</f>
        <v>1.2417300000000002</v>
      </c>
      <c r="W13" s="229">
        <f>IF(ISBLANK('ETR Capacities'!W13)=TRUE," ",'ETR CO2 Savings (tCO2y)'!R13*'Input Data'!$L$6/1000000)</f>
        <v>0</v>
      </c>
      <c r="X13" s="229">
        <f>IF(ISBLANK('ETR Capacities'!X13)=TRUE," ",'ETR CO2 Savings (tCO2y)'!S13*'Input Data'!$L$6/1000000)</f>
        <v>0</v>
      </c>
      <c r="Y13" s="229">
        <f>IF(ISBLANK('ETR Capacities'!Y13)=TRUE," ",'ETR CO2 Savings (tCO2y)'!T13*'Input Data'!$L$6/1000000)</f>
        <v>0</v>
      </c>
      <c r="Z13" s="230">
        <f>IF(ISBLANK('ETR Capacities'!AA13)=TRUE," ",'ETR CO2 Savings (tCO2y)'!U13*'Input Data'!$L$6/1000000)</f>
        <v>0</v>
      </c>
      <c r="AA13" s="42">
        <f>IF(ISBLANK('ETR Capacities'!V13)=TRUE," ",'ETR CO2 Savings (tCO2y)'!Q13*'Input Data'!$L$7/1000000)</f>
        <v>2.4374700000000002</v>
      </c>
      <c r="AB13" s="42">
        <f>IF(ISBLANK('ETR Capacities'!W13)=TRUE," ",'ETR CO2 Savings (tCO2y)'!R13*'Input Data'!$L$7/1000000)</f>
        <v>0</v>
      </c>
      <c r="AC13" s="42">
        <f>IF(ISBLANK('ETR Capacities'!X13)=TRUE," ",'ETR CO2 Savings (tCO2y)'!S13*'Input Data'!$L$7/1000000)</f>
        <v>0</v>
      </c>
      <c r="AD13" s="42">
        <f>IF(ISBLANK('ETR Capacities'!Y13)=TRUE," ",'ETR CO2 Savings (tCO2y)'!T13*'Input Data'!$L$7/1000000)</f>
        <v>0</v>
      </c>
      <c r="AE13" s="243">
        <f>IF(ISBLANK('ETR Capacities'!AA13)=TRUE," ",'ETR CO2 Savings (tCO2y)'!U13*'Input Data'!$L$7/1000000)</f>
        <v>0</v>
      </c>
      <c r="AF13" s="43">
        <f>IF(ISBLANK('ETR Capacities'!V13)=TRUE," ",'ETR CO2 Savings (tCO2y)'!Q13*'Input Data'!$L$8/1000000)</f>
        <v>1.6096500000000002</v>
      </c>
      <c r="AG13" s="43">
        <f>IF(ISBLANK('ETR Capacities'!W13)=TRUE," ",'ETR CO2 Savings (tCO2y)'!R13*'Input Data'!$L$8/1000000)</f>
        <v>0</v>
      </c>
      <c r="AH13" s="43">
        <f>IF(ISBLANK('ETR Capacities'!X13)=TRUE," ",'ETR CO2 Savings (tCO2y)'!S13*'Input Data'!$L$8/1000000)</f>
        <v>0</v>
      </c>
      <c r="AI13" s="43">
        <f>IF(ISBLANK('ETR Capacities'!Y13)=TRUE," ",'ETR CO2 Savings (tCO2y)'!T13*'Input Data'!$L$8/1000000)</f>
        <v>0</v>
      </c>
      <c r="AJ13" s="249">
        <f>IF(ISBLANK('ETR Capacities'!AA13)=TRUE," ",'ETR CO2 Savings (tCO2y)'!U13*'Input Data'!$L$8/1000000)</f>
        <v>0</v>
      </c>
      <c r="AK13" s="229">
        <f>IF(ISBLANK('ETR Capacities'!AB13)=TRUE," ",'ETR CO2 Savings (tCO2y)'!V13*'Input Data'!$M$6/1000000)</f>
        <v>3.4492500000000006</v>
      </c>
      <c r="AL13" s="229">
        <f>IF(ISBLANK('ETR Capacities'!AC13)=TRUE," ",'ETR CO2 Savings (tCO2y)'!W13*'Input Data'!$M$6/1000000)</f>
        <v>0</v>
      </c>
      <c r="AM13" s="229">
        <f>IF(ISBLANK('ETR Capacities'!AD13)=TRUE," ",'ETR CO2 Savings (tCO2y)'!X13*'Input Data'!$M$6/1000000)</f>
        <v>0</v>
      </c>
      <c r="AN13" s="229">
        <f>IF(ISBLANK('ETR Capacities'!AE13)=TRUE," ",'ETR CO2 Savings (tCO2y)'!Y13*'Input Data'!$M$6/1000000)</f>
        <v>0</v>
      </c>
      <c r="AO13" s="230">
        <f>IF(ISBLANK('ETR Capacities'!AG13)=TRUE," ",'ETR CO2 Savings (tCO2y)'!Z13*'Input Data'!$M$6/1000000)</f>
        <v>0</v>
      </c>
      <c r="AP13" s="42">
        <f>IF(ISBLANK('ETR Capacities'!AB13)=TRUE," ",'ETR CO2 Savings (tCO2y)'!V13*'Input Data'!$M$7/1000000)</f>
        <v>4.5990000000000011</v>
      </c>
      <c r="AQ13" s="42">
        <f>IF(ISBLANK('ETR Capacities'!AC13)=TRUE," ",'ETR CO2 Savings (tCO2y)'!W13*'Input Data'!$M$7/1000000)</f>
        <v>0</v>
      </c>
      <c r="AR13" s="42">
        <f>IF(ISBLANK('ETR Capacities'!AD13)=TRUE," ",'ETR CO2 Savings (tCO2y)'!X13*'Input Data'!$M$7/1000000)</f>
        <v>0</v>
      </c>
      <c r="AS13" s="42">
        <f>IF(ISBLANK('ETR Capacities'!AE13)=TRUE," ",'ETR CO2 Savings (tCO2y)'!Y13*'Input Data'!$M$7/1000000)</f>
        <v>0</v>
      </c>
      <c r="AT13" s="243">
        <f>IF(ISBLANK('ETR Capacities'!AG13)=TRUE," ",'ETR CO2 Savings (tCO2y)'!Z13*'Input Data'!$M$7/1000000)</f>
        <v>0</v>
      </c>
      <c r="AU13" s="43">
        <f>IF(ISBLANK('ETR Capacities'!AB13)=TRUE," ",'ETR CO2 Savings (tCO2y)'!V13*'Input Data'!$M$8/1000000)</f>
        <v>3.6792000000000002</v>
      </c>
      <c r="AV13" s="43">
        <f>IF(ISBLANK('ETR Capacities'!AC13)=TRUE," ",'ETR CO2 Savings (tCO2y)'!W13*'Input Data'!$M$8/1000000)</f>
        <v>0</v>
      </c>
      <c r="AW13" s="43">
        <f>IF(ISBLANK('ETR Capacities'!AD13)=TRUE," ",'ETR CO2 Savings (tCO2y)'!X13*'Input Data'!$M$8/1000000)</f>
        <v>0</v>
      </c>
      <c r="AX13" s="43">
        <f>IF(ISBLANK('ETR Capacities'!AE13)=TRUE," ",'ETR CO2 Savings (tCO2y)'!Y13*'Input Data'!$M$8/1000000)</f>
        <v>0</v>
      </c>
      <c r="AY13" s="249">
        <f>IF(ISBLANK('ETR Capacities'!AG13)=TRUE," ",'ETR CO2 Savings (tCO2y)'!Z13*'Input Data'!$M$8/1000000)</f>
        <v>0</v>
      </c>
    </row>
    <row r="14" spans="2:51" ht="173.25" customHeight="1" x14ac:dyDescent="0.25">
      <c r="B14" s="485" t="str">
        <f>'ETR Capacities'!B14</f>
        <v>DE</v>
      </c>
      <c r="C14" s="471" t="str">
        <f>'ETR Capacities'!C14</f>
        <v>ETR-N-406</v>
      </c>
      <c r="D14" s="471" t="str">
        <f>_xlfn.XLOOKUP(C14,'Investment Project Main Info'!$E$4:$E$265,'Investment Project Main Info'!$F$4:$F$265)</f>
        <v>hybridge - gas grid infrastructure</v>
      </c>
      <c r="E14" s="471" t="str">
        <f>_xlfn.XLOOKUP(C14,'ETR Capacities'!$C$5:$C$79,'ETR Capacities'!$E$5:$E$79)</f>
        <v xml:space="preserve">Hydrogen and synthetic methane </v>
      </c>
      <c r="F14" s="13" t="str">
        <f>IF(_xlfn.XLOOKUP(C14,'ETR Capacities'!$C$5:$C$79,'ETR Capacities'!$F$5:$F$79)=0," ",_xlfn.XLOOKUP(C14,'ETR Capacities'!$C$5:$C$79,'ETR Capacities'!$F$5:$F$79))</f>
        <v xml:space="preserve"> </v>
      </c>
      <c r="G14" s="386">
        <f>IF(ISBLANK('ETR Capacities'!J14)=TRUE," ",'ETR CO2 Savings (tCO2y)'!G14*'Input Data'!$I$6/1000000)</f>
        <v>0</v>
      </c>
      <c r="H14" s="105">
        <f>IF(ISBLANK('ETR Capacities'!K14)=TRUE," ",'ETR CO2 Savings (tCO2y)'!H14*'Input Data'!$I$6/1000000)</f>
        <v>0</v>
      </c>
      <c r="I14" s="105">
        <f>IF(ISBLANK('ETR Capacities'!L14)=TRUE," ",'ETR CO2 Savings (tCO2y)'!I14*'Input Data'!$I$6/1000000)</f>
        <v>0</v>
      </c>
      <c r="J14" s="105">
        <f>IF(ISBLANK('ETR Capacities'!M14)=TRUE," ",'ETR CO2 Savings (tCO2y)'!J14*'Input Data'!$I$6/1000000)</f>
        <v>0</v>
      </c>
      <c r="K14" s="106">
        <f>IF(ISBLANK('ETR Capacities'!O14)=TRUE," ",'ETR CO2 Savings (tCO2y)'!K14*'Input Data'!$I$6/1000000)</f>
        <v>0</v>
      </c>
      <c r="L14" s="209">
        <f>IF(ISBLANK('ETR Capacities'!P14)=TRUE," ",'ETR CO2 Savings (tCO2y)'!L14*'Input Data'!$J$6/1000000)</f>
        <v>8.5848000000000013</v>
      </c>
      <c r="M14" s="209">
        <f>IF(ISBLANK('ETR Capacities'!Q14)=TRUE," ",'ETR CO2 Savings (tCO2y)'!M14*'Input Data'!$J$6/1000000)</f>
        <v>0</v>
      </c>
      <c r="N14" s="209">
        <f>IF(ISBLANK('ETR Capacities'!R14)=TRUE," ",'ETR CO2 Savings (tCO2y)'!N14*'Input Data'!$J$6/1000000)</f>
        <v>0</v>
      </c>
      <c r="O14" s="209">
        <f>IF(ISBLANK('ETR Capacities'!S14)=TRUE," ",'ETR CO2 Savings (tCO2y)'!O14*'Input Data'!$J$6/1000000)</f>
        <v>0</v>
      </c>
      <c r="P14" s="210">
        <f>IF(ISBLANK('ETR Capacities'!U14)=TRUE," ",'ETR CO2 Savings (tCO2y)'!P14*'Input Data'!$J$6/1000000)</f>
        <v>0</v>
      </c>
      <c r="Q14" s="209">
        <f>IF(ISBLANK('ETR Capacities'!P14)=TRUE," ",'ETR CO2 Savings (tCO2y)'!L14*'Input Data'!$K$6/1000000)</f>
        <v>3.5259000000000005</v>
      </c>
      <c r="R14" s="209">
        <f>IF(ISBLANK('ETR Capacities'!Q14)=TRUE," ",'ETR CO2 Savings (tCO2y)'!M14*'Input Data'!$K$6/1000000)</f>
        <v>0</v>
      </c>
      <c r="S14" s="209">
        <f>IF(ISBLANK('ETR Capacities'!R14)=TRUE," ",'ETR CO2 Savings (tCO2y)'!N14*'Input Data'!$K$6/1000000)</f>
        <v>0</v>
      </c>
      <c r="T14" s="209">
        <f>IF(ISBLANK('ETR Capacities'!S14)=TRUE," ",'ETR CO2 Savings (tCO2y)'!O14*'Input Data'!$K$6/1000000)</f>
        <v>0</v>
      </c>
      <c r="U14" s="210">
        <f>IF(ISBLANK('ETR Capacities'!U14)=TRUE," ",'ETR CO2 Savings (tCO2y)'!P14*'Input Data'!$K$6/1000000)</f>
        <v>0</v>
      </c>
      <c r="V14" s="227">
        <f>IF(ISBLANK('ETR Capacities'!V14)=TRUE," ",'ETR CO2 Savings (tCO2y)'!Q14*'Input Data'!$L$6/1000000)</f>
        <v>4.1391000000000009</v>
      </c>
      <c r="W14" s="227">
        <f>IF(ISBLANK('ETR Capacities'!W14)=TRUE," ",'ETR CO2 Savings (tCO2y)'!R14*'Input Data'!$L$6/1000000)</f>
        <v>0</v>
      </c>
      <c r="X14" s="227">
        <f>IF(ISBLANK('ETR Capacities'!X14)=TRUE," ",'ETR CO2 Savings (tCO2y)'!S14*'Input Data'!$L$6/1000000)</f>
        <v>0</v>
      </c>
      <c r="Y14" s="227">
        <f>IF(ISBLANK('ETR Capacities'!Y14)=TRUE," ",'ETR CO2 Savings (tCO2y)'!T14*'Input Data'!$L$6/1000000)</f>
        <v>0</v>
      </c>
      <c r="Z14" s="228">
        <f>IF(ISBLANK('ETR Capacities'!AA14)=TRUE," ",'ETR CO2 Savings (tCO2y)'!U14*'Input Data'!$L$6/1000000)</f>
        <v>0</v>
      </c>
      <c r="AA14" s="37">
        <f>IF(ISBLANK('ETR Capacities'!V14)=TRUE," ",'ETR CO2 Savings (tCO2y)'!Q14*'Input Data'!$L$7/1000000)</f>
        <v>8.124900000000002</v>
      </c>
      <c r="AB14" s="37">
        <f>IF(ISBLANK('ETR Capacities'!W14)=TRUE," ",'ETR CO2 Savings (tCO2y)'!R14*'Input Data'!$L$7/1000000)</f>
        <v>0</v>
      </c>
      <c r="AC14" s="37">
        <f>IF(ISBLANK('ETR Capacities'!X14)=TRUE," ",'ETR CO2 Savings (tCO2y)'!S14*'Input Data'!$L$7/1000000)</f>
        <v>0</v>
      </c>
      <c r="AD14" s="37">
        <f>IF(ISBLANK('ETR Capacities'!Y14)=TRUE," ",'ETR CO2 Savings (tCO2y)'!T14*'Input Data'!$L$7/1000000)</f>
        <v>0</v>
      </c>
      <c r="AE14" s="242">
        <f>IF(ISBLANK('ETR Capacities'!AA14)=TRUE," ",'ETR CO2 Savings (tCO2y)'!U14*'Input Data'!$L$7/1000000)</f>
        <v>0</v>
      </c>
      <c r="AF14" s="40">
        <f>IF(ISBLANK('ETR Capacities'!V14)=TRUE," ",'ETR CO2 Savings (tCO2y)'!Q14*'Input Data'!$L$8/1000000)</f>
        <v>5.3655000000000008</v>
      </c>
      <c r="AG14" s="40">
        <f>IF(ISBLANK('ETR Capacities'!W14)=TRUE," ",'ETR CO2 Savings (tCO2y)'!R14*'Input Data'!$L$8/1000000)</f>
        <v>0</v>
      </c>
      <c r="AH14" s="40">
        <f>IF(ISBLANK('ETR Capacities'!X14)=TRUE," ",'ETR CO2 Savings (tCO2y)'!S14*'Input Data'!$L$8/1000000)</f>
        <v>0</v>
      </c>
      <c r="AI14" s="40">
        <f>IF(ISBLANK('ETR Capacities'!Y14)=TRUE," ",'ETR CO2 Savings (tCO2y)'!T14*'Input Data'!$L$8/1000000)</f>
        <v>0</v>
      </c>
      <c r="AJ14" s="248">
        <f>IF(ISBLANK('ETR Capacities'!AA14)=TRUE," ",'ETR CO2 Savings (tCO2y)'!U14*'Input Data'!$L$8/1000000)</f>
        <v>0</v>
      </c>
      <c r="AK14" s="227">
        <f>IF(ISBLANK('ETR Capacities'!AB14)=TRUE," ",'ETR CO2 Savings (tCO2y)'!V14*'Input Data'!$M$6/1000000)</f>
        <v>11.497500000000002</v>
      </c>
      <c r="AL14" s="227">
        <f>IF(ISBLANK('ETR Capacities'!AC14)=TRUE," ",'ETR CO2 Savings (tCO2y)'!W14*'Input Data'!$M$6/1000000)</f>
        <v>0</v>
      </c>
      <c r="AM14" s="227">
        <f>IF(ISBLANK('ETR Capacities'!AD14)=TRUE," ",'ETR CO2 Savings (tCO2y)'!X14*'Input Data'!$M$6/1000000)</f>
        <v>0</v>
      </c>
      <c r="AN14" s="227">
        <f>IF(ISBLANK('ETR Capacities'!AE14)=TRUE," ",'ETR CO2 Savings (tCO2y)'!Y14*'Input Data'!$M$6/1000000)</f>
        <v>0</v>
      </c>
      <c r="AO14" s="228">
        <f>IF(ISBLANK('ETR Capacities'!AG14)=TRUE," ",'ETR CO2 Savings (tCO2y)'!Z14*'Input Data'!$M$6/1000000)</f>
        <v>0</v>
      </c>
      <c r="AP14" s="37">
        <f>IF(ISBLANK('ETR Capacities'!AB14)=TRUE," ",'ETR CO2 Savings (tCO2y)'!V14*'Input Data'!$M$7/1000000)</f>
        <v>15.330000000000004</v>
      </c>
      <c r="AQ14" s="37">
        <f>IF(ISBLANK('ETR Capacities'!AC14)=TRUE," ",'ETR CO2 Savings (tCO2y)'!W14*'Input Data'!$M$7/1000000)</f>
        <v>0</v>
      </c>
      <c r="AR14" s="37">
        <f>IF(ISBLANK('ETR Capacities'!AD14)=TRUE," ",'ETR CO2 Savings (tCO2y)'!X14*'Input Data'!$M$7/1000000)</f>
        <v>0</v>
      </c>
      <c r="AS14" s="37">
        <f>IF(ISBLANK('ETR Capacities'!AE14)=TRUE," ",'ETR CO2 Savings (tCO2y)'!Y14*'Input Data'!$M$7/1000000)</f>
        <v>0</v>
      </c>
      <c r="AT14" s="242">
        <f>IF(ISBLANK('ETR Capacities'!AG14)=TRUE," ",'ETR CO2 Savings (tCO2y)'!Z14*'Input Data'!$M$7/1000000)</f>
        <v>0</v>
      </c>
      <c r="AU14" s="40">
        <f>IF(ISBLANK('ETR Capacities'!AB14)=TRUE," ",'ETR CO2 Savings (tCO2y)'!V14*'Input Data'!$M$8/1000000)</f>
        <v>12.264000000000001</v>
      </c>
      <c r="AV14" s="40">
        <f>IF(ISBLANK('ETR Capacities'!AC14)=TRUE," ",'ETR CO2 Savings (tCO2y)'!W14*'Input Data'!$M$8/1000000)</f>
        <v>0</v>
      </c>
      <c r="AW14" s="40">
        <f>IF(ISBLANK('ETR Capacities'!AD14)=TRUE," ",'ETR CO2 Savings (tCO2y)'!X14*'Input Data'!$M$8/1000000)</f>
        <v>0</v>
      </c>
      <c r="AX14" s="40">
        <f>IF(ISBLANK('ETR Capacities'!AE14)=TRUE," ",'ETR CO2 Savings (tCO2y)'!Y14*'Input Data'!$M$8/1000000)</f>
        <v>0</v>
      </c>
      <c r="AY14" s="248">
        <f>IF(ISBLANK('ETR Capacities'!AG14)=TRUE," ",'ETR CO2 Savings (tCO2y)'!Z14*'Input Data'!$M$8/1000000)</f>
        <v>0</v>
      </c>
    </row>
    <row r="15" spans="2:51" ht="166.5" customHeight="1" x14ac:dyDescent="0.25">
      <c r="B15" s="485" t="str">
        <f>'ETR Capacities'!B15</f>
        <v>DE</v>
      </c>
      <c r="C15" s="471" t="str">
        <f>'ETR Capacities'!C15</f>
        <v>ETR-N-633</v>
      </c>
      <c r="D15" s="471" t="str">
        <f>_xlfn.XLOOKUP(C15,'Investment Project Main Info'!$E$4:$E$265,'Investment Project Main Info'!$F$4:$F$265)</f>
        <v>GETH2-ETR 1</v>
      </c>
      <c r="E15" s="471" t="str">
        <f>_xlfn.XLOOKUP(C15,'ETR Capacities'!$C$5:$C$79,'ETR Capacities'!$E$5:$E$79)</f>
        <v xml:space="preserve">Hydrogen and synthetic methane </v>
      </c>
      <c r="F15" s="13" t="str">
        <f>IF(_xlfn.XLOOKUP(C15,'ETR Capacities'!$C$5:$C$79,'ETR Capacities'!$F$5:$F$79)=0," ",_xlfn.XLOOKUP(C15,'ETR Capacities'!$C$5:$C$79,'ETR Capacities'!$F$5:$F$79))</f>
        <v xml:space="preserve"> </v>
      </c>
      <c r="G15" s="386">
        <f>IF(ISBLANK('ETR Capacities'!J15)=TRUE," ",'ETR CO2 Savings (tCO2y)'!G15*'Input Data'!$I$6/1000000)</f>
        <v>0</v>
      </c>
      <c r="H15" s="105">
        <f>IF(ISBLANK('ETR Capacities'!K15)=TRUE," ",'ETR CO2 Savings (tCO2y)'!H15*'Input Data'!$I$6/1000000)</f>
        <v>0</v>
      </c>
      <c r="I15" s="105">
        <f>IF(ISBLANK('ETR Capacities'!L15)=TRUE," ",'ETR CO2 Savings (tCO2y)'!I15*'Input Data'!$I$6/1000000)</f>
        <v>0</v>
      </c>
      <c r="J15" s="105">
        <f>IF(ISBLANK('ETR Capacities'!M15)=TRUE," ",'ETR CO2 Savings (tCO2y)'!J15*'Input Data'!$I$6/1000000)</f>
        <v>0</v>
      </c>
      <c r="K15" s="106">
        <f>IF(ISBLANK('ETR Capacities'!O15)=TRUE," ",'ETR CO2 Savings (tCO2y)'!K15*'Input Data'!$I$6/1000000)</f>
        <v>0</v>
      </c>
      <c r="L15" s="209">
        <f>IF(ISBLANK('ETR Capacities'!P15)=TRUE," ",'ETR CO2 Savings (tCO2y)'!L15*'Input Data'!$J$6/1000000)</f>
        <v>10.816848000000002</v>
      </c>
      <c r="M15" s="209">
        <f>IF(ISBLANK('ETR Capacities'!Q15)=TRUE," ",'ETR CO2 Savings (tCO2y)'!M15*'Input Data'!$J$6/1000000)</f>
        <v>0</v>
      </c>
      <c r="N15" s="209">
        <f>IF(ISBLANK('ETR Capacities'!R15)=TRUE," ",'ETR CO2 Savings (tCO2y)'!N15*'Input Data'!$J$6/1000000)</f>
        <v>0</v>
      </c>
      <c r="O15" s="209">
        <f>IF(ISBLANK('ETR Capacities'!S15)=TRUE," ",'ETR CO2 Savings (tCO2y)'!O15*'Input Data'!$J$6/1000000)</f>
        <v>0</v>
      </c>
      <c r="P15" s="210">
        <f>IF(ISBLANK('ETR Capacities'!U15)=TRUE," ",'ETR CO2 Savings (tCO2y)'!P15*'Input Data'!$J$6/1000000)</f>
        <v>0</v>
      </c>
      <c r="Q15" s="209">
        <f>IF(ISBLANK('ETR Capacities'!P15)=TRUE," ",'ETR CO2 Savings (tCO2y)'!L15*'Input Data'!$K$6/1000000)</f>
        <v>4.4426340000000009</v>
      </c>
      <c r="R15" s="209">
        <f>IF(ISBLANK('ETR Capacities'!Q15)=TRUE," ",'ETR CO2 Savings (tCO2y)'!M15*'Input Data'!$K$6/1000000)</f>
        <v>0</v>
      </c>
      <c r="S15" s="209">
        <f>IF(ISBLANK('ETR Capacities'!R15)=TRUE," ",'ETR CO2 Savings (tCO2y)'!N15*'Input Data'!$K$6/1000000)</f>
        <v>0</v>
      </c>
      <c r="T15" s="209">
        <f>IF(ISBLANK('ETR Capacities'!S15)=TRUE," ",'ETR CO2 Savings (tCO2y)'!O15*'Input Data'!$K$6/1000000)</f>
        <v>0</v>
      </c>
      <c r="U15" s="210">
        <f>IF(ISBLANK('ETR Capacities'!U15)=TRUE," ",'ETR CO2 Savings (tCO2y)'!P15*'Input Data'!$K$6/1000000)</f>
        <v>0</v>
      </c>
      <c r="V15" s="227">
        <f>IF(ISBLANK('ETR Capacities'!V15)=TRUE," ",'ETR CO2 Savings (tCO2y)'!Q15*'Input Data'!$L$6/1000000)</f>
        <v>5.2152660000000006</v>
      </c>
      <c r="W15" s="227">
        <f>IF(ISBLANK('ETR Capacities'!W15)=TRUE," ",'ETR CO2 Savings (tCO2y)'!R15*'Input Data'!$L$6/1000000)</f>
        <v>0</v>
      </c>
      <c r="X15" s="227">
        <f>IF(ISBLANK('ETR Capacities'!X15)=TRUE," ",'ETR CO2 Savings (tCO2y)'!S15*'Input Data'!$L$6/1000000)</f>
        <v>0</v>
      </c>
      <c r="Y15" s="227">
        <f>IF(ISBLANK('ETR Capacities'!Y15)=TRUE," ",'ETR CO2 Savings (tCO2y)'!T15*'Input Data'!$L$6/1000000)</f>
        <v>0</v>
      </c>
      <c r="Z15" s="228">
        <f>IF(ISBLANK('ETR Capacities'!AA15)=TRUE," ",'ETR CO2 Savings (tCO2y)'!U15*'Input Data'!$L$6/1000000)</f>
        <v>0</v>
      </c>
      <c r="AA15" s="37">
        <f>IF(ISBLANK('ETR Capacities'!V15)=TRUE," ",'ETR CO2 Savings (tCO2y)'!Q15*'Input Data'!$L$7/1000000)</f>
        <v>10.237374000000003</v>
      </c>
      <c r="AB15" s="37">
        <f>IF(ISBLANK('ETR Capacities'!W15)=TRUE," ",'ETR CO2 Savings (tCO2y)'!R15*'Input Data'!$L$7/1000000)</f>
        <v>0</v>
      </c>
      <c r="AC15" s="37">
        <f>IF(ISBLANK('ETR Capacities'!X15)=TRUE," ",'ETR CO2 Savings (tCO2y)'!S15*'Input Data'!$L$7/1000000)</f>
        <v>0</v>
      </c>
      <c r="AD15" s="37">
        <f>IF(ISBLANK('ETR Capacities'!Y15)=TRUE," ",'ETR CO2 Savings (tCO2y)'!T15*'Input Data'!$L$7/1000000)</f>
        <v>0</v>
      </c>
      <c r="AE15" s="242">
        <f>IF(ISBLANK('ETR Capacities'!AA15)=TRUE," ",'ETR CO2 Savings (tCO2y)'!U15*'Input Data'!$L$7/1000000)</f>
        <v>0</v>
      </c>
      <c r="AF15" s="40">
        <f>IF(ISBLANK('ETR Capacities'!V15)=TRUE," ",'ETR CO2 Savings (tCO2y)'!Q15*'Input Data'!$L$8/1000000)</f>
        <v>6.760530000000001</v>
      </c>
      <c r="AG15" s="40">
        <f>IF(ISBLANK('ETR Capacities'!W15)=TRUE," ",'ETR CO2 Savings (tCO2y)'!R15*'Input Data'!$L$8/1000000)</f>
        <v>0</v>
      </c>
      <c r="AH15" s="40">
        <f>IF(ISBLANK('ETR Capacities'!X15)=TRUE," ",'ETR CO2 Savings (tCO2y)'!S15*'Input Data'!$L$8/1000000)</f>
        <v>0</v>
      </c>
      <c r="AI15" s="40">
        <f>IF(ISBLANK('ETR Capacities'!Y15)=TRUE," ",'ETR CO2 Savings (tCO2y)'!T15*'Input Data'!$L$8/1000000)</f>
        <v>0</v>
      </c>
      <c r="AJ15" s="248">
        <f>IF(ISBLANK('ETR Capacities'!AA15)=TRUE," ",'ETR CO2 Savings (tCO2y)'!U15*'Input Data'!$L$8/1000000)</f>
        <v>0</v>
      </c>
      <c r="AK15" s="227">
        <f>IF(ISBLANK('ETR Capacities'!AB15)=TRUE," ",'ETR CO2 Savings (tCO2y)'!V15*'Input Data'!$M$6/1000000)</f>
        <v>14.486850000000002</v>
      </c>
      <c r="AL15" s="227">
        <f>IF(ISBLANK('ETR Capacities'!AC15)=TRUE," ",'ETR CO2 Savings (tCO2y)'!W15*'Input Data'!$M$6/1000000)</f>
        <v>0</v>
      </c>
      <c r="AM15" s="227">
        <f>IF(ISBLANK('ETR Capacities'!AD15)=TRUE," ",'ETR CO2 Savings (tCO2y)'!X15*'Input Data'!$M$6/1000000)</f>
        <v>0</v>
      </c>
      <c r="AN15" s="227">
        <f>IF(ISBLANK('ETR Capacities'!AE15)=TRUE," ",'ETR CO2 Savings (tCO2y)'!Y15*'Input Data'!$M$6/1000000)</f>
        <v>0</v>
      </c>
      <c r="AO15" s="228">
        <f>IF(ISBLANK('ETR Capacities'!AG15)=TRUE," ",'ETR CO2 Savings (tCO2y)'!Z15*'Input Data'!$M$6/1000000)</f>
        <v>0</v>
      </c>
      <c r="AP15" s="37">
        <f>IF(ISBLANK('ETR Capacities'!AB15)=TRUE," ",'ETR CO2 Savings (tCO2y)'!V15*'Input Data'!$M$7/1000000)</f>
        <v>19.315800000000003</v>
      </c>
      <c r="AQ15" s="37">
        <f>IF(ISBLANK('ETR Capacities'!AC15)=TRUE," ",'ETR CO2 Savings (tCO2y)'!W15*'Input Data'!$M$7/1000000)</f>
        <v>0</v>
      </c>
      <c r="AR15" s="37">
        <f>IF(ISBLANK('ETR Capacities'!AD15)=TRUE," ",'ETR CO2 Savings (tCO2y)'!X15*'Input Data'!$M$7/1000000)</f>
        <v>0</v>
      </c>
      <c r="AS15" s="37">
        <f>IF(ISBLANK('ETR Capacities'!AE15)=TRUE," ",'ETR CO2 Savings (tCO2y)'!Y15*'Input Data'!$M$7/1000000)</f>
        <v>0</v>
      </c>
      <c r="AT15" s="242">
        <f>IF(ISBLANK('ETR Capacities'!AG15)=TRUE," ",'ETR CO2 Savings (tCO2y)'!Z15*'Input Data'!$M$7/1000000)</f>
        <v>0</v>
      </c>
      <c r="AU15" s="40">
        <f>IF(ISBLANK('ETR Capacities'!AB15)=TRUE," ",'ETR CO2 Savings (tCO2y)'!V15*'Input Data'!$M$8/1000000)</f>
        <v>15.452640000000002</v>
      </c>
      <c r="AV15" s="40">
        <f>IF(ISBLANK('ETR Capacities'!AC15)=TRUE," ",'ETR CO2 Savings (tCO2y)'!W15*'Input Data'!$M$8/1000000)</f>
        <v>0</v>
      </c>
      <c r="AW15" s="40">
        <f>IF(ISBLANK('ETR Capacities'!AD15)=TRUE," ",'ETR CO2 Savings (tCO2y)'!X15*'Input Data'!$M$8/1000000)</f>
        <v>0</v>
      </c>
      <c r="AX15" s="40">
        <f>IF(ISBLANK('ETR Capacities'!AE15)=TRUE," ",'ETR CO2 Savings (tCO2y)'!Y15*'Input Data'!$M$8/1000000)</f>
        <v>0</v>
      </c>
      <c r="AY15" s="248">
        <f>IF(ISBLANK('ETR Capacities'!AG15)=TRUE," ",'ETR CO2 Savings (tCO2y)'!Z15*'Input Data'!$M$8/1000000)</f>
        <v>0</v>
      </c>
    </row>
    <row r="16" spans="2:51" ht="75" customHeight="1" x14ac:dyDescent="0.25">
      <c r="B16" s="485" t="str">
        <f>'ETR Capacities'!B16</f>
        <v>DE</v>
      </c>
      <c r="C16" s="471" t="str">
        <f>'ETR Capacities'!C16</f>
        <v>ETR-N-905</v>
      </c>
      <c r="D16" s="471" t="str">
        <f>_xlfn.XLOOKUP(C16,'Investment Project Main Info'!$E$4:$E$265,'Investment Project Main Info'!$F$4:$F$265)</f>
        <v xml:space="preserve">Vlieghuis (NL)/ Emlichheim (DE) Capacity for Hydrogen according to the NDP </v>
      </c>
      <c r="E16" s="471" t="str">
        <f>_xlfn.XLOOKUP(C16,'ETR Capacities'!$C$5:$C$79,'ETR Capacities'!$E$5:$E$79)</f>
        <v xml:space="preserve">Hydrogen and synthetic methane </v>
      </c>
      <c r="F16" s="13" t="str">
        <f>IF(_xlfn.XLOOKUP(C16,'ETR Capacities'!$C$5:$C$79,'ETR Capacities'!$F$5:$F$79)=0," ",_xlfn.XLOOKUP(C16,'ETR Capacities'!$C$5:$C$79,'ETR Capacities'!$F$5:$F$79))</f>
        <v xml:space="preserve"> </v>
      </c>
      <c r="G16" s="386" t="str">
        <f>IF(ISBLANK('ETR Capacities'!J16)=TRUE," ",'ETR CO2 Savings (tCO2y)'!G16*'Input Data'!$I$6/1000000)</f>
        <v xml:space="preserve"> </v>
      </c>
      <c r="H16" s="105" t="str">
        <f>IF(ISBLANK('ETR Capacities'!K16)=TRUE," ",'ETR CO2 Savings (tCO2y)'!H16*'Input Data'!$I$6/1000000)</f>
        <v xml:space="preserve"> </v>
      </c>
      <c r="I16" s="105" t="str">
        <f>IF(ISBLANK('ETR Capacities'!L16)=TRUE," ",'ETR CO2 Savings (tCO2y)'!I16*'Input Data'!$I$6/1000000)</f>
        <v xml:space="preserve"> </v>
      </c>
      <c r="J16" s="105" t="str">
        <f>IF(ISBLANK('ETR Capacities'!M16)=TRUE," ",'ETR CO2 Savings (tCO2y)'!J16*'Input Data'!$I$6/1000000)</f>
        <v xml:space="preserve"> </v>
      </c>
      <c r="K16" s="106" t="str">
        <f>IF(ISBLANK('ETR Capacities'!O16)=TRUE," ",'ETR CO2 Savings (tCO2y)'!K16*'Input Data'!$I$6/1000000)</f>
        <v xml:space="preserve"> </v>
      </c>
      <c r="L16" s="209" t="str">
        <f>IF(ISBLANK('ETR Capacities'!P16)=TRUE," ",'ETR CO2 Savings (tCO2y)'!L16*'Input Data'!$J$6/1000000)</f>
        <v xml:space="preserve"> </v>
      </c>
      <c r="M16" s="209" t="str">
        <f>IF(ISBLANK('ETR Capacities'!Q16)=TRUE," ",'ETR CO2 Savings (tCO2y)'!M16*'Input Data'!$J$6/1000000)</f>
        <v xml:space="preserve"> </v>
      </c>
      <c r="N16" s="209" t="str">
        <f>IF(ISBLANK('ETR Capacities'!R16)=TRUE," ",'ETR CO2 Savings (tCO2y)'!N16*'Input Data'!$J$6/1000000)</f>
        <v xml:space="preserve"> </v>
      </c>
      <c r="O16" s="209" t="str">
        <f>IF(ISBLANK('ETR Capacities'!S16)=TRUE," ",'ETR CO2 Savings (tCO2y)'!O16*'Input Data'!$J$6/1000000)</f>
        <v xml:space="preserve"> </v>
      </c>
      <c r="P16" s="210" t="str">
        <f>IF(ISBLANK('ETR Capacities'!U16)=TRUE," ",'ETR CO2 Savings (tCO2y)'!P16*'Input Data'!$J$6/1000000)</f>
        <v xml:space="preserve"> </v>
      </c>
      <c r="Q16" s="209" t="str">
        <f>IF(ISBLANK('ETR Capacities'!P16)=TRUE," ",'ETR CO2 Savings (tCO2y)'!L16*'Input Data'!$K$6/1000000)</f>
        <v xml:space="preserve"> </v>
      </c>
      <c r="R16" s="209" t="str">
        <f>IF(ISBLANK('ETR Capacities'!Q16)=TRUE," ",'ETR CO2 Savings (tCO2y)'!M16*'Input Data'!$K$6/1000000)</f>
        <v xml:space="preserve"> </v>
      </c>
      <c r="S16" s="209" t="str">
        <f>IF(ISBLANK('ETR Capacities'!R16)=TRUE," ",'ETR CO2 Savings (tCO2y)'!N16*'Input Data'!$K$6/1000000)</f>
        <v xml:space="preserve"> </v>
      </c>
      <c r="T16" s="209" t="str">
        <f>IF(ISBLANK('ETR Capacities'!S16)=TRUE," ",'ETR CO2 Savings (tCO2y)'!O16*'Input Data'!$K$6/1000000)</f>
        <v xml:space="preserve"> </v>
      </c>
      <c r="U16" s="210" t="str">
        <f>IF(ISBLANK('ETR Capacities'!U16)=TRUE," ",'ETR CO2 Savings (tCO2y)'!P16*'Input Data'!$K$6/1000000)</f>
        <v xml:space="preserve"> </v>
      </c>
      <c r="V16" s="227" t="str">
        <f>IF(ISBLANK('ETR Capacities'!V16)=TRUE," ",'ETR CO2 Savings (tCO2y)'!Q16*'Input Data'!$L$6/1000000)</f>
        <v xml:space="preserve"> </v>
      </c>
      <c r="W16" s="227" t="str">
        <f>IF(ISBLANK('ETR Capacities'!W16)=TRUE," ",'ETR CO2 Savings (tCO2y)'!R16*'Input Data'!$L$6/1000000)</f>
        <v xml:space="preserve"> </v>
      </c>
      <c r="X16" s="227" t="str">
        <f>IF(ISBLANK('ETR Capacities'!X16)=TRUE," ",'ETR CO2 Savings (tCO2y)'!S16*'Input Data'!$L$6/1000000)</f>
        <v xml:space="preserve"> </v>
      </c>
      <c r="Y16" s="227" t="str">
        <f>IF(ISBLANK('ETR Capacities'!Y16)=TRUE," ",'ETR CO2 Savings (tCO2y)'!T16*'Input Data'!$L$6/1000000)</f>
        <v xml:space="preserve"> </v>
      </c>
      <c r="Z16" s="228" t="str">
        <f>IF(ISBLANK('ETR Capacities'!AA16)=TRUE," ",'ETR CO2 Savings (tCO2y)'!U16*'Input Data'!$L$6/1000000)</f>
        <v xml:space="preserve"> </v>
      </c>
      <c r="AA16" s="37" t="str">
        <f>IF(ISBLANK('ETR Capacities'!V16)=TRUE," ",'ETR CO2 Savings (tCO2y)'!Q16*'Input Data'!$L$7/1000000)</f>
        <v xml:space="preserve"> </v>
      </c>
      <c r="AB16" s="37" t="str">
        <f>IF(ISBLANK('ETR Capacities'!W16)=TRUE," ",'ETR CO2 Savings (tCO2y)'!R16*'Input Data'!$L$7/1000000)</f>
        <v xml:space="preserve"> </v>
      </c>
      <c r="AC16" s="37" t="str">
        <f>IF(ISBLANK('ETR Capacities'!X16)=TRUE," ",'ETR CO2 Savings (tCO2y)'!S16*'Input Data'!$L$7/1000000)</f>
        <v xml:space="preserve"> </v>
      </c>
      <c r="AD16" s="37" t="str">
        <f>IF(ISBLANK('ETR Capacities'!Y16)=TRUE," ",'ETR CO2 Savings (tCO2y)'!T16*'Input Data'!$L$7/1000000)</f>
        <v xml:space="preserve"> </v>
      </c>
      <c r="AE16" s="242" t="str">
        <f>IF(ISBLANK('ETR Capacities'!AA16)=TRUE," ",'ETR CO2 Savings (tCO2y)'!U16*'Input Data'!$L$7/1000000)</f>
        <v xml:space="preserve"> </v>
      </c>
      <c r="AF16" s="40" t="str">
        <f>IF(ISBLANK('ETR Capacities'!V16)=TRUE," ",'ETR CO2 Savings (tCO2y)'!Q16*'Input Data'!$L$8/1000000)</f>
        <v xml:space="preserve"> </v>
      </c>
      <c r="AG16" s="40" t="str">
        <f>IF(ISBLANK('ETR Capacities'!W16)=TRUE," ",'ETR CO2 Savings (tCO2y)'!R16*'Input Data'!$L$8/1000000)</f>
        <v xml:space="preserve"> </v>
      </c>
      <c r="AH16" s="40" t="str">
        <f>IF(ISBLANK('ETR Capacities'!X16)=TRUE," ",'ETR CO2 Savings (tCO2y)'!S16*'Input Data'!$L$8/1000000)</f>
        <v xml:space="preserve"> </v>
      </c>
      <c r="AI16" s="40" t="str">
        <f>IF(ISBLANK('ETR Capacities'!Y16)=TRUE," ",'ETR CO2 Savings (tCO2y)'!T16*'Input Data'!$L$8/1000000)</f>
        <v xml:space="preserve"> </v>
      </c>
      <c r="AJ16" s="248" t="str">
        <f>IF(ISBLANK('ETR Capacities'!AA16)=TRUE," ",'ETR CO2 Savings (tCO2y)'!U16*'Input Data'!$L$8/1000000)</f>
        <v xml:space="preserve"> </v>
      </c>
      <c r="AK16" s="227" t="str">
        <f>IF(ISBLANK('ETR Capacities'!AB16)=TRUE," ",'ETR CO2 Savings (tCO2y)'!V16*'Input Data'!$M$6/1000000)</f>
        <v xml:space="preserve"> </v>
      </c>
      <c r="AL16" s="227" t="str">
        <f>IF(ISBLANK('ETR Capacities'!AC16)=TRUE," ",'ETR CO2 Savings (tCO2y)'!W16*'Input Data'!$M$6/1000000)</f>
        <v xml:space="preserve"> </v>
      </c>
      <c r="AM16" s="227" t="str">
        <f>IF(ISBLANK('ETR Capacities'!AD16)=TRUE," ",'ETR CO2 Savings (tCO2y)'!X16*'Input Data'!$M$6/1000000)</f>
        <v xml:space="preserve"> </v>
      </c>
      <c r="AN16" s="227" t="str">
        <f>IF(ISBLANK('ETR Capacities'!AE16)=TRUE," ",'ETR CO2 Savings (tCO2y)'!Y16*'Input Data'!$M$6/1000000)</f>
        <v xml:space="preserve"> </v>
      </c>
      <c r="AO16" s="228" t="str">
        <f>IF(ISBLANK('ETR Capacities'!AG16)=TRUE," ",'ETR CO2 Savings (tCO2y)'!Z16*'Input Data'!$M$6/1000000)</f>
        <v xml:space="preserve"> </v>
      </c>
      <c r="AP16" s="37" t="str">
        <f>IF(ISBLANK('ETR Capacities'!AB16)=TRUE," ",'ETR CO2 Savings (tCO2y)'!V16*'Input Data'!$M$7/1000000)</f>
        <v xml:space="preserve"> </v>
      </c>
      <c r="AQ16" s="37" t="str">
        <f>IF(ISBLANK('ETR Capacities'!AC16)=TRUE," ",'ETR CO2 Savings (tCO2y)'!W16*'Input Data'!$M$7/1000000)</f>
        <v xml:space="preserve"> </v>
      </c>
      <c r="AR16" s="37" t="str">
        <f>IF(ISBLANK('ETR Capacities'!AD16)=TRUE," ",'ETR CO2 Savings (tCO2y)'!X16*'Input Data'!$M$7/1000000)</f>
        <v xml:space="preserve"> </v>
      </c>
      <c r="AS16" s="37" t="str">
        <f>IF(ISBLANK('ETR Capacities'!AE16)=TRUE," ",'ETR CO2 Savings (tCO2y)'!Y16*'Input Data'!$M$7/1000000)</f>
        <v xml:space="preserve"> </v>
      </c>
      <c r="AT16" s="242" t="str">
        <f>IF(ISBLANK('ETR Capacities'!AG16)=TRUE," ",'ETR CO2 Savings (tCO2y)'!Z16*'Input Data'!$M$7/1000000)</f>
        <v xml:space="preserve"> </v>
      </c>
      <c r="AU16" s="40" t="str">
        <f>IF(ISBLANK('ETR Capacities'!AB16)=TRUE," ",'ETR CO2 Savings (tCO2y)'!V16*'Input Data'!$M$8/1000000)</f>
        <v xml:space="preserve"> </v>
      </c>
      <c r="AV16" s="40" t="str">
        <f>IF(ISBLANK('ETR Capacities'!AC16)=TRUE," ",'ETR CO2 Savings (tCO2y)'!W16*'Input Data'!$M$8/1000000)</f>
        <v xml:space="preserve"> </v>
      </c>
      <c r="AW16" s="40" t="str">
        <f>IF(ISBLANK('ETR Capacities'!AD16)=TRUE," ",'ETR CO2 Savings (tCO2y)'!X16*'Input Data'!$M$8/1000000)</f>
        <v xml:space="preserve"> </v>
      </c>
      <c r="AX16" s="40" t="str">
        <f>IF(ISBLANK('ETR Capacities'!AE16)=TRUE," ",'ETR CO2 Savings (tCO2y)'!Y16*'Input Data'!$M$8/1000000)</f>
        <v xml:space="preserve"> </v>
      </c>
      <c r="AY16" s="248" t="str">
        <f>IF(ISBLANK('ETR Capacities'!AG16)=TRUE," ",'ETR CO2 Savings (tCO2y)'!Z16*'Input Data'!$M$8/1000000)</f>
        <v xml:space="preserve"> </v>
      </c>
    </row>
    <row r="17" spans="2:51" ht="77.25" customHeight="1" x14ac:dyDescent="0.25">
      <c r="B17" s="485" t="str">
        <f>'ETR Capacities'!B17</f>
        <v>DE</v>
      </c>
      <c r="C17" s="471" t="str">
        <f>'ETR Capacities'!C17</f>
        <v>ETR-N-952</v>
      </c>
      <c r="D17" s="471" t="str">
        <f>_xlfn.XLOOKUP(C17,'Investment Project Main Info'!$E$4:$E$265,'Investment Project Main Info'!$F$4:$F$265)</f>
        <v>Hydrogen pipeline system conversion projects of german gas NDP 2020-2030</v>
      </c>
      <c r="E17" s="471" t="str">
        <f>_xlfn.XLOOKUP(C17,'ETR Capacities'!$C$5:$C$79,'ETR Capacities'!$E$5:$E$79)</f>
        <v xml:space="preserve">Hydrogen and synthetic methane </v>
      </c>
      <c r="F17" s="13"/>
      <c r="G17" s="386">
        <f>IF(ISBLANK('ETR Capacities'!J17)=TRUE," ",'ETR CO2 Savings (tCO2y)'!G17*'Input Data'!$I$6/1000000)</f>
        <v>0</v>
      </c>
      <c r="H17" s="105">
        <f>IF(ISBLANK('ETR Capacities'!K17)=TRUE," ",'ETR CO2 Savings (tCO2y)'!H17*'Input Data'!$I$6/1000000)</f>
        <v>0</v>
      </c>
      <c r="I17" s="105">
        <f>IF(ISBLANK('ETR Capacities'!L17)=TRUE," ",'ETR CO2 Savings (tCO2y)'!I17*'Input Data'!$I$6/1000000)</f>
        <v>0</v>
      </c>
      <c r="J17" s="105">
        <f>IF(ISBLANK('ETR Capacities'!M17)=TRUE," ",'ETR CO2 Savings (tCO2y)'!J17*'Input Data'!$I$6/1000000)</f>
        <v>0</v>
      </c>
      <c r="K17" s="106">
        <f>IF(ISBLANK('ETR Capacities'!O17)=TRUE," ",'ETR CO2 Savings (tCO2y)'!K17*'Input Data'!$I$6/1000000)</f>
        <v>0</v>
      </c>
      <c r="L17" s="209">
        <f>IF(ISBLANK('ETR Capacities'!P17)=TRUE," ",'ETR CO2 Savings (tCO2y)'!L17*'Input Data'!$J$6/1000000)</f>
        <v>0</v>
      </c>
      <c r="M17" s="209">
        <f>IF(ISBLANK('ETR Capacities'!Q17)=TRUE," ",'ETR CO2 Savings (tCO2y)'!M17*'Input Data'!$J$6/1000000)</f>
        <v>0</v>
      </c>
      <c r="N17" s="209">
        <f>IF(ISBLANK('ETR Capacities'!R17)=TRUE," ",'ETR CO2 Savings (tCO2y)'!N17*'Input Data'!$J$6/1000000)</f>
        <v>0</v>
      </c>
      <c r="O17" s="209">
        <f>IF(ISBLANK('ETR Capacities'!S17)=TRUE," ",'ETR CO2 Savings (tCO2y)'!O17*'Input Data'!$J$6/1000000)</f>
        <v>0</v>
      </c>
      <c r="P17" s="210">
        <f>IF(ISBLANK('ETR Capacities'!U17)=TRUE," ",'ETR CO2 Savings (tCO2y)'!P17*'Input Data'!$J$6/1000000)</f>
        <v>0</v>
      </c>
      <c r="Q17" s="209">
        <f>IF(ISBLANK('ETR Capacities'!P17)=TRUE," ",'ETR CO2 Savings (tCO2y)'!L17*'Input Data'!$K$6/1000000)</f>
        <v>0</v>
      </c>
      <c r="R17" s="209">
        <f>IF(ISBLANK('ETR Capacities'!Q17)=TRUE," ",'ETR CO2 Savings (tCO2y)'!M17*'Input Data'!$K$6/1000000)</f>
        <v>0</v>
      </c>
      <c r="S17" s="209">
        <f>IF(ISBLANK('ETR Capacities'!R17)=TRUE," ",'ETR CO2 Savings (tCO2y)'!N17*'Input Data'!$K$6/1000000)</f>
        <v>0</v>
      </c>
      <c r="T17" s="209">
        <f>IF(ISBLANK('ETR Capacities'!S17)=TRUE," ",'ETR CO2 Savings (tCO2y)'!O17*'Input Data'!$K$6/1000000)</f>
        <v>0</v>
      </c>
      <c r="U17" s="210">
        <f>IF(ISBLANK('ETR Capacities'!U17)=TRUE," ",'ETR CO2 Savings (tCO2y)'!P17*'Input Data'!$K$6/1000000)</f>
        <v>0</v>
      </c>
      <c r="V17" s="227">
        <f>IF(ISBLANK('ETR Capacities'!V17)=TRUE," ",'ETR CO2 Savings (tCO2y)'!Q17*'Input Data'!$L$6/1000000)</f>
        <v>0</v>
      </c>
      <c r="W17" s="227">
        <f>IF(ISBLANK('ETR Capacities'!W17)=TRUE," ",'ETR CO2 Savings (tCO2y)'!R17*'Input Data'!$L$6/1000000)</f>
        <v>0</v>
      </c>
      <c r="X17" s="227">
        <f>IF(ISBLANK('ETR Capacities'!X17)=TRUE," ",'ETR CO2 Savings (tCO2y)'!S17*'Input Data'!$L$6/1000000)</f>
        <v>0</v>
      </c>
      <c r="Y17" s="227">
        <f>IF(ISBLANK('ETR Capacities'!Y17)=TRUE," ",'ETR CO2 Savings (tCO2y)'!T17*'Input Data'!$L$6/1000000)</f>
        <v>0</v>
      </c>
      <c r="Z17" s="228">
        <f>IF(ISBLANK('ETR Capacities'!AA17)=TRUE," ",'ETR CO2 Savings (tCO2y)'!U17*'Input Data'!$L$6/1000000)</f>
        <v>0</v>
      </c>
      <c r="AA17" s="37">
        <f>IF(ISBLANK('ETR Capacities'!V17)=TRUE," ",'ETR CO2 Savings (tCO2y)'!Q17*'Input Data'!$L$7/1000000)</f>
        <v>0</v>
      </c>
      <c r="AB17" s="37">
        <f>IF(ISBLANK('ETR Capacities'!W17)=TRUE," ",'ETR CO2 Savings (tCO2y)'!R17*'Input Data'!$L$7/1000000)</f>
        <v>0</v>
      </c>
      <c r="AC17" s="37">
        <f>IF(ISBLANK('ETR Capacities'!X17)=TRUE," ",'ETR CO2 Savings (tCO2y)'!S17*'Input Data'!$L$7/1000000)</f>
        <v>0</v>
      </c>
      <c r="AD17" s="37">
        <f>IF(ISBLANK('ETR Capacities'!Y17)=TRUE," ",'ETR CO2 Savings (tCO2y)'!T17*'Input Data'!$L$7/1000000)</f>
        <v>0</v>
      </c>
      <c r="AE17" s="242">
        <f>IF(ISBLANK('ETR Capacities'!AA17)=TRUE," ",'ETR CO2 Savings (tCO2y)'!U17*'Input Data'!$L$7/1000000)</f>
        <v>0</v>
      </c>
      <c r="AF17" s="40">
        <f>IF(ISBLANK('ETR Capacities'!V17)=TRUE," ",'ETR CO2 Savings (tCO2y)'!Q17*'Input Data'!$L$8/1000000)</f>
        <v>0</v>
      </c>
      <c r="AG17" s="40">
        <f>IF(ISBLANK('ETR Capacities'!W17)=TRUE," ",'ETR CO2 Savings (tCO2y)'!R17*'Input Data'!$L$8/1000000)</f>
        <v>0</v>
      </c>
      <c r="AH17" s="40">
        <f>IF(ISBLANK('ETR Capacities'!X17)=TRUE," ",'ETR CO2 Savings (tCO2y)'!S17*'Input Data'!$L$8/1000000)</f>
        <v>0</v>
      </c>
      <c r="AI17" s="40">
        <f>IF(ISBLANK('ETR Capacities'!Y17)=TRUE," ",'ETR CO2 Savings (tCO2y)'!T17*'Input Data'!$L$8/1000000)</f>
        <v>0</v>
      </c>
      <c r="AJ17" s="248">
        <f>IF(ISBLANK('ETR Capacities'!AA17)=TRUE," ",'ETR CO2 Savings (tCO2y)'!U17*'Input Data'!$L$8/1000000)</f>
        <v>0</v>
      </c>
      <c r="AK17" s="227">
        <f>IF(ISBLANK('ETR Capacities'!AB17)=TRUE," ",'ETR CO2 Savings (tCO2y)'!V17*'Input Data'!$M$6/1000000)</f>
        <v>0</v>
      </c>
      <c r="AL17" s="227">
        <f>IF(ISBLANK('ETR Capacities'!AC17)=TRUE," ",'ETR CO2 Savings (tCO2y)'!W17*'Input Data'!$M$6/1000000)</f>
        <v>0</v>
      </c>
      <c r="AM17" s="227">
        <f>IF(ISBLANK('ETR Capacities'!AD17)=TRUE," ",'ETR CO2 Savings (tCO2y)'!X17*'Input Data'!$M$6/1000000)</f>
        <v>0</v>
      </c>
      <c r="AN17" s="227">
        <f>IF(ISBLANK('ETR Capacities'!AE17)=TRUE," ",'ETR CO2 Savings (tCO2y)'!Y17*'Input Data'!$M$6/1000000)</f>
        <v>0</v>
      </c>
      <c r="AO17" s="228">
        <f>IF(ISBLANK('ETR Capacities'!AG17)=TRUE," ",'ETR CO2 Savings (tCO2y)'!Z17*'Input Data'!$M$6/1000000)</f>
        <v>0</v>
      </c>
      <c r="AP17" s="37">
        <f>IF(ISBLANK('ETR Capacities'!AB17)=TRUE," ",'ETR CO2 Savings (tCO2y)'!V17*'Input Data'!$M$7/1000000)</f>
        <v>0</v>
      </c>
      <c r="AQ17" s="37">
        <f>IF(ISBLANK('ETR Capacities'!AC17)=TRUE," ",'ETR CO2 Savings (tCO2y)'!W17*'Input Data'!$M$7/1000000)</f>
        <v>0</v>
      </c>
      <c r="AR17" s="37">
        <f>IF(ISBLANK('ETR Capacities'!AD17)=TRUE," ",'ETR CO2 Savings (tCO2y)'!X17*'Input Data'!$M$7/1000000)</f>
        <v>0</v>
      </c>
      <c r="AS17" s="37">
        <f>IF(ISBLANK('ETR Capacities'!AE17)=TRUE," ",'ETR CO2 Savings (tCO2y)'!Y17*'Input Data'!$M$7/1000000)</f>
        <v>0</v>
      </c>
      <c r="AT17" s="242">
        <f>IF(ISBLANK('ETR Capacities'!AG17)=TRUE," ",'ETR CO2 Savings (tCO2y)'!Z17*'Input Data'!$M$7/1000000)</f>
        <v>0</v>
      </c>
      <c r="AU17" s="40">
        <f>IF(ISBLANK('ETR Capacities'!AB17)=TRUE," ",'ETR CO2 Savings (tCO2y)'!V17*'Input Data'!$M$8/1000000)</f>
        <v>0</v>
      </c>
      <c r="AV17" s="40">
        <f>IF(ISBLANK('ETR Capacities'!AC17)=TRUE," ",'ETR CO2 Savings (tCO2y)'!W17*'Input Data'!$M$8/1000000)</f>
        <v>0</v>
      </c>
      <c r="AW17" s="40">
        <f>IF(ISBLANK('ETR Capacities'!AD17)=TRUE," ",'ETR CO2 Savings (tCO2y)'!X17*'Input Data'!$M$8/1000000)</f>
        <v>0</v>
      </c>
      <c r="AX17" s="40">
        <f>IF(ISBLANK('ETR Capacities'!AE17)=TRUE," ",'ETR CO2 Savings (tCO2y)'!Y17*'Input Data'!$M$8/1000000)</f>
        <v>0</v>
      </c>
      <c r="AY17" s="248">
        <f>IF(ISBLANK('ETR Capacities'!AG17)=TRUE," ",'ETR CO2 Savings (tCO2y)'!Z17*'Input Data'!$M$8/1000000)</f>
        <v>0</v>
      </c>
    </row>
    <row r="18" spans="2:51" ht="167.25" customHeight="1" x14ac:dyDescent="0.25">
      <c r="B18" s="485" t="str">
        <f>'ETR Capacities'!B18</f>
        <v>DE</v>
      </c>
      <c r="C18" s="471" t="str">
        <f>'ETR Capacities'!C18</f>
        <v>ETR-N-452</v>
      </c>
      <c r="D18" s="471" t="str">
        <f>_xlfn.XLOOKUP(C18,'Investment Project Main Info'!$E$4:$E$265,'Investment Project Main Info'!$F$4:$F$265)</f>
        <v>Element Eins</v>
      </c>
      <c r="E18" s="471" t="str">
        <f>_xlfn.XLOOKUP(C18,'ETR Capacities'!$C$5:$C$79,'ETR Capacities'!$E$5:$E$79)</f>
        <v xml:space="preserve">Hydrogen and synthetic methane </v>
      </c>
      <c r="F18" s="13" t="str">
        <f>IF(_xlfn.XLOOKUP(C18,'ETR Capacities'!$C$5:$C$79,'ETR Capacities'!$F$5:$F$79)=0," ",_xlfn.XLOOKUP(C18,'ETR Capacities'!$C$5:$C$79,'ETR Capacities'!$F$5:$F$79))</f>
        <v xml:space="preserve"> </v>
      </c>
      <c r="G18" s="386">
        <f>IF(ISBLANK('ETR Capacities'!J18)=TRUE," ",'ETR CO2 Savings (tCO2y)'!G18*'Input Data'!$I$6/1000000)</f>
        <v>0</v>
      </c>
      <c r="H18" s="105">
        <f>IF(ISBLANK('ETR Capacities'!K18)=TRUE," ",'ETR CO2 Savings (tCO2y)'!H18*'Input Data'!$I$6/1000000)</f>
        <v>0</v>
      </c>
      <c r="I18" s="105">
        <f>IF(ISBLANK('ETR Capacities'!L18)=TRUE," ",'ETR CO2 Savings (tCO2y)'!I18*'Input Data'!$I$6/1000000)</f>
        <v>0</v>
      </c>
      <c r="J18" s="105">
        <f>IF(ISBLANK('ETR Capacities'!M18)=TRUE," ",'ETR CO2 Savings (tCO2y)'!J18*'Input Data'!$I$6/1000000)</f>
        <v>0</v>
      </c>
      <c r="K18" s="106">
        <f>IF(ISBLANK('ETR Capacities'!O18)=TRUE," ",'ETR CO2 Savings (tCO2y)'!K18*'Input Data'!$I$6/1000000)</f>
        <v>0</v>
      </c>
      <c r="L18" s="209">
        <f>IF(ISBLANK('ETR Capacities'!P18)=TRUE," ",'ETR CO2 Savings (tCO2y)'!L18*'Input Data'!$J$6/1000000)</f>
        <v>7.7263200000000021</v>
      </c>
      <c r="M18" s="209">
        <f>IF(ISBLANK('ETR Capacities'!Q18)=TRUE," ",'ETR CO2 Savings (tCO2y)'!M18*'Input Data'!$J$6/1000000)</f>
        <v>0</v>
      </c>
      <c r="N18" s="209">
        <f>IF(ISBLANK('ETR Capacities'!R18)=TRUE," ",'ETR CO2 Savings (tCO2y)'!N18*'Input Data'!$J$6/1000000)</f>
        <v>0</v>
      </c>
      <c r="O18" s="209">
        <f>IF(ISBLANK('ETR Capacities'!S18)=TRUE," ",'ETR CO2 Savings (tCO2y)'!O18*'Input Data'!$J$6/1000000)</f>
        <v>0</v>
      </c>
      <c r="P18" s="210">
        <f>IF(ISBLANK('ETR Capacities'!U18)=TRUE," ",'ETR CO2 Savings (tCO2y)'!P18*'Input Data'!$J$6/1000000)</f>
        <v>0</v>
      </c>
      <c r="Q18" s="209">
        <f>IF(ISBLANK('ETR Capacities'!P18)=TRUE," ",'ETR CO2 Savings (tCO2y)'!L18*'Input Data'!$K$6/1000000)</f>
        <v>3.1733100000000003</v>
      </c>
      <c r="R18" s="209">
        <f>IF(ISBLANK('ETR Capacities'!Q18)=TRUE," ",'ETR CO2 Savings (tCO2y)'!M18*'Input Data'!$K$6/1000000)</f>
        <v>0</v>
      </c>
      <c r="S18" s="209">
        <f>IF(ISBLANK('ETR Capacities'!R18)=TRUE," ",'ETR CO2 Savings (tCO2y)'!N18*'Input Data'!$K$6/1000000)</f>
        <v>0</v>
      </c>
      <c r="T18" s="209">
        <f>IF(ISBLANK('ETR Capacities'!S18)=TRUE," ",'ETR CO2 Savings (tCO2y)'!O18*'Input Data'!$K$6/1000000)</f>
        <v>0</v>
      </c>
      <c r="U18" s="210">
        <f>IF(ISBLANK('ETR Capacities'!U18)=TRUE," ",'ETR CO2 Savings (tCO2y)'!P18*'Input Data'!$K$6/1000000)</f>
        <v>0</v>
      </c>
      <c r="V18" s="227">
        <f>IF(ISBLANK('ETR Capacities'!V18)=TRUE," ",'ETR CO2 Savings (tCO2y)'!Q18*'Input Data'!$L$6/1000000)</f>
        <v>7.4503800000000018</v>
      </c>
      <c r="W18" s="227">
        <f>IF(ISBLANK('ETR Capacities'!W18)=TRUE," ",'ETR CO2 Savings (tCO2y)'!R18*'Input Data'!$L$6/1000000)</f>
        <v>0</v>
      </c>
      <c r="X18" s="227">
        <f>IF(ISBLANK('ETR Capacities'!X18)=TRUE," ",'ETR CO2 Savings (tCO2y)'!S18*'Input Data'!$L$6/1000000)</f>
        <v>0</v>
      </c>
      <c r="Y18" s="227">
        <f>IF(ISBLANK('ETR Capacities'!Y18)=TRUE," ",'ETR CO2 Savings (tCO2y)'!T18*'Input Data'!$L$6/1000000)</f>
        <v>0</v>
      </c>
      <c r="Z18" s="228">
        <f>IF(ISBLANK('ETR Capacities'!AA18)=TRUE," ",'ETR CO2 Savings (tCO2y)'!U18*'Input Data'!$L$6/1000000)</f>
        <v>0</v>
      </c>
      <c r="AA18" s="37">
        <f>IF(ISBLANK('ETR Capacities'!V18)=TRUE," ",'ETR CO2 Savings (tCO2y)'!Q18*'Input Data'!$L$7/1000000)</f>
        <v>14.624820000000003</v>
      </c>
      <c r="AB18" s="37">
        <f>IF(ISBLANK('ETR Capacities'!W18)=TRUE," ",'ETR CO2 Savings (tCO2y)'!R18*'Input Data'!$L$7/1000000)</f>
        <v>0</v>
      </c>
      <c r="AC18" s="37">
        <f>IF(ISBLANK('ETR Capacities'!X18)=TRUE," ",'ETR CO2 Savings (tCO2y)'!S18*'Input Data'!$L$7/1000000)</f>
        <v>0</v>
      </c>
      <c r="AD18" s="37">
        <f>IF(ISBLANK('ETR Capacities'!Y18)=TRUE," ",'ETR CO2 Savings (tCO2y)'!T18*'Input Data'!$L$7/1000000)</f>
        <v>0</v>
      </c>
      <c r="AE18" s="242">
        <f>IF(ISBLANK('ETR Capacities'!AA18)=TRUE," ",'ETR CO2 Savings (tCO2y)'!U18*'Input Data'!$L$7/1000000)</f>
        <v>0</v>
      </c>
      <c r="AF18" s="40">
        <f>IF(ISBLANK('ETR Capacities'!V18)=TRUE," ",'ETR CO2 Savings (tCO2y)'!Q18*'Input Data'!$L$8/1000000)</f>
        <v>9.6579000000000015</v>
      </c>
      <c r="AG18" s="40">
        <f>IF(ISBLANK('ETR Capacities'!W18)=TRUE," ",'ETR CO2 Savings (tCO2y)'!R18*'Input Data'!$L$8/1000000)</f>
        <v>0</v>
      </c>
      <c r="AH18" s="40">
        <f>IF(ISBLANK('ETR Capacities'!X18)=TRUE," ",'ETR CO2 Savings (tCO2y)'!S18*'Input Data'!$L$8/1000000)</f>
        <v>0</v>
      </c>
      <c r="AI18" s="40">
        <f>IF(ISBLANK('ETR Capacities'!Y18)=TRUE," ",'ETR CO2 Savings (tCO2y)'!T18*'Input Data'!$L$8/1000000)</f>
        <v>0</v>
      </c>
      <c r="AJ18" s="248">
        <f>IF(ISBLANK('ETR Capacities'!AA18)=TRUE," ",'ETR CO2 Savings (tCO2y)'!U18*'Input Data'!$L$8/1000000)</f>
        <v>0</v>
      </c>
      <c r="AK18" s="227">
        <f>IF(ISBLANK('ETR Capacities'!AB18)=TRUE," ",'ETR CO2 Savings (tCO2y)'!V18*'Input Data'!$M$6/1000000)</f>
        <v>20.695500000000003</v>
      </c>
      <c r="AL18" s="227">
        <f>IF(ISBLANK('ETR Capacities'!AC18)=TRUE," ",'ETR CO2 Savings (tCO2y)'!W18*'Input Data'!$M$6/1000000)</f>
        <v>0</v>
      </c>
      <c r="AM18" s="227">
        <f>IF(ISBLANK('ETR Capacities'!AD18)=TRUE," ",'ETR CO2 Savings (tCO2y)'!X18*'Input Data'!$M$6/1000000)</f>
        <v>0</v>
      </c>
      <c r="AN18" s="227">
        <f>IF(ISBLANK('ETR Capacities'!AE18)=TRUE," ",'ETR CO2 Savings (tCO2y)'!Y18*'Input Data'!$M$6/1000000)</f>
        <v>0</v>
      </c>
      <c r="AO18" s="228">
        <f>IF(ISBLANK('ETR Capacities'!AG18)=TRUE," ",'ETR CO2 Savings (tCO2y)'!Z18*'Input Data'!$M$6/1000000)</f>
        <v>0</v>
      </c>
      <c r="AP18" s="37">
        <f>IF(ISBLANK('ETR Capacities'!AB18)=TRUE," ",'ETR CO2 Savings (tCO2y)'!V18*'Input Data'!$M$7/1000000)</f>
        <v>27.594000000000008</v>
      </c>
      <c r="AQ18" s="37">
        <f>IF(ISBLANK('ETR Capacities'!AC18)=TRUE," ",'ETR CO2 Savings (tCO2y)'!W18*'Input Data'!$M$7/1000000)</f>
        <v>0</v>
      </c>
      <c r="AR18" s="37">
        <f>IF(ISBLANK('ETR Capacities'!AD18)=TRUE," ",'ETR CO2 Savings (tCO2y)'!X18*'Input Data'!$M$7/1000000)</f>
        <v>0</v>
      </c>
      <c r="AS18" s="37">
        <f>IF(ISBLANK('ETR Capacities'!AE18)=TRUE," ",'ETR CO2 Savings (tCO2y)'!Y18*'Input Data'!$M$7/1000000)</f>
        <v>0</v>
      </c>
      <c r="AT18" s="242">
        <f>IF(ISBLANK('ETR Capacities'!AG18)=TRUE," ",'ETR CO2 Savings (tCO2y)'!Z18*'Input Data'!$M$7/1000000)</f>
        <v>0</v>
      </c>
      <c r="AU18" s="40">
        <f>IF(ISBLANK('ETR Capacities'!AB18)=TRUE," ",'ETR CO2 Savings (tCO2y)'!V18*'Input Data'!$M$8/1000000)</f>
        <v>22.075200000000002</v>
      </c>
      <c r="AV18" s="40">
        <f>IF(ISBLANK('ETR Capacities'!AC18)=TRUE," ",'ETR CO2 Savings (tCO2y)'!W18*'Input Data'!$M$8/1000000)</f>
        <v>0</v>
      </c>
      <c r="AW18" s="40">
        <f>IF(ISBLANK('ETR Capacities'!AD18)=TRUE," ",'ETR CO2 Savings (tCO2y)'!X18*'Input Data'!$M$8/1000000)</f>
        <v>0</v>
      </c>
      <c r="AX18" s="40">
        <f>IF(ISBLANK('ETR Capacities'!AE18)=TRUE," ",'ETR CO2 Savings (tCO2y)'!Y18*'Input Data'!$M$8/1000000)</f>
        <v>0</v>
      </c>
      <c r="AY18" s="248">
        <f>IF(ISBLANK('ETR Capacities'!AG18)=TRUE," ",'ETR CO2 Savings (tCO2y)'!Z18*'Input Data'!$M$8/1000000)</f>
        <v>0</v>
      </c>
    </row>
    <row r="19" spans="2:51" ht="92.25" customHeight="1" x14ac:dyDescent="0.25">
      <c r="B19" s="485" t="str">
        <f>'ETR Capacities'!B19</f>
        <v>DE</v>
      </c>
      <c r="C19" s="471" t="str">
        <f>'ETR Capacities'!C19</f>
        <v>ETR-N-911</v>
      </c>
      <c r="D19" s="471" t="str">
        <f>_xlfn.XLOOKUP(C19,'Investment Project Main Info'!$E$4:$E$265,'Investment Project Main Info'!$F$4:$F$265)</f>
        <v>Zevenaar (NL)/ Elten (DE) Capacity of Hydrogen according to the NDP</v>
      </c>
      <c r="E19" s="471" t="str">
        <f>_xlfn.XLOOKUP(C19,'ETR Capacities'!$C$5:$C$79,'ETR Capacities'!$E$5:$E$79)</f>
        <v xml:space="preserve">Hydrogen and synthetic methane </v>
      </c>
      <c r="F19" s="13"/>
      <c r="G19" s="386">
        <f>IF(ISBLANK('ETR Capacities'!J19)=TRUE," ",'ETR CO2 Savings (tCO2y)'!G19*'Input Data'!$I$6/1000000)</f>
        <v>0</v>
      </c>
      <c r="H19" s="105">
        <f>IF(ISBLANK('ETR Capacities'!K19)=TRUE," ",'ETR CO2 Savings (tCO2y)'!H19*'Input Data'!$I$6/1000000)</f>
        <v>0</v>
      </c>
      <c r="I19" s="105">
        <f>IF(ISBLANK('ETR Capacities'!L19)=TRUE," ",'ETR CO2 Savings (tCO2y)'!I19*'Input Data'!$I$6/1000000)</f>
        <v>0</v>
      </c>
      <c r="J19" s="105">
        <f>IF(ISBLANK('ETR Capacities'!M19)=TRUE," ",'ETR CO2 Savings (tCO2y)'!J19*'Input Data'!$I$6/1000000)</f>
        <v>0</v>
      </c>
      <c r="K19" s="106">
        <f>IF(ISBLANK('ETR Capacities'!O19)=TRUE," ",'ETR CO2 Savings (tCO2y)'!K19*'Input Data'!$I$6/1000000)</f>
        <v>0</v>
      </c>
      <c r="L19" s="209">
        <f>IF(ISBLANK('ETR Capacities'!P19)=TRUE," ",'ETR CO2 Savings (tCO2y)'!L19*'Input Data'!$J$6/1000000)</f>
        <v>0</v>
      </c>
      <c r="M19" s="209">
        <f>IF(ISBLANK('ETR Capacities'!Q19)=TRUE," ",'ETR CO2 Savings (tCO2y)'!M19*'Input Data'!$J$6/1000000)</f>
        <v>0</v>
      </c>
      <c r="N19" s="209">
        <f>IF(ISBLANK('ETR Capacities'!R19)=TRUE," ",'ETR CO2 Savings (tCO2y)'!N19*'Input Data'!$J$6/1000000)</f>
        <v>0</v>
      </c>
      <c r="O19" s="209">
        <f>IF(ISBLANK('ETR Capacities'!S19)=TRUE," ",'ETR CO2 Savings (tCO2y)'!O19*'Input Data'!$J$6/1000000)</f>
        <v>0</v>
      </c>
      <c r="P19" s="210">
        <f>IF(ISBLANK('ETR Capacities'!U19)=TRUE," ",'ETR CO2 Savings (tCO2y)'!P19*'Input Data'!$J$6/1000000)</f>
        <v>0</v>
      </c>
      <c r="Q19" s="209">
        <f>IF(ISBLANK('ETR Capacities'!P19)=TRUE," ",'ETR CO2 Savings (tCO2y)'!L19*'Input Data'!$K$6/1000000)</f>
        <v>0</v>
      </c>
      <c r="R19" s="209">
        <f>IF(ISBLANK('ETR Capacities'!Q19)=TRUE," ",'ETR CO2 Savings (tCO2y)'!M19*'Input Data'!$K$6/1000000)</f>
        <v>0</v>
      </c>
      <c r="S19" s="209">
        <f>IF(ISBLANK('ETR Capacities'!R19)=TRUE," ",'ETR CO2 Savings (tCO2y)'!N19*'Input Data'!$K$6/1000000)</f>
        <v>0</v>
      </c>
      <c r="T19" s="209">
        <f>IF(ISBLANK('ETR Capacities'!S19)=TRUE," ",'ETR CO2 Savings (tCO2y)'!O19*'Input Data'!$K$6/1000000)</f>
        <v>0</v>
      </c>
      <c r="U19" s="210">
        <f>IF(ISBLANK('ETR Capacities'!U19)=TRUE," ",'ETR CO2 Savings (tCO2y)'!P19*'Input Data'!$K$6/1000000)</f>
        <v>0</v>
      </c>
      <c r="V19" s="227">
        <f>IF(ISBLANK('ETR Capacities'!V19)=TRUE," ",'ETR CO2 Savings (tCO2y)'!Q19*'Input Data'!$L$6/1000000)</f>
        <v>0</v>
      </c>
      <c r="W19" s="227">
        <f>IF(ISBLANK('ETR Capacities'!W19)=TRUE," ",'ETR CO2 Savings (tCO2y)'!R19*'Input Data'!$L$6/1000000)</f>
        <v>0</v>
      </c>
      <c r="X19" s="227">
        <f>IF(ISBLANK('ETR Capacities'!X19)=TRUE," ",'ETR CO2 Savings (tCO2y)'!S19*'Input Data'!$L$6/1000000)</f>
        <v>0</v>
      </c>
      <c r="Y19" s="227">
        <f>IF(ISBLANK('ETR Capacities'!Y19)=TRUE," ",'ETR CO2 Savings (tCO2y)'!T19*'Input Data'!$L$6/1000000)</f>
        <v>0</v>
      </c>
      <c r="Z19" s="228">
        <f>IF(ISBLANK('ETR Capacities'!AA19)=TRUE," ",'ETR CO2 Savings (tCO2y)'!U19*'Input Data'!$L$6/1000000)</f>
        <v>0</v>
      </c>
      <c r="AA19" s="37">
        <f>IF(ISBLANK('ETR Capacities'!V19)=TRUE," ",'ETR CO2 Savings (tCO2y)'!Q19*'Input Data'!$L$7/1000000)</f>
        <v>0</v>
      </c>
      <c r="AB19" s="37">
        <f>IF(ISBLANK('ETR Capacities'!W19)=TRUE," ",'ETR CO2 Savings (tCO2y)'!R19*'Input Data'!$L$7/1000000)</f>
        <v>0</v>
      </c>
      <c r="AC19" s="37">
        <f>IF(ISBLANK('ETR Capacities'!X19)=TRUE," ",'ETR CO2 Savings (tCO2y)'!S19*'Input Data'!$L$7/1000000)</f>
        <v>0</v>
      </c>
      <c r="AD19" s="37">
        <f>IF(ISBLANK('ETR Capacities'!Y19)=TRUE," ",'ETR CO2 Savings (tCO2y)'!T19*'Input Data'!$L$7/1000000)</f>
        <v>0</v>
      </c>
      <c r="AE19" s="242">
        <f>IF(ISBLANK('ETR Capacities'!AA19)=TRUE," ",'ETR CO2 Savings (tCO2y)'!U19*'Input Data'!$L$7/1000000)</f>
        <v>0</v>
      </c>
      <c r="AF19" s="40">
        <f>IF(ISBLANK('ETR Capacities'!V19)=TRUE," ",'ETR CO2 Savings (tCO2y)'!Q19*'Input Data'!$L$8/1000000)</f>
        <v>0</v>
      </c>
      <c r="AG19" s="40">
        <f>IF(ISBLANK('ETR Capacities'!W19)=TRUE," ",'ETR CO2 Savings (tCO2y)'!R19*'Input Data'!$L$8/1000000)</f>
        <v>0</v>
      </c>
      <c r="AH19" s="40">
        <f>IF(ISBLANK('ETR Capacities'!X19)=TRUE," ",'ETR CO2 Savings (tCO2y)'!S19*'Input Data'!$L$8/1000000)</f>
        <v>0</v>
      </c>
      <c r="AI19" s="40">
        <f>IF(ISBLANK('ETR Capacities'!Y19)=TRUE," ",'ETR CO2 Savings (tCO2y)'!T19*'Input Data'!$L$8/1000000)</f>
        <v>0</v>
      </c>
      <c r="AJ19" s="248">
        <f>IF(ISBLANK('ETR Capacities'!AA19)=TRUE," ",'ETR CO2 Savings (tCO2y)'!U19*'Input Data'!$L$8/1000000)</f>
        <v>0</v>
      </c>
      <c r="AK19" s="227">
        <f>IF(ISBLANK('ETR Capacities'!AB19)=TRUE," ",'ETR CO2 Savings (tCO2y)'!V19*'Input Data'!$M$6/1000000)</f>
        <v>0</v>
      </c>
      <c r="AL19" s="227">
        <f>IF(ISBLANK('ETR Capacities'!AC19)=TRUE," ",'ETR CO2 Savings (tCO2y)'!W19*'Input Data'!$M$6/1000000)</f>
        <v>0</v>
      </c>
      <c r="AM19" s="227">
        <f>IF(ISBLANK('ETR Capacities'!AD19)=TRUE," ",'ETR CO2 Savings (tCO2y)'!X19*'Input Data'!$M$6/1000000)</f>
        <v>0</v>
      </c>
      <c r="AN19" s="227">
        <f>IF(ISBLANK('ETR Capacities'!AE19)=TRUE," ",'ETR CO2 Savings (tCO2y)'!Y19*'Input Data'!$M$6/1000000)</f>
        <v>0</v>
      </c>
      <c r="AO19" s="228">
        <f>IF(ISBLANK('ETR Capacities'!AG19)=TRUE," ",'ETR CO2 Savings (tCO2y)'!Z19*'Input Data'!$M$6/1000000)</f>
        <v>0</v>
      </c>
      <c r="AP19" s="37">
        <f>IF(ISBLANK('ETR Capacities'!AB19)=TRUE," ",'ETR CO2 Savings (tCO2y)'!V19*'Input Data'!$M$7/1000000)</f>
        <v>0</v>
      </c>
      <c r="AQ19" s="37">
        <f>IF(ISBLANK('ETR Capacities'!AC19)=TRUE," ",'ETR CO2 Savings (tCO2y)'!W19*'Input Data'!$M$7/1000000)</f>
        <v>0</v>
      </c>
      <c r="AR19" s="37">
        <f>IF(ISBLANK('ETR Capacities'!AD19)=TRUE," ",'ETR CO2 Savings (tCO2y)'!X19*'Input Data'!$M$7/1000000)</f>
        <v>0</v>
      </c>
      <c r="AS19" s="37">
        <f>IF(ISBLANK('ETR Capacities'!AE19)=TRUE," ",'ETR CO2 Savings (tCO2y)'!Y19*'Input Data'!$M$7/1000000)</f>
        <v>0</v>
      </c>
      <c r="AT19" s="242">
        <f>IF(ISBLANK('ETR Capacities'!AG19)=TRUE," ",'ETR CO2 Savings (tCO2y)'!Z19*'Input Data'!$M$7/1000000)</f>
        <v>0</v>
      </c>
      <c r="AU19" s="40">
        <f>IF(ISBLANK('ETR Capacities'!AB19)=TRUE," ",'ETR CO2 Savings (tCO2y)'!V19*'Input Data'!$M$8/1000000)</f>
        <v>0</v>
      </c>
      <c r="AV19" s="40">
        <f>IF(ISBLANK('ETR Capacities'!AC19)=TRUE," ",'ETR CO2 Savings (tCO2y)'!W19*'Input Data'!$M$8/1000000)</f>
        <v>0</v>
      </c>
      <c r="AW19" s="40">
        <f>IF(ISBLANK('ETR Capacities'!AD19)=TRUE," ",'ETR CO2 Savings (tCO2y)'!X19*'Input Data'!$M$8/1000000)</f>
        <v>0</v>
      </c>
      <c r="AX19" s="40">
        <f>IF(ISBLANK('ETR Capacities'!AE19)=TRUE," ",'ETR CO2 Savings (tCO2y)'!Y19*'Input Data'!$M$8/1000000)</f>
        <v>0</v>
      </c>
      <c r="AY19" s="248">
        <f>IF(ISBLANK('ETR Capacities'!AG19)=TRUE," ",'ETR CO2 Savings (tCO2y)'!Z19*'Input Data'!$M$8/1000000)</f>
        <v>0</v>
      </c>
    </row>
    <row r="20" spans="2:51" ht="57.75" customHeight="1" x14ac:dyDescent="0.25">
      <c r="B20" s="485" t="str">
        <f>'ETR Capacities'!B20</f>
        <v>DE</v>
      </c>
      <c r="C20" s="471" t="str">
        <f>'ETR Capacities'!C20</f>
        <v>ETR-N-948</v>
      </c>
      <c r="D20" s="471" t="str">
        <f>_xlfn.XLOOKUP(C20,'Investment Project Main Info'!$E$4:$E$265,'Investment Project Main Info'!$F$4:$F$265)</f>
        <v>New hydrogen pipeline projects of german gas NDP 2020-2030</v>
      </c>
      <c r="E20" s="471" t="str">
        <f>_xlfn.XLOOKUP(C20,'ETR Capacities'!$C$5:$C$79,'ETR Capacities'!$E$5:$E$79)</f>
        <v xml:space="preserve">Hydrogen and synthetic methane </v>
      </c>
      <c r="F20" s="13" t="str">
        <f>IF(_xlfn.XLOOKUP(C20,'ETR Capacities'!$C$5:$C$79,'ETR Capacities'!$F$5:$F$79)=0," ",_xlfn.XLOOKUP(C20,'ETR Capacities'!$C$5:$C$79,'ETR Capacities'!$F$5:$F$79))</f>
        <v xml:space="preserve"> </v>
      </c>
      <c r="G20" s="386">
        <f>IF(ISBLANK('ETR Capacities'!J20)=TRUE," ",'ETR CO2 Savings (tCO2y)'!G20*'Input Data'!$I$6/1000000)</f>
        <v>0</v>
      </c>
      <c r="H20" s="105">
        <f>IF(ISBLANK('ETR Capacities'!K20)=TRUE," ",'ETR CO2 Savings (tCO2y)'!H20*'Input Data'!$I$6/1000000)</f>
        <v>0</v>
      </c>
      <c r="I20" s="105">
        <f>IF(ISBLANK('ETR Capacities'!L20)=TRUE," ",'ETR CO2 Savings (tCO2y)'!I20*'Input Data'!$I$6/1000000)</f>
        <v>0</v>
      </c>
      <c r="J20" s="105">
        <f>IF(ISBLANK('ETR Capacities'!M20)=TRUE," ",'ETR CO2 Savings (tCO2y)'!J20*'Input Data'!$I$6/1000000)</f>
        <v>0</v>
      </c>
      <c r="K20" s="106">
        <f>IF(ISBLANK('ETR Capacities'!O20)=TRUE," ",'ETR CO2 Savings (tCO2y)'!K20*'Input Data'!$I$6/1000000)</f>
        <v>0</v>
      </c>
      <c r="L20" s="209">
        <f>IF(ISBLANK('ETR Capacities'!P20)=TRUE," ",'ETR CO2 Savings (tCO2y)'!L20*'Input Data'!$J$6/1000000)</f>
        <v>0</v>
      </c>
      <c r="M20" s="209">
        <f>IF(ISBLANK('ETR Capacities'!Q20)=TRUE," ",'ETR CO2 Savings (tCO2y)'!M20*'Input Data'!$J$6/1000000)</f>
        <v>0</v>
      </c>
      <c r="N20" s="209">
        <f>IF(ISBLANK('ETR Capacities'!R20)=TRUE," ",'ETR CO2 Savings (tCO2y)'!N20*'Input Data'!$J$6/1000000)</f>
        <v>0</v>
      </c>
      <c r="O20" s="209">
        <f>IF(ISBLANK('ETR Capacities'!S20)=TRUE," ",'ETR CO2 Savings (tCO2y)'!O20*'Input Data'!$J$6/1000000)</f>
        <v>0</v>
      </c>
      <c r="P20" s="210">
        <f>IF(ISBLANK('ETR Capacities'!U20)=TRUE," ",'ETR CO2 Savings (tCO2y)'!P20*'Input Data'!$J$6/1000000)</f>
        <v>0</v>
      </c>
      <c r="Q20" s="209">
        <f>IF(ISBLANK('ETR Capacities'!P20)=TRUE," ",'ETR CO2 Savings (tCO2y)'!L20*'Input Data'!$K$6/1000000)</f>
        <v>0</v>
      </c>
      <c r="R20" s="209">
        <f>IF(ISBLANK('ETR Capacities'!Q20)=TRUE," ",'ETR CO2 Savings (tCO2y)'!M20*'Input Data'!$K$6/1000000)</f>
        <v>0</v>
      </c>
      <c r="S20" s="209">
        <f>IF(ISBLANK('ETR Capacities'!R20)=TRUE," ",'ETR CO2 Savings (tCO2y)'!N20*'Input Data'!$K$6/1000000)</f>
        <v>0</v>
      </c>
      <c r="T20" s="209">
        <f>IF(ISBLANK('ETR Capacities'!S20)=TRUE," ",'ETR CO2 Savings (tCO2y)'!O20*'Input Data'!$K$6/1000000)</f>
        <v>0</v>
      </c>
      <c r="U20" s="210">
        <f>IF(ISBLANK('ETR Capacities'!U20)=TRUE," ",'ETR CO2 Savings (tCO2y)'!P20*'Input Data'!$K$6/1000000)</f>
        <v>0</v>
      </c>
      <c r="V20" s="227">
        <f>IF(ISBLANK('ETR Capacities'!V20)=TRUE," ",'ETR CO2 Savings (tCO2y)'!Q20*'Input Data'!$L$6/1000000)</f>
        <v>0</v>
      </c>
      <c r="W20" s="227">
        <f>IF(ISBLANK('ETR Capacities'!W20)=TRUE," ",'ETR CO2 Savings (tCO2y)'!R20*'Input Data'!$L$6/1000000)</f>
        <v>0</v>
      </c>
      <c r="X20" s="227">
        <f>IF(ISBLANK('ETR Capacities'!X20)=TRUE," ",'ETR CO2 Savings (tCO2y)'!S20*'Input Data'!$L$6/1000000)</f>
        <v>0</v>
      </c>
      <c r="Y20" s="227">
        <f>IF(ISBLANK('ETR Capacities'!Y20)=TRUE," ",'ETR CO2 Savings (tCO2y)'!T20*'Input Data'!$L$6/1000000)</f>
        <v>0</v>
      </c>
      <c r="Z20" s="228">
        <f>IF(ISBLANK('ETR Capacities'!AA20)=TRUE," ",'ETR CO2 Savings (tCO2y)'!U20*'Input Data'!$L$6/1000000)</f>
        <v>0</v>
      </c>
      <c r="AA20" s="37">
        <f>IF(ISBLANK('ETR Capacities'!V20)=TRUE," ",'ETR CO2 Savings (tCO2y)'!Q20*'Input Data'!$L$7/1000000)</f>
        <v>0</v>
      </c>
      <c r="AB20" s="37">
        <f>IF(ISBLANK('ETR Capacities'!W20)=TRUE," ",'ETR CO2 Savings (tCO2y)'!R20*'Input Data'!$L$7/1000000)</f>
        <v>0</v>
      </c>
      <c r="AC20" s="37">
        <f>IF(ISBLANK('ETR Capacities'!X20)=TRUE," ",'ETR CO2 Savings (tCO2y)'!S20*'Input Data'!$L$7/1000000)</f>
        <v>0</v>
      </c>
      <c r="AD20" s="37">
        <f>IF(ISBLANK('ETR Capacities'!Y20)=TRUE," ",'ETR CO2 Savings (tCO2y)'!T20*'Input Data'!$L$7/1000000)</f>
        <v>0</v>
      </c>
      <c r="AE20" s="242">
        <f>IF(ISBLANK('ETR Capacities'!AA20)=TRUE," ",'ETR CO2 Savings (tCO2y)'!U20*'Input Data'!$L$7/1000000)</f>
        <v>0</v>
      </c>
      <c r="AF20" s="40">
        <f>IF(ISBLANK('ETR Capacities'!V20)=TRUE," ",'ETR CO2 Savings (tCO2y)'!Q20*'Input Data'!$L$8/1000000)</f>
        <v>0</v>
      </c>
      <c r="AG20" s="40">
        <f>IF(ISBLANK('ETR Capacities'!W20)=TRUE," ",'ETR CO2 Savings (tCO2y)'!R20*'Input Data'!$L$8/1000000)</f>
        <v>0</v>
      </c>
      <c r="AH20" s="40">
        <f>IF(ISBLANK('ETR Capacities'!X20)=TRUE," ",'ETR CO2 Savings (tCO2y)'!S20*'Input Data'!$L$8/1000000)</f>
        <v>0</v>
      </c>
      <c r="AI20" s="40">
        <f>IF(ISBLANK('ETR Capacities'!Y20)=TRUE," ",'ETR CO2 Savings (tCO2y)'!T20*'Input Data'!$L$8/1000000)</f>
        <v>0</v>
      </c>
      <c r="AJ20" s="248">
        <f>IF(ISBLANK('ETR Capacities'!AA20)=TRUE," ",'ETR CO2 Savings (tCO2y)'!U20*'Input Data'!$L$8/1000000)</f>
        <v>0</v>
      </c>
      <c r="AK20" s="227">
        <f>IF(ISBLANK('ETR Capacities'!AB20)=TRUE," ",'ETR CO2 Savings (tCO2y)'!V20*'Input Data'!$M$6/1000000)</f>
        <v>0</v>
      </c>
      <c r="AL20" s="227">
        <f>IF(ISBLANK('ETR Capacities'!AC20)=TRUE," ",'ETR CO2 Savings (tCO2y)'!W20*'Input Data'!$M$6/1000000)</f>
        <v>0</v>
      </c>
      <c r="AM20" s="227">
        <f>IF(ISBLANK('ETR Capacities'!AD20)=TRUE," ",'ETR CO2 Savings (tCO2y)'!X20*'Input Data'!$M$6/1000000)</f>
        <v>0</v>
      </c>
      <c r="AN20" s="227">
        <f>IF(ISBLANK('ETR Capacities'!AE20)=TRUE," ",'ETR CO2 Savings (tCO2y)'!Y20*'Input Data'!$M$6/1000000)</f>
        <v>0</v>
      </c>
      <c r="AO20" s="228">
        <f>IF(ISBLANK('ETR Capacities'!AG20)=TRUE," ",'ETR CO2 Savings (tCO2y)'!Z20*'Input Data'!$M$6/1000000)</f>
        <v>0</v>
      </c>
      <c r="AP20" s="37">
        <f>IF(ISBLANK('ETR Capacities'!AB20)=TRUE," ",'ETR CO2 Savings (tCO2y)'!V20*'Input Data'!$M$7/1000000)</f>
        <v>0</v>
      </c>
      <c r="AQ20" s="37">
        <f>IF(ISBLANK('ETR Capacities'!AC20)=TRUE," ",'ETR CO2 Savings (tCO2y)'!W20*'Input Data'!$M$7/1000000)</f>
        <v>0</v>
      </c>
      <c r="AR20" s="37">
        <f>IF(ISBLANK('ETR Capacities'!AD20)=TRUE," ",'ETR CO2 Savings (tCO2y)'!X20*'Input Data'!$M$7/1000000)</f>
        <v>0</v>
      </c>
      <c r="AS20" s="37">
        <f>IF(ISBLANK('ETR Capacities'!AE20)=TRUE," ",'ETR CO2 Savings (tCO2y)'!Y20*'Input Data'!$M$7/1000000)</f>
        <v>0</v>
      </c>
      <c r="AT20" s="242">
        <f>IF(ISBLANK('ETR Capacities'!AG20)=TRUE," ",'ETR CO2 Savings (tCO2y)'!Z20*'Input Data'!$M$7/1000000)</f>
        <v>0</v>
      </c>
      <c r="AU20" s="40">
        <f>IF(ISBLANK('ETR Capacities'!AB20)=TRUE," ",'ETR CO2 Savings (tCO2y)'!V20*'Input Data'!$M$8/1000000)</f>
        <v>0</v>
      </c>
      <c r="AV20" s="40">
        <f>IF(ISBLANK('ETR Capacities'!AC20)=TRUE," ",'ETR CO2 Savings (tCO2y)'!W20*'Input Data'!$M$8/1000000)</f>
        <v>0</v>
      </c>
      <c r="AW20" s="40">
        <f>IF(ISBLANK('ETR Capacities'!AD20)=TRUE," ",'ETR CO2 Savings (tCO2y)'!X20*'Input Data'!$M$8/1000000)</f>
        <v>0</v>
      </c>
      <c r="AX20" s="40">
        <f>IF(ISBLANK('ETR Capacities'!AE20)=TRUE," ",'ETR CO2 Savings (tCO2y)'!Y20*'Input Data'!$M$8/1000000)</f>
        <v>0</v>
      </c>
      <c r="AY20" s="248">
        <f>IF(ISBLANK('ETR Capacities'!AG20)=TRUE," ",'ETR CO2 Savings (tCO2y)'!Z20*'Input Data'!$M$8/1000000)</f>
        <v>0</v>
      </c>
    </row>
    <row r="21" spans="2:51" ht="57.75" customHeight="1" x14ac:dyDescent="0.25">
      <c r="B21" s="485" t="s">
        <v>24</v>
      </c>
      <c r="C21" s="471" t="str">
        <f>'ETR Capacities'!C21</f>
        <v>ETR-N-945</v>
      </c>
      <c r="D21" s="471" t="str">
        <f>_xlfn.XLOOKUP(C21,'Investment Project Main Info'!$E$4:$E$265,'Investment Project Main Info'!$F$4:$F$265)</f>
        <v>Conversion of Natural-Gas-Pipelines to Hydrogen-Pipelines</v>
      </c>
      <c r="E21" s="471" t="str">
        <f>_xlfn.XLOOKUP(C21,'ETR Capacities'!$C$5:$C$79,'ETR Capacities'!$E$5:$E$79)</f>
        <v xml:space="preserve">Hydrogen and synthetic methane </v>
      </c>
      <c r="F21" s="13"/>
      <c r="G21" s="386">
        <f>IF(ISBLANK('ETR Capacities'!J21)=TRUE," ",'ETR CO2 Savings (tCO2y)'!G21*'Input Data'!$I$6/1000000)</f>
        <v>0</v>
      </c>
      <c r="H21" s="105">
        <f>IF(ISBLANK('ETR Capacities'!K21)=TRUE," ",'ETR CO2 Savings (tCO2y)'!H21*'Input Data'!$I$6/1000000)</f>
        <v>0</v>
      </c>
      <c r="I21" s="105">
        <f>IF(ISBLANK('ETR Capacities'!L21)=TRUE," ",'ETR CO2 Savings (tCO2y)'!I21*'Input Data'!$I$6/1000000)</f>
        <v>0</v>
      </c>
      <c r="J21" s="105">
        <f>IF(ISBLANK('ETR Capacities'!M21)=TRUE," ",'ETR CO2 Savings (tCO2y)'!J21*'Input Data'!$I$6/1000000)</f>
        <v>0</v>
      </c>
      <c r="K21" s="106">
        <f>IF(ISBLANK('ETR Capacities'!O21)=TRUE," ",'ETR CO2 Savings (tCO2y)'!K21*'Input Data'!$I$6/1000000)</f>
        <v>0</v>
      </c>
      <c r="L21" s="209">
        <f>IF(ISBLANK('ETR Capacities'!P21)=TRUE," ",'ETR CO2 Savings (tCO2y)'!L21*'Input Data'!$J$6/1000000)</f>
        <v>0</v>
      </c>
      <c r="M21" s="209">
        <f>IF(ISBLANK('ETR Capacities'!Q21)=TRUE," ",'ETR CO2 Savings (tCO2y)'!M21*'Input Data'!$J$6/1000000)</f>
        <v>0</v>
      </c>
      <c r="N21" s="209">
        <f>IF(ISBLANK('ETR Capacities'!R21)=TRUE," ",'ETR CO2 Savings (tCO2y)'!N21*'Input Data'!$J$6/1000000)</f>
        <v>0</v>
      </c>
      <c r="O21" s="209">
        <f>IF(ISBLANK('ETR Capacities'!S21)=TRUE," ",'ETR CO2 Savings (tCO2y)'!O21*'Input Data'!$J$6/1000000)</f>
        <v>0</v>
      </c>
      <c r="P21" s="210">
        <f>IF(ISBLANK('ETR Capacities'!U21)=TRUE," ",'ETR CO2 Savings (tCO2y)'!P21*'Input Data'!$J$6/1000000)</f>
        <v>0</v>
      </c>
      <c r="Q21" s="209">
        <f>IF(ISBLANK('ETR Capacities'!P21)=TRUE," ",'ETR CO2 Savings (tCO2y)'!L21*'Input Data'!$K$6/1000000)</f>
        <v>0</v>
      </c>
      <c r="R21" s="209">
        <f>IF(ISBLANK('ETR Capacities'!Q21)=TRUE," ",'ETR CO2 Savings (tCO2y)'!M21*'Input Data'!$K$6/1000000)</f>
        <v>0</v>
      </c>
      <c r="S21" s="209">
        <f>IF(ISBLANK('ETR Capacities'!R21)=TRUE," ",'ETR CO2 Savings (tCO2y)'!N21*'Input Data'!$K$6/1000000)</f>
        <v>0</v>
      </c>
      <c r="T21" s="209">
        <f>IF(ISBLANK('ETR Capacities'!S21)=TRUE," ",'ETR CO2 Savings (tCO2y)'!O21*'Input Data'!$K$6/1000000)</f>
        <v>0</v>
      </c>
      <c r="U21" s="210">
        <f>IF(ISBLANK('ETR Capacities'!U21)=TRUE," ",'ETR CO2 Savings (tCO2y)'!P21*'Input Data'!$K$6/1000000)</f>
        <v>0</v>
      </c>
      <c r="V21" s="227">
        <f>IF(ISBLANK('ETR Capacities'!V21)=TRUE," ",'ETR CO2 Savings (tCO2y)'!Q21*'Input Data'!$L$6/1000000)</f>
        <v>0</v>
      </c>
      <c r="W21" s="227">
        <f>IF(ISBLANK('ETR Capacities'!W21)=TRUE," ",'ETR CO2 Savings (tCO2y)'!R21*'Input Data'!$L$6/1000000)</f>
        <v>0</v>
      </c>
      <c r="X21" s="227">
        <f>IF(ISBLANK('ETR Capacities'!X21)=TRUE," ",'ETR CO2 Savings (tCO2y)'!S21*'Input Data'!$L$6/1000000)</f>
        <v>0</v>
      </c>
      <c r="Y21" s="227">
        <f>IF(ISBLANK('ETR Capacities'!Y21)=TRUE," ",'ETR CO2 Savings (tCO2y)'!T21*'Input Data'!$L$6/1000000)</f>
        <v>0</v>
      </c>
      <c r="Z21" s="228">
        <f>IF(ISBLANK('ETR Capacities'!AA21)=TRUE," ",'ETR CO2 Savings (tCO2y)'!U21*'Input Data'!$L$6/1000000)</f>
        <v>0</v>
      </c>
      <c r="AA21" s="37">
        <f>IF(ISBLANK('ETR Capacities'!V21)=TRUE," ",'ETR CO2 Savings (tCO2y)'!Q21*'Input Data'!$L$7/1000000)</f>
        <v>0</v>
      </c>
      <c r="AB21" s="37">
        <f>IF(ISBLANK('ETR Capacities'!W21)=TRUE," ",'ETR CO2 Savings (tCO2y)'!R21*'Input Data'!$L$7/1000000)</f>
        <v>0</v>
      </c>
      <c r="AC21" s="37">
        <f>IF(ISBLANK('ETR Capacities'!X21)=TRUE," ",'ETR CO2 Savings (tCO2y)'!S21*'Input Data'!$L$7/1000000)</f>
        <v>0</v>
      </c>
      <c r="AD21" s="37">
        <f>IF(ISBLANK('ETR Capacities'!Y21)=TRUE," ",'ETR CO2 Savings (tCO2y)'!T21*'Input Data'!$L$7/1000000)</f>
        <v>0</v>
      </c>
      <c r="AE21" s="242">
        <f>IF(ISBLANK('ETR Capacities'!AA21)=TRUE," ",'ETR CO2 Savings (tCO2y)'!U21*'Input Data'!$L$7/1000000)</f>
        <v>0</v>
      </c>
      <c r="AF21" s="40">
        <f>IF(ISBLANK('ETR Capacities'!V21)=TRUE," ",'ETR CO2 Savings (tCO2y)'!Q21*'Input Data'!$L$8/1000000)</f>
        <v>0</v>
      </c>
      <c r="AG21" s="40">
        <f>IF(ISBLANK('ETR Capacities'!W21)=TRUE," ",'ETR CO2 Savings (tCO2y)'!R21*'Input Data'!$L$8/1000000)</f>
        <v>0</v>
      </c>
      <c r="AH21" s="40">
        <f>IF(ISBLANK('ETR Capacities'!X21)=TRUE," ",'ETR CO2 Savings (tCO2y)'!S21*'Input Data'!$L$8/1000000)</f>
        <v>0</v>
      </c>
      <c r="AI21" s="40">
        <f>IF(ISBLANK('ETR Capacities'!Y21)=TRUE," ",'ETR CO2 Savings (tCO2y)'!T21*'Input Data'!$L$8/1000000)</f>
        <v>0</v>
      </c>
      <c r="AJ21" s="248">
        <f>IF(ISBLANK('ETR Capacities'!AA21)=TRUE," ",'ETR CO2 Savings (tCO2y)'!U21*'Input Data'!$L$8/1000000)</f>
        <v>0</v>
      </c>
      <c r="AK21" s="227">
        <f>IF(ISBLANK('ETR Capacities'!AB21)=TRUE," ",'ETR CO2 Savings (tCO2y)'!V21*'Input Data'!$M$6/1000000)</f>
        <v>0</v>
      </c>
      <c r="AL21" s="227">
        <f>IF(ISBLANK('ETR Capacities'!AC21)=TRUE," ",'ETR CO2 Savings (tCO2y)'!W21*'Input Data'!$M$6/1000000)</f>
        <v>0</v>
      </c>
      <c r="AM21" s="227">
        <f>IF(ISBLANK('ETR Capacities'!AD21)=TRUE," ",'ETR CO2 Savings (tCO2y)'!X21*'Input Data'!$M$6/1000000)</f>
        <v>0</v>
      </c>
      <c r="AN21" s="227">
        <f>IF(ISBLANK('ETR Capacities'!AE21)=TRUE," ",'ETR CO2 Savings (tCO2y)'!Y21*'Input Data'!$M$6/1000000)</f>
        <v>0</v>
      </c>
      <c r="AO21" s="228">
        <f>IF(ISBLANK('ETR Capacities'!AG21)=TRUE," ",'ETR CO2 Savings (tCO2y)'!Z21*'Input Data'!$M$6/1000000)</f>
        <v>0</v>
      </c>
      <c r="AP21" s="37">
        <f>IF(ISBLANK('ETR Capacities'!AB21)=TRUE," ",'ETR CO2 Savings (tCO2y)'!V21*'Input Data'!$M$7/1000000)</f>
        <v>0</v>
      </c>
      <c r="AQ21" s="37">
        <f>IF(ISBLANK('ETR Capacities'!AC21)=TRUE," ",'ETR CO2 Savings (tCO2y)'!W21*'Input Data'!$M$7/1000000)</f>
        <v>0</v>
      </c>
      <c r="AR21" s="37">
        <f>IF(ISBLANK('ETR Capacities'!AD21)=TRUE," ",'ETR CO2 Savings (tCO2y)'!X21*'Input Data'!$M$7/1000000)</f>
        <v>0</v>
      </c>
      <c r="AS21" s="37">
        <f>IF(ISBLANK('ETR Capacities'!AE21)=TRUE," ",'ETR CO2 Savings (tCO2y)'!Y21*'Input Data'!$M$7/1000000)</f>
        <v>0</v>
      </c>
      <c r="AT21" s="242">
        <f>IF(ISBLANK('ETR Capacities'!AG21)=TRUE," ",'ETR CO2 Savings (tCO2y)'!Z21*'Input Data'!$M$7/1000000)</f>
        <v>0</v>
      </c>
      <c r="AU21" s="40">
        <f>IF(ISBLANK('ETR Capacities'!AB21)=TRUE," ",'ETR CO2 Savings (tCO2y)'!V21*'Input Data'!$M$8/1000000)</f>
        <v>0</v>
      </c>
      <c r="AV21" s="40">
        <f>IF(ISBLANK('ETR Capacities'!AC21)=TRUE," ",'ETR CO2 Savings (tCO2y)'!W21*'Input Data'!$M$8/1000000)</f>
        <v>0</v>
      </c>
      <c r="AW21" s="40">
        <f>IF(ISBLANK('ETR Capacities'!AD21)=TRUE," ",'ETR CO2 Savings (tCO2y)'!X21*'Input Data'!$M$8/1000000)</f>
        <v>0</v>
      </c>
      <c r="AX21" s="40">
        <f>IF(ISBLANK('ETR Capacities'!AE21)=TRUE," ",'ETR CO2 Savings (tCO2y)'!Y21*'Input Data'!$M$8/1000000)</f>
        <v>0</v>
      </c>
      <c r="AY21" s="248">
        <f>IF(ISBLANK('ETR Capacities'!AG21)=TRUE," ",'ETR CO2 Savings (tCO2y)'!Z21*'Input Data'!$M$8/1000000)</f>
        <v>0</v>
      </c>
    </row>
    <row r="22" spans="2:51" ht="89.25" customHeight="1" x14ac:dyDescent="0.25">
      <c r="B22" s="485" t="str">
        <f>'ETR Capacities'!B22</f>
        <v>DE</v>
      </c>
      <c r="C22" s="473" t="str">
        <f>'ETR Capacities'!C22</f>
        <v>ETR-N-904</v>
      </c>
      <c r="D22" s="474" t="str">
        <f>_xlfn.XLOOKUP(C22,'Investment Project Main Info'!$E$4:$E$265,'Investment Project Main Info'!$F$4:$F$265)</f>
        <v>Hydrogen import via Oude</v>
      </c>
      <c r="E22" s="473" t="str">
        <f>_xlfn.XLOOKUP(C22,'ETR Capacities'!$C$5:$C$79,'ETR Capacities'!$E$5:$E$79)</f>
        <v xml:space="preserve">Hydrogen and synthetic methane </v>
      </c>
      <c r="F22" s="13">
        <f>IF(_xlfn.XLOOKUP(C22,'ETR Capacities'!$C$5:$C$79,'ETR Capacities'!$F$5:$F$79)=0," ",_xlfn.XLOOKUP(C22,'ETR Capacities'!$C$5:$C$79,'ETR Capacities'!$F$5:$F$79))</f>
        <v>139</v>
      </c>
      <c r="G22" s="386" t="str">
        <f>IF(ISBLANK('ETR Capacities'!J22)=TRUE," ",'ETR CO2 Savings (tCO2y)'!G22*'Input Data'!$I$6/1000000)</f>
        <v xml:space="preserve"> </v>
      </c>
      <c r="H22" s="105" t="str">
        <f>IF(ISBLANK('ETR Capacities'!K22)=TRUE," ",'ETR CO2 Savings (tCO2y)'!H22*'Input Data'!$I$6/1000000)</f>
        <v xml:space="preserve"> </v>
      </c>
      <c r="I22" s="105" t="str">
        <f>IF(ISBLANK('ETR Capacities'!L22)=TRUE," ",'ETR CO2 Savings (tCO2y)'!I22*'Input Data'!$I$6/1000000)</f>
        <v xml:space="preserve"> </v>
      </c>
      <c r="J22" s="105" t="str">
        <f>IF(ISBLANK('ETR Capacities'!M22)=TRUE," ",'ETR CO2 Savings (tCO2y)'!J22*'Input Data'!$I$6/1000000)</f>
        <v xml:space="preserve"> </v>
      </c>
      <c r="K22" s="106" t="str">
        <f>IF(ISBLANK('ETR Capacities'!O22)=TRUE," ",'ETR CO2 Savings (tCO2y)'!K22*'Input Data'!$I$6/1000000)</f>
        <v xml:space="preserve"> </v>
      </c>
      <c r="L22" s="209" t="str">
        <f>IF(ISBLANK('ETR Capacities'!P22)=TRUE," ",'ETR CO2 Savings (tCO2y)'!L22*'Input Data'!$J$6/1000000)</f>
        <v xml:space="preserve"> </v>
      </c>
      <c r="M22" s="209" t="str">
        <f>IF(ISBLANK('ETR Capacities'!Q22)=TRUE," ",'ETR CO2 Savings (tCO2y)'!M22*'Input Data'!$J$6/1000000)</f>
        <v xml:space="preserve"> </v>
      </c>
      <c r="N22" s="209" t="str">
        <f>IF(ISBLANK('ETR Capacities'!R22)=TRUE," ",'ETR CO2 Savings (tCO2y)'!N22*'Input Data'!$J$6/1000000)</f>
        <v xml:space="preserve"> </v>
      </c>
      <c r="O22" s="209" t="str">
        <f>IF(ISBLANK('ETR Capacities'!S22)=TRUE," ",'ETR CO2 Savings (tCO2y)'!O22*'Input Data'!$J$6/1000000)</f>
        <v xml:space="preserve"> </v>
      </c>
      <c r="P22" s="210" t="str">
        <f>IF(ISBLANK('ETR Capacities'!U22)=TRUE," ",'ETR CO2 Savings (tCO2y)'!P22*'Input Data'!$J$6/1000000)</f>
        <v xml:space="preserve"> </v>
      </c>
      <c r="Q22" s="209" t="str">
        <f>IF(ISBLANK('ETR Capacities'!P22)=TRUE," ",'ETR CO2 Savings (tCO2y)'!L22*'Input Data'!$K$6/1000000)</f>
        <v xml:space="preserve"> </v>
      </c>
      <c r="R22" s="209" t="str">
        <f>IF(ISBLANK('ETR Capacities'!Q22)=TRUE," ",'ETR CO2 Savings (tCO2y)'!M22*'Input Data'!$K$6/1000000)</f>
        <v xml:space="preserve"> </v>
      </c>
      <c r="S22" s="209" t="str">
        <f>IF(ISBLANK('ETR Capacities'!R22)=TRUE," ",'ETR CO2 Savings (tCO2y)'!N22*'Input Data'!$K$6/1000000)</f>
        <v xml:space="preserve"> </v>
      </c>
      <c r="T22" s="209" t="str">
        <f>IF(ISBLANK('ETR Capacities'!S22)=TRUE," ",'ETR CO2 Savings (tCO2y)'!O22*'Input Data'!$K$6/1000000)</f>
        <v xml:space="preserve"> </v>
      </c>
      <c r="U22" s="210" t="str">
        <f>IF(ISBLANK('ETR Capacities'!U22)=TRUE," ",'ETR CO2 Savings (tCO2y)'!P22*'Input Data'!$K$6/1000000)</f>
        <v xml:space="preserve"> </v>
      </c>
      <c r="V22" s="227" t="str">
        <f>IF(ISBLANK('ETR Capacities'!V22)=TRUE," ",'ETR CO2 Savings (tCO2y)'!Q22*'Input Data'!$L$6/1000000)</f>
        <v xml:space="preserve"> </v>
      </c>
      <c r="W22" s="227" t="str">
        <f>IF(ISBLANK('ETR Capacities'!W22)=TRUE," ",'ETR CO2 Savings (tCO2y)'!R22*'Input Data'!$L$6/1000000)</f>
        <v xml:space="preserve"> </v>
      </c>
      <c r="X22" s="227" t="str">
        <f>IF(ISBLANK('ETR Capacities'!X22)=TRUE," ",'ETR CO2 Savings (tCO2y)'!S22*'Input Data'!$L$6/1000000)</f>
        <v xml:space="preserve"> </v>
      </c>
      <c r="Y22" s="227" t="str">
        <f>IF(ISBLANK('ETR Capacities'!Y22)=TRUE," ",'ETR CO2 Savings (tCO2y)'!T22*'Input Data'!$L$6/1000000)</f>
        <v xml:space="preserve"> </v>
      </c>
      <c r="Z22" s="228" t="str">
        <f>IF(ISBLANK('ETR Capacities'!AA22)=TRUE," ",'ETR CO2 Savings (tCO2y)'!U22*'Input Data'!$L$6/1000000)</f>
        <v xml:space="preserve"> </v>
      </c>
      <c r="AA22" s="37" t="str">
        <f>IF(ISBLANK('ETR Capacities'!V22)=TRUE," ",'ETR CO2 Savings (tCO2y)'!Q22*'Input Data'!$L$7/1000000)</f>
        <v xml:space="preserve"> </v>
      </c>
      <c r="AB22" s="37" t="str">
        <f>IF(ISBLANK('ETR Capacities'!W22)=TRUE," ",'ETR CO2 Savings (tCO2y)'!R22*'Input Data'!$L$7/1000000)</f>
        <v xml:space="preserve"> </v>
      </c>
      <c r="AC22" s="37" t="str">
        <f>IF(ISBLANK('ETR Capacities'!X22)=TRUE," ",'ETR CO2 Savings (tCO2y)'!S22*'Input Data'!$L$7/1000000)</f>
        <v xml:space="preserve"> </v>
      </c>
      <c r="AD22" s="37" t="str">
        <f>IF(ISBLANK('ETR Capacities'!Y22)=TRUE," ",'ETR CO2 Savings (tCO2y)'!T22*'Input Data'!$L$7/1000000)</f>
        <v xml:space="preserve"> </v>
      </c>
      <c r="AE22" s="242" t="str">
        <f>IF(ISBLANK('ETR Capacities'!AA22)=TRUE," ",'ETR CO2 Savings (tCO2y)'!U22*'Input Data'!$L$7/1000000)</f>
        <v xml:space="preserve"> </v>
      </c>
      <c r="AF22" s="40" t="str">
        <f>IF(ISBLANK('ETR Capacities'!V22)=TRUE," ",'ETR CO2 Savings (tCO2y)'!Q22*'Input Data'!$L$8/1000000)</f>
        <v xml:space="preserve"> </v>
      </c>
      <c r="AG22" s="40" t="str">
        <f>IF(ISBLANK('ETR Capacities'!W22)=TRUE," ",'ETR CO2 Savings (tCO2y)'!R22*'Input Data'!$L$8/1000000)</f>
        <v xml:space="preserve"> </v>
      </c>
      <c r="AH22" s="40" t="str">
        <f>IF(ISBLANK('ETR Capacities'!X22)=TRUE," ",'ETR CO2 Savings (tCO2y)'!S22*'Input Data'!$L$8/1000000)</f>
        <v xml:space="preserve"> </v>
      </c>
      <c r="AI22" s="40" t="str">
        <f>IF(ISBLANK('ETR Capacities'!Y22)=TRUE," ",'ETR CO2 Savings (tCO2y)'!T22*'Input Data'!$L$8/1000000)</f>
        <v xml:space="preserve"> </v>
      </c>
      <c r="AJ22" s="248" t="str">
        <f>IF(ISBLANK('ETR Capacities'!AA22)=TRUE," ",'ETR CO2 Savings (tCO2y)'!U22*'Input Data'!$L$8/1000000)</f>
        <v xml:space="preserve"> </v>
      </c>
      <c r="AK22" s="227" t="str">
        <f>IF(ISBLANK('ETR Capacities'!AB22)=TRUE," ",'ETR CO2 Savings (tCO2y)'!V22*'Input Data'!$M$6/1000000)</f>
        <v xml:space="preserve"> </v>
      </c>
      <c r="AL22" s="227" t="str">
        <f>IF(ISBLANK('ETR Capacities'!AC22)=TRUE," ",'ETR CO2 Savings (tCO2y)'!W22*'Input Data'!$M$6/1000000)</f>
        <v xml:space="preserve"> </v>
      </c>
      <c r="AM22" s="227" t="str">
        <f>IF(ISBLANK('ETR Capacities'!AD22)=TRUE," ",'ETR CO2 Savings (tCO2y)'!X22*'Input Data'!$M$6/1000000)</f>
        <v xml:space="preserve"> </v>
      </c>
      <c r="AN22" s="227" t="str">
        <f>IF(ISBLANK('ETR Capacities'!AE22)=TRUE," ",'ETR CO2 Savings (tCO2y)'!Y22*'Input Data'!$M$6/1000000)</f>
        <v xml:space="preserve"> </v>
      </c>
      <c r="AO22" s="228" t="str">
        <f>IF(ISBLANK('ETR Capacities'!AG22)=TRUE," ",'ETR CO2 Savings (tCO2y)'!Z22*'Input Data'!$M$6/1000000)</f>
        <v xml:space="preserve"> </v>
      </c>
      <c r="AP22" s="37" t="str">
        <f>IF(ISBLANK('ETR Capacities'!AB22)=TRUE," ",'ETR CO2 Savings (tCO2y)'!V22*'Input Data'!$M$7/1000000)</f>
        <v xml:space="preserve"> </v>
      </c>
      <c r="AQ22" s="37" t="str">
        <f>IF(ISBLANK('ETR Capacities'!AC22)=TRUE," ",'ETR CO2 Savings (tCO2y)'!W22*'Input Data'!$M$7/1000000)</f>
        <v xml:space="preserve"> </v>
      </c>
      <c r="AR22" s="37" t="str">
        <f>IF(ISBLANK('ETR Capacities'!AD22)=TRUE," ",'ETR CO2 Savings (tCO2y)'!X22*'Input Data'!$M$7/1000000)</f>
        <v xml:space="preserve"> </v>
      </c>
      <c r="AS22" s="37" t="str">
        <f>IF(ISBLANK('ETR Capacities'!AE22)=TRUE," ",'ETR CO2 Savings (tCO2y)'!Y22*'Input Data'!$M$7/1000000)</f>
        <v xml:space="preserve"> </v>
      </c>
      <c r="AT22" s="242" t="str">
        <f>IF(ISBLANK('ETR Capacities'!AG22)=TRUE," ",'ETR CO2 Savings (tCO2y)'!Z22*'Input Data'!$M$7/1000000)</f>
        <v xml:space="preserve"> </v>
      </c>
      <c r="AU22" s="40" t="str">
        <f>IF(ISBLANK('ETR Capacities'!AB22)=TRUE," ",'ETR CO2 Savings (tCO2y)'!V22*'Input Data'!$M$8/1000000)</f>
        <v xml:space="preserve"> </v>
      </c>
      <c r="AV22" s="40" t="str">
        <f>IF(ISBLANK('ETR Capacities'!AC22)=TRUE," ",'ETR CO2 Savings (tCO2y)'!W22*'Input Data'!$M$8/1000000)</f>
        <v xml:space="preserve"> </v>
      </c>
      <c r="AW22" s="40" t="str">
        <f>IF(ISBLANK('ETR Capacities'!AD22)=TRUE," ",'ETR CO2 Savings (tCO2y)'!X22*'Input Data'!$M$8/1000000)</f>
        <v xml:space="preserve"> </v>
      </c>
      <c r="AX22" s="40" t="str">
        <f>IF(ISBLANK('ETR Capacities'!AE22)=TRUE," ",'ETR CO2 Savings (tCO2y)'!Y22*'Input Data'!$M$8/1000000)</f>
        <v xml:space="preserve"> </v>
      </c>
      <c r="AY22" s="248" t="str">
        <f>IF(ISBLANK('ETR Capacities'!AG22)=TRUE," ",'ETR CO2 Savings (tCO2y)'!Z22*'Input Data'!$M$8/1000000)</f>
        <v xml:space="preserve"> </v>
      </c>
    </row>
    <row r="23" spans="2:51" s="1" customFormat="1" ht="199.5" customHeight="1" x14ac:dyDescent="0.25">
      <c r="B23" s="485" t="str">
        <f>'ETR Capacities'!B23</f>
        <v>DE</v>
      </c>
      <c r="C23" s="471" t="str">
        <f>'ETR Capacities'!C23</f>
        <v>ETR-N-616</v>
      </c>
      <c r="D23" s="471" t="str">
        <f>_xlfn.XLOOKUP(C23,'Investment Project Main Info'!$E$4:$E$265,'Investment Project Main Info'!$F$4:$F$265)</f>
        <v>Renewable Methane according to NEP2020</v>
      </c>
      <c r="E23" s="471" t="str">
        <f>_xlfn.XLOOKUP(C23,'ETR Capacities'!$C$5:$C$79,'ETR Capacities'!$E$5:$E$79)</f>
        <v xml:space="preserve">Hydrogen and synthetic methane </v>
      </c>
      <c r="F23" s="13" t="str">
        <f>IF(_xlfn.XLOOKUP(C23,'ETR Capacities'!$C$5:$C$79,'ETR Capacities'!$F$5:$F$79)=0," ",_xlfn.XLOOKUP(C23,'ETR Capacities'!$C$5:$C$79,'ETR Capacities'!$F$5:$F$79))</f>
        <v xml:space="preserve"> </v>
      </c>
      <c r="G23" s="386">
        <f>IF(ISBLANK('ETR Capacities'!J23)=TRUE," ",'ETR CO2 Savings (tCO2y)'!G23*'Input Data'!$I$6/1000000)</f>
        <v>0</v>
      </c>
      <c r="H23" s="105">
        <f>IF(ISBLANK('ETR Capacities'!K23)=TRUE," ",'ETR CO2 Savings (tCO2y)'!H23*'Input Data'!$I$6/1000000)</f>
        <v>0</v>
      </c>
      <c r="I23" s="105">
        <f>IF(ISBLANK('ETR Capacities'!L23)=TRUE," ",'ETR CO2 Savings (tCO2y)'!I23*'Input Data'!$I$6/1000000)</f>
        <v>0</v>
      </c>
      <c r="J23" s="105">
        <f>IF(ISBLANK('ETR Capacities'!M23)=TRUE," ",'ETR CO2 Savings (tCO2y)'!J23*'Input Data'!$I$6/1000000)</f>
        <v>0</v>
      </c>
      <c r="K23" s="106">
        <f>IF(ISBLANK('ETR Capacities'!O23)=TRUE," ",'ETR CO2 Savings (tCO2y)'!K23*'Input Data'!$I$6/1000000)</f>
        <v>0</v>
      </c>
      <c r="L23" s="209">
        <f>IF(ISBLANK('ETR Capacities'!P23)=TRUE," ",'ETR CO2 Savings (tCO2y)'!L23*'Input Data'!$J$6/1000000)</f>
        <v>0</v>
      </c>
      <c r="M23" s="209">
        <f>IF(ISBLANK('ETR Capacities'!Q23)=TRUE," ",'ETR CO2 Savings (tCO2y)'!M23*'Input Data'!$J$6/1000000)</f>
        <v>3.6914639999999999</v>
      </c>
      <c r="N23" s="209">
        <f>IF(ISBLANK('ETR Capacities'!R23)=TRUE," ",'ETR CO2 Savings (tCO2y)'!N23*'Input Data'!$J$6/1000000)</f>
        <v>0</v>
      </c>
      <c r="O23" s="209">
        <f>IF(ISBLANK('ETR Capacities'!S23)=TRUE," ",'ETR CO2 Savings (tCO2y)'!O23*'Input Data'!$J$6/1000000)</f>
        <v>0</v>
      </c>
      <c r="P23" s="210">
        <f>IF(ISBLANK('ETR Capacities'!U23)=TRUE," ",'ETR CO2 Savings (tCO2y)'!P23*'Input Data'!$J$6/1000000)</f>
        <v>0</v>
      </c>
      <c r="Q23" s="209">
        <f>IF(ISBLANK('ETR Capacities'!P23)=TRUE," ",'ETR CO2 Savings (tCO2y)'!L23*'Input Data'!$K$6/1000000)</f>
        <v>0</v>
      </c>
      <c r="R23" s="209">
        <f>IF(ISBLANK('ETR Capacities'!Q23)=TRUE," ",'ETR CO2 Savings (tCO2y)'!M23*'Input Data'!$K$6/1000000)</f>
        <v>1.5161370000000001</v>
      </c>
      <c r="S23" s="209">
        <f>IF(ISBLANK('ETR Capacities'!R23)=TRUE," ",'ETR CO2 Savings (tCO2y)'!N23*'Input Data'!$K$6/1000000)</f>
        <v>0</v>
      </c>
      <c r="T23" s="209">
        <f>IF(ISBLANK('ETR Capacities'!S23)=TRUE," ",'ETR CO2 Savings (tCO2y)'!O23*'Input Data'!$K$6/1000000)</f>
        <v>0</v>
      </c>
      <c r="U23" s="210">
        <f>IF(ISBLANK('ETR Capacities'!U23)=TRUE," ",'ETR CO2 Savings (tCO2y)'!P23*'Input Data'!$K$6/1000000)</f>
        <v>0</v>
      </c>
      <c r="V23" s="227">
        <f>IF(ISBLANK('ETR Capacities'!V23)=TRUE," ",'ETR CO2 Savings (tCO2y)'!Q23*'Input Data'!$L$6/1000000)</f>
        <v>0</v>
      </c>
      <c r="W23" s="227">
        <f>IF(ISBLANK('ETR Capacities'!W23)=TRUE," ",'ETR CO2 Savings (tCO2y)'!R23*'Input Data'!$L$6/1000000)</f>
        <v>1.7798130000000001</v>
      </c>
      <c r="X23" s="227">
        <f>IF(ISBLANK('ETR Capacities'!X23)=TRUE," ",'ETR CO2 Savings (tCO2y)'!S23*'Input Data'!$L$6/1000000)</f>
        <v>0</v>
      </c>
      <c r="Y23" s="227">
        <f>IF(ISBLANK('ETR Capacities'!Y23)=TRUE," ",'ETR CO2 Savings (tCO2y)'!T23*'Input Data'!$L$6/1000000)</f>
        <v>0</v>
      </c>
      <c r="Z23" s="228">
        <f>IF(ISBLANK('ETR Capacities'!AA23)=TRUE," ",'ETR CO2 Savings (tCO2y)'!U23*'Input Data'!$L$6/1000000)</f>
        <v>0</v>
      </c>
      <c r="AA23" s="37">
        <f>IF(ISBLANK('ETR Capacities'!V23)=TRUE," ",'ETR CO2 Savings (tCO2y)'!Q23*'Input Data'!$L$7/1000000)</f>
        <v>0</v>
      </c>
      <c r="AB23" s="37">
        <f>IF(ISBLANK('ETR Capacities'!W23)=TRUE," ",'ETR CO2 Savings (tCO2y)'!R23*'Input Data'!$L$7/1000000)</f>
        <v>3.4937070000000001</v>
      </c>
      <c r="AC23" s="37">
        <f>IF(ISBLANK('ETR Capacities'!X23)=TRUE," ",'ETR CO2 Savings (tCO2y)'!S23*'Input Data'!$L$7/1000000)</f>
        <v>0</v>
      </c>
      <c r="AD23" s="37">
        <f>IF(ISBLANK('ETR Capacities'!Y23)=TRUE," ",'ETR CO2 Savings (tCO2y)'!T23*'Input Data'!$L$7/1000000)</f>
        <v>0</v>
      </c>
      <c r="AE23" s="242">
        <f>IF(ISBLANK('ETR Capacities'!AA23)=TRUE," ",'ETR CO2 Savings (tCO2y)'!U23*'Input Data'!$L$7/1000000)</f>
        <v>0</v>
      </c>
      <c r="AF23" s="40">
        <f>IF(ISBLANK('ETR Capacities'!V23)=TRUE," ",'ETR CO2 Savings (tCO2y)'!Q23*'Input Data'!$L$8/1000000)</f>
        <v>0</v>
      </c>
      <c r="AG23" s="40">
        <f>IF(ISBLANK('ETR Capacities'!W23)=TRUE," ",'ETR CO2 Savings (tCO2y)'!R23*'Input Data'!$L$8/1000000)</f>
        <v>2.3071649999999999</v>
      </c>
      <c r="AH23" s="40">
        <f>IF(ISBLANK('ETR Capacities'!X23)=TRUE," ",'ETR CO2 Savings (tCO2y)'!S23*'Input Data'!$L$8/1000000)</f>
        <v>0</v>
      </c>
      <c r="AI23" s="40">
        <f>IF(ISBLANK('ETR Capacities'!Y23)=TRUE," ",'ETR CO2 Savings (tCO2y)'!T23*'Input Data'!$L$8/1000000)</f>
        <v>0</v>
      </c>
      <c r="AJ23" s="248">
        <f>IF(ISBLANK('ETR Capacities'!AA23)=TRUE," ",'ETR CO2 Savings (tCO2y)'!U23*'Input Data'!$L$8/1000000)</f>
        <v>0</v>
      </c>
      <c r="AK23" s="227">
        <f>IF(ISBLANK('ETR Capacities'!AB23)=TRUE," ",'ETR CO2 Savings (tCO2y)'!V23*'Input Data'!$M$6/1000000)</f>
        <v>0</v>
      </c>
      <c r="AL23" s="227">
        <f>IF(ISBLANK('ETR Capacities'!AC23)=TRUE," ",'ETR CO2 Savings (tCO2y)'!W23*'Input Data'!$M$6/1000000)</f>
        <v>4.9439250000000001</v>
      </c>
      <c r="AM23" s="227">
        <f>IF(ISBLANK('ETR Capacities'!AD23)=TRUE," ",'ETR CO2 Savings (tCO2y)'!X23*'Input Data'!$M$6/1000000)</f>
        <v>0</v>
      </c>
      <c r="AN23" s="227">
        <f>IF(ISBLANK('ETR Capacities'!AE23)=TRUE," ",'ETR CO2 Savings (tCO2y)'!Y23*'Input Data'!$M$6/1000000)</f>
        <v>0</v>
      </c>
      <c r="AO23" s="228">
        <f>IF(ISBLANK('ETR Capacities'!AG23)=TRUE," ",'ETR CO2 Savings (tCO2y)'!Z23*'Input Data'!$M$6/1000000)</f>
        <v>0</v>
      </c>
      <c r="AP23" s="37">
        <f>IF(ISBLANK('ETR Capacities'!AB23)=TRUE," ",'ETR CO2 Savings (tCO2y)'!V23*'Input Data'!$M$7/1000000)</f>
        <v>0</v>
      </c>
      <c r="AQ23" s="37">
        <f>IF(ISBLANK('ETR Capacities'!AC23)=TRUE," ",'ETR CO2 Savings (tCO2y)'!W23*'Input Data'!$M$7/1000000)</f>
        <v>6.5918999999999999</v>
      </c>
      <c r="AR23" s="37">
        <f>IF(ISBLANK('ETR Capacities'!AD23)=TRUE," ",'ETR CO2 Savings (tCO2y)'!X23*'Input Data'!$M$7/1000000)</f>
        <v>0</v>
      </c>
      <c r="AS23" s="37">
        <f>IF(ISBLANK('ETR Capacities'!AE23)=TRUE," ",'ETR CO2 Savings (tCO2y)'!Y23*'Input Data'!$M$7/1000000)</f>
        <v>0</v>
      </c>
      <c r="AT23" s="242">
        <f>IF(ISBLANK('ETR Capacities'!AG23)=TRUE," ",'ETR CO2 Savings (tCO2y)'!Z23*'Input Data'!$M$7/1000000)</f>
        <v>0</v>
      </c>
      <c r="AU23" s="40">
        <f>IF(ISBLANK('ETR Capacities'!AB23)=TRUE," ",'ETR CO2 Savings (tCO2y)'!V23*'Input Data'!$M$8/1000000)</f>
        <v>0</v>
      </c>
      <c r="AV23" s="40">
        <f>IF(ISBLANK('ETR Capacities'!AC23)=TRUE," ",'ETR CO2 Savings (tCO2y)'!W23*'Input Data'!$M$8/1000000)</f>
        <v>5.2735200000000004</v>
      </c>
      <c r="AW23" s="40">
        <f>IF(ISBLANK('ETR Capacities'!AD23)=TRUE," ",'ETR CO2 Savings (tCO2y)'!X23*'Input Data'!$M$8/1000000)</f>
        <v>0</v>
      </c>
      <c r="AX23" s="40">
        <f>IF(ISBLANK('ETR Capacities'!AE23)=TRUE," ",'ETR CO2 Savings (tCO2y)'!Y23*'Input Data'!$M$8/1000000)</f>
        <v>0</v>
      </c>
      <c r="AY23" s="248">
        <f>IF(ISBLANK('ETR Capacities'!AG23)=TRUE," ",'ETR CO2 Savings (tCO2y)'!Z23*'Input Data'!$M$8/1000000)</f>
        <v>0</v>
      </c>
    </row>
    <row r="24" spans="2:51" s="9" customFormat="1" ht="229.5" customHeight="1" x14ac:dyDescent="0.25">
      <c r="B24" s="485" t="str">
        <f>'ETR Capacities'!B24</f>
        <v>DE</v>
      </c>
      <c r="C24" s="471" t="str">
        <f>'ETR Capacities'!C24</f>
        <v>ETR-N-622</v>
      </c>
      <c r="D24" s="471" t="str">
        <f>_xlfn.XLOOKUP(C24,'Investment Project Main Info'!$E$4:$E$265,'Investment Project Main Info'!$F$4:$F$265)</f>
        <v>Renewable Hydrogen according to NEP2020</v>
      </c>
      <c r="E24" s="471" t="str">
        <f>_xlfn.XLOOKUP(C24,'ETR Capacities'!$C$5:$C$79,'ETR Capacities'!$E$5:$E$79)</f>
        <v xml:space="preserve">Hydrogen and synthetic methane </v>
      </c>
      <c r="F24" s="13" t="str">
        <f>IF(_xlfn.XLOOKUP(C24,'ETR Capacities'!$C$5:$C$79,'ETR Capacities'!$F$5:$F$79)=0," ",_xlfn.XLOOKUP(C24,'ETR Capacities'!$C$5:$C$79,'ETR Capacities'!$F$5:$F$79))</f>
        <v xml:space="preserve"> </v>
      </c>
      <c r="G24" s="387">
        <f>IF(ISBLANK('ETR Capacities'!J24)=TRUE," ",'ETR CO2 Savings (tCO2y)'!G24*'Input Data'!$I$6/1000000)</f>
        <v>0.90554310000000016</v>
      </c>
      <c r="H24" s="105">
        <f>IF(ISBLANK('ETR Capacities'!K24)=TRUE," ",'ETR CO2 Savings (tCO2y)'!H24*'Input Data'!$I$6/1000000)</f>
        <v>0</v>
      </c>
      <c r="I24" s="105">
        <f>IF(ISBLANK('ETR Capacities'!L24)=TRUE," ",'ETR CO2 Savings (tCO2y)'!I24*'Input Data'!$I$6/1000000)</f>
        <v>0</v>
      </c>
      <c r="J24" s="105">
        <f>IF(ISBLANK('ETR Capacities'!M24)=TRUE," ",'ETR CO2 Savings (tCO2y)'!J24*'Input Data'!$I$6/1000000)</f>
        <v>0</v>
      </c>
      <c r="K24" s="106">
        <f>IF(ISBLANK('ETR Capacities'!O24)=TRUE," ",'ETR CO2 Savings (tCO2y)'!K24*'Input Data'!$I$6/1000000)</f>
        <v>0</v>
      </c>
      <c r="L24" s="213">
        <f>IF(ISBLANK('ETR Capacities'!P24)=TRUE," ",'ETR CO2 Savings (tCO2y)'!L24*'Input Data'!$J$6/1000000)</f>
        <v>36.700020000000016</v>
      </c>
      <c r="M24" s="209">
        <f>IF(ISBLANK('ETR Capacities'!Q24)=TRUE," ",'ETR CO2 Savings (tCO2y)'!M24*'Input Data'!$J$6/1000000)</f>
        <v>0</v>
      </c>
      <c r="N24" s="209">
        <f>IF(ISBLANK('ETR Capacities'!R24)=TRUE," ",'ETR CO2 Savings (tCO2y)'!N24*'Input Data'!$J$6/1000000)</f>
        <v>0</v>
      </c>
      <c r="O24" s="209">
        <f>IF(ISBLANK('ETR Capacities'!S24)=TRUE," ",'ETR CO2 Savings (tCO2y)'!O24*'Input Data'!$J$6/1000000)</f>
        <v>0</v>
      </c>
      <c r="P24" s="210">
        <f>IF(ISBLANK('ETR Capacities'!U24)=TRUE," ",'ETR CO2 Savings (tCO2y)'!P24*'Input Data'!$J$6/1000000)</f>
        <v>0</v>
      </c>
      <c r="Q24" s="213">
        <f>IF(ISBLANK('ETR Capacities'!P24)=TRUE," ",'ETR CO2 Savings (tCO2y)'!L24*'Input Data'!$K$6/1000000)</f>
        <v>15.073222500000005</v>
      </c>
      <c r="R24" s="209">
        <f>IF(ISBLANK('ETR Capacities'!Q24)=TRUE," ",'ETR CO2 Savings (tCO2y)'!M24*'Input Data'!$K$6/1000000)</f>
        <v>0</v>
      </c>
      <c r="S24" s="209">
        <f>IF(ISBLANK('ETR Capacities'!R24)=TRUE," ",'ETR CO2 Savings (tCO2y)'!N24*'Input Data'!$K$6/1000000)</f>
        <v>0</v>
      </c>
      <c r="T24" s="209">
        <f>IF(ISBLANK('ETR Capacities'!S24)=TRUE," ",'ETR CO2 Savings (tCO2y)'!O24*'Input Data'!$K$6/1000000)</f>
        <v>0</v>
      </c>
      <c r="U24" s="210">
        <f>IF(ISBLANK('ETR Capacities'!U24)=TRUE," ",'ETR CO2 Savings (tCO2y)'!P24*'Input Data'!$K$6/1000000)</f>
        <v>0</v>
      </c>
      <c r="V24" s="231">
        <f>IF(ISBLANK('ETR Capacities'!V24)=TRUE," ",'ETR CO2 Savings (tCO2y)'!Q24*'Input Data'!$L$6/1000000)</f>
        <v>17.694652500000007</v>
      </c>
      <c r="W24" s="227">
        <f>IF(ISBLANK('ETR Capacities'!W24)=TRUE," ",'ETR CO2 Savings (tCO2y)'!R24*'Input Data'!$L$6/1000000)</f>
        <v>0</v>
      </c>
      <c r="X24" s="227">
        <f>IF(ISBLANK('ETR Capacities'!X24)=TRUE," ",'ETR CO2 Savings (tCO2y)'!S24*'Input Data'!$L$6/1000000)</f>
        <v>0</v>
      </c>
      <c r="Y24" s="227">
        <f>IF(ISBLANK('ETR Capacities'!Y24)=TRUE," ",'ETR CO2 Savings (tCO2y)'!T24*'Input Data'!$L$6/1000000)</f>
        <v>0</v>
      </c>
      <c r="Z24" s="228">
        <f>IF(ISBLANK('ETR Capacities'!AA24)=TRUE," ",'ETR CO2 Savings (tCO2y)'!U24*'Input Data'!$L$6/1000000)</f>
        <v>0</v>
      </c>
      <c r="AA24" s="38">
        <f>IF(ISBLANK('ETR Capacities'!V24)=TRUE," ",'ETR CO2 Savings (tCO2y)'!Q24*'Input Data'!$L$7/1000000)</f>
        <v>34.733947500000014</v>
      </c>
      <c r="AB24" s="37">
        <f>IF(ISBLANK('ETR Capacities'!W24)=TRUE," ",'ETR CO2 Savings (tCO2y)'!R24*'Input Data'!$L$7/1000000)</f>
        <v>0</v>
      </c>
      <c r="AC24" s="37">
        <f>IF(ISBLANK('ETR Capacities'!X24)=TRUE," ",'ETR CO2 Savings (tCO2y)'!S24*'Input Data'!$L$7/1000000)</f>
        <v>0</v>
      </c>
      <c r="AD24" s="37">
        <f>IF(ISBLANK('ETR Capacities'!Y24)=TRUE," ",'ETR CO2 Savings (tCO2y)'!T24*'Input Data'!$L$7/1000000)</f>
        <v>0</v>
      </c>
      <c r="AE24" s="242">
        <f>IF(ISBLANK('ETR Capacities'!AA24)=TRUE," ",'ETR CO2 Savings (tCO2y)'!U24*'Input Data'!$L$7/1000000)</f>
        <v>0</v>
      </c>
      <c r="AF24" s="41">
        <f>IF(ISBLANK('ETR Capacities'!V24)=TRUE," ",'ETR CO2 Savings (tCO2y)'!Q24*'Input Data'!$L$8/1000000)</f>
        <v>22.937512500000008</v>
      </c>
      <c r="AG24" s="40">
        <f>IF(ISBLANK('ETR Capacities'!W24)=TRUE," ",'ETR CO2 Savings (tCO2y)'!R24*'Input Data'!$L$8/1000000)</f>
        <v>0</v>
      </c>
      <c r="AH24" s="40">
        <f>IF(ISBLANK('ETR Capacities'!X24)=TRUE," ",'ETR CO2 Savings (tCO2y)'!S24*'Input Data'!$L$8/1000000)</f>
        <v>0</v>
      </c>
      <c r="AI24" s="40">
        <f>IF(ISBLANK('ETR Capacities'!Y24)=TRUE," ",'ETR CO2 Savings (tCO2y)'!T24*'Input Data'!$L$8/1000000)</f>
        <v>0</v>
      </c>
      <c r="AJ24" s="248">
        <f>IF(ISBLANK('ETR Capacities'!AA24)=TRUE," ",'ETR CO2 Savings (tCO2y)'!U24*'Input Data'!$L$8/1000000)</f>
        <v>0</v>
      </c>
      <c r="AK24" s="231">
        <f>IF(ISBLANK('ETR Capacities'!AB24)=TRUE," ",'ETR CO2 Savings (tCO2y)'!V24*'Input Data'!$M$6/1000000)</f>
        <v>51.73875000000001</v>
      </c>
      <c r="AL24" s="227">
        <f>IF(ISBLANK('ETR Capacities'!AC24)=TRUE," ",'ETR CO2 Savings (tCO2y)'!W24*'Input Data'!$M$6/1000000)</f>
        <v>0</v>
      </c>
      <c r="AM24" s="227">
        <f>IF(ISBLANK('ETR Capacities'!AD24)=TRUE," ",'ETR CO2 Savings (tCO2y)'!X24*'Input Data'!$M$6/1000000)</f>
        <v>0</v>
      </c>
      <c r="AN24" s="227">
        <f>IF(ISBLANK('ETR Capacities'!AE24)=TRUE," ",'ETR CO2 Savings (tCO2y)'!Y24*'Input Data'!$M$6/1000000)</f>
        <v>0</v>
      </c>
      <c r="AO24" s="228">
        <f>IF(ISBLANK('ETR Capacities'!AG24)=TRUE," ",'ETR CO2 Savings (tCO2y)'!Z24*'Input Data'!$M$6/1000000)</f>
        <v>0</v>
      </c>
      <c r="AP24" s="38">
        <f>IF(ISBLANK('ETR Capacities'!AB24)=TRUE," ",'ETR CO2 Savings (tCO2y)'!V24*'Input Data'!$M$7/1000000)</f>
        <v>68.985000000000014</v>
      </c>
      <c r="AQ24" s="37">
        <f>IF(ISBLANK('ETR Capacities'!AC24)=TRUE," ",'ETR CO2 Savings (tCO2y)'!W24*'Input Data'!$M$7/1000000)</f>
        <v>0</v>
      </c>
      <c r="AR24" s="37">
        <f>IF(ISBLANK('ETR Capacities'!AD24)=TRUE," ",'ETR CO2 Savings (tCO2y)'!X24*'Input Data'!$M$7/1000000)</f>
        <v>0</v>
      </c>
      <c r="AS24" s="37">
        <f>IF(ISBLANK('ETR Capacities'!AE24)=TRUE," ",'ETR CO2 Savings (tCO2y)'!Y24*'Input Data'!$M$7/1000000)</f>
        <v>0</v>
      </c>
      <c r="AT24" s="242">
        <f>IF(ISBLANK('ETR Capacities'!AG24)=TRUE," ",'ETR CO2 Savings (tCO2y)'!Z24*'Input Data'!$M$7/1000000)</f>
        <v>0</v>
      </c>
      <c r="AU24" s="41">
        <f>IF(ISBLANK('ETR Capacities'!AB24)=TRUE," ",'ETR CO2 Savings (tCO2y)'!V24*'Input Data'!$M$8/1000000)</f>
        <v>55.188000000000009</v>
      </c>
      <c r="AV24" s="40">
        <f>IF(ISBLANK('ETR Capacities'!AC24)=TRUE," ",'ETR CO2 Savings (tCO2y)'!W24*'Input Data'!$M$8/1000000)</f>
        <v>0</v>
      </c>
      <c r="AW24" s="40">
        <f>IF(ISBLANK('ETR Capacities'!AD24)=TRUE," ",'ETR CO2 Savings (tCO2y)'!X24*'Input Data'!$M$8/1000000)</f>
        <v>0</v>
      </c>
      <c r="AX24" s="40">
        <f>IF(ISBLANK('ETR Capacities'!AE24)=TRUE," ",'ETR CO2 Savings (tCO2y)'!Y24*'Input Data'!$M$8/1000000)</f>
        <v>0</v>
      </c>
      <c r="AY24" s="248">
        <f>IF(ISBLANK('ETR Capacities'!AG24)=TRUE," ",'ETR CO2 Savings (tCO2y)'!Z24*'Input Data'!$M$8/1000000)</f>
        <v>0</v>
      </c>
    </row>
    <row r="25" spans="2:51" s="9" customFormat="1" ht="154.5" customHeight="1" x14ac:dyDescent="0.25">
      <c r="B25" s="485" t="str">
        <f>'ETR Capacities'!B25</f>
        <v>DE</v>
      </c>
      <c r="C25" s="471" t="str">
        <f>'ETR Capacities'!C25</f>
        <v>ETR-N-852</v>
      </c>
      <c r="D25" s="471" t="str">
        <f>_xlfn.XLOOKUP(C25,'Investment Project Main Info'!$E$4:$E$265,'Investment Project Main Info'!$F$4:$F$265)</f>
        <v>Green Hydrogen Hub Ahaus-Epe</v>
      </c>
      <c r="E25" s="471" t="str">
        <f>_xlfn.XLOOKUP(C25,'ETR Capacities'!$C$5:$C$79,'ETR Capacities'!$E$5:$E$79)</f>
        <v xml:space="preserve">Hydrogen and synthetic methane </v>
      </c>
      <c r="F25" s="13" t="str">
        <f>IF(_xlfn.XLOOKUP(C25,'ETR Capacities'!$C$5:$C$79,'ETR Capacities'!$F$5:$F$79)=0," ",_xlfn.XLOOKUP(C25,'ETR Capacities'!$C$5:$C$79,'ETR Capacities'!$F$5:$F$79))</f>
        <v xml:space="preserve"> </v>
      </c>
      <c r="G25" s="386">
        <f>IF(ISBLANK('ETR Capacities'!J25)=TRUE," ",'ETR CO2 Savings (tCO2y)'!G25*'Input Data'!$I$6/1000000)</f>
        <v>0</v>
      </c>
      <c r="H25" s="105">
        <f>IF(ISBLANK('ETR Capacities'!K25)=TRUE," ",'ETR CO2 Savings (tCO2y)'!H25*'Input Data'!$I$6/1000000)</f>
        <v>0</v>
      </c>
      <c r="I25" s="105">
        <f>IF(ISBLANK('ETR Capacities'!L25)=TRUE," ",'ETR CO2 Savings (tCO2y)'!I25*'Input Data'!$I$6/1000000)</f>
        <v>0</v>
      </c>
      <c r="J25" s="105">
        <f>IF(ISBLANK('ETR Capacities'!M25)=TRUE," ",'ETR CO2 Savings (tCO2y)'!J25*'Input Data'!$I$6/1000000)</f>
        <v>0</v>
      </c>
      <c r="K25" s="106">
        <f>IF(ISBLANK('ETR Capacities'!O25)=TRUE," ",'ETR CO2 Savings (tCO2y)'!K25*'Input Data'!$I$6/1000000)</f>
        <v>0</v>
      </c>
      <c r="L25" s="209">
        <f>IF(ISBLANK('ETR Capacities'!P25)=TRUE," ",'ETR CO2 Savings (tCO2y)'!L25*'Input Data'!$J$6/1000000)</f>
        <v>0</v>
      </c>
      <c r="M25" s="209">
        <f>IF(ISBLANK('ETR Capacities'!Q25)=TRUE," ",'ETR CO2 Savings (tCO2y)'!M25*'Input Data'!$J$6/1000000)</f>
        <v>0</v>
      </c>
      <c r="N25" s="209">
        <f>IF(ISBLANK('ETR Capacities'!R25)=TRUE," ",'ETR CO2 Savings (tCO2y)'!N25*'Input Data'!$J$6/1000000)</f>
        <v>0</v>
      </c>
      <c r="O25" s="209">
        <f>IF(ISBLANK('ETR Capacities'!S25)=TRUE," ",'ETR CO2 Savings (tCO2y)'!O25*'Input Data'!$J$6/1000000)</f>
        <v>0</v>
      </c>
      <c r="P25" s="210">
        <f>IF(ISBLANK('ETR Capacities'!U25)=TRUE," ",'ETR CO2 Savings (tCO2y)'!P25*'Input Data'!$J$6/1000000)</f>
        <v>0</v>
      </c>
      <c r="Q25" s="209">
        <f>IF(ISBLANK('ETR Capacities'!P25)=TRUE," ",'ETR CO2 Savings (tCO2y)'!L25*'Input Data'!$K$6/1000000)</f>
        <v>0</v>
      </c>
      <c r="R25" s="209">
        <f>IF(ISBLANK('ETR Capacities'!Q25)=TRUE," ",'ETR CO2 Savings (tCO2y)'!M25*'Input Data'!$K$6/1000000)</f>
        <v>0</v>
      </c>
      <c r="S25" s="209">
        <f>IF(ISBLANK('ETR Capacities'!R25)=TRUE," ",'ETR CO2 Savings (tCO2y)'!N25*'Input Data'!$K$6/1000000)</f>
        <v>0</v>
      </c>
      <c r="T25" s="209">
        <f>IF(ISBLANK('ETR Capacities'!S25)=TRUE," ",'ETR CO2 Savings (tCO2y)'!O25*'Input Data'!$K$6/1000000)</f>
        <v>0</v>
      </c>
      <c r="U25" s="210">
        <f>IF(ISBLANK('ETR Capacities'!U25)=TRUE," ",'ETR CO2 Savings (tCO2y)'!P25*'Input Data'!$K$6/1000000)</f>
        <v>0</v>
      </c>
      <c r="V25" s="227">
        <f>IF(ISBLANK('ETR Capacities'!V25)=TRUE," ",'ETR CO2 Savings (tCO2y)'!Q25*'Input Data'!$L$6/1000000)</f>
        <v>5.2152660000000006</v>
      </c>
      <c r="W25" s="227">
        <f>IF(ISBLANK('ETR Capacities'!W25)=TRUE," ",'ETR CO2 Savings (tCO2y)'!R25*'Input Data'!$L$6/1000000)</f>
        <v>0</v>
      </c>
      <c r="X25" s="227">
        <f>IF(ISBLANK('ETR Capacities'!X25)=TRUE," ",'ETR CO2 Savings (tCO2y)'!S25*'Input Data'!$L$6/1000000)</f>
        <v>0</v>
      </c>
      <c r="Y25" s="227">
        <f>IF(ISBLANK('ETR Capacities'!Y25)=TRUE," ",'ETR CO2 Savings (tCO2y)'!T25*'Input Data'!$L$6/1000000)</f>
        <v>0</v>
      </c>
      <c r="Z25" s="228">
        <f>IF(ISBLANK('ETR Capacities'!AA25)=TRUE," ",'ETR CO2 Savings (tCO2y)'!U25*'Input Data'!$L$6/1000000)</f>
        <v>0</v>
      </c>
      <c r="AA25" s="37">
        <f>IF(ISBLANK('ETR Capacities'!V25)=TRUE," ",'ETR CO2 Savings (tCO2y)'!Q25*'Input Data'!$L$7/1000000)</f>
        <v>10.237374000000003</v>
      </c>
      <c r="AB25" s="37">
        <f>IF(ISBLANK('ETR Capacities'!W25)=TRUE," ",'ETR CO2 Savings (tCO2y)'!R25*'Input Data'!$L$7/1000000)</f>
        <v>0</v>
      </c>
      <c r="AC25" s="37">
        <f>IF(ISBLANK('ETR Capacities'!X25)=TRUE," ",'ETR CO2 Savings (tCO2y)'!S25*'Input Data'!$L$7/1000000)</f>
        <v>0</v>
      </c>
      <c r="AD25" s="37">
        <f>IF(ISBLANK('ETR Capacities'!Y25)=TRUE," ",'ETR CO2 Savings (tCO2y)'!T25*'Input Data'!$L$7/1000000)</f>
        <v>0</v>
      </c>
      <c r="AE25" s="242">
        <f>IF(ISBLANK('ETR Capacities'!AA25)=TRUE," ",'ETR CO2 Savings (tCO2y)'!U25*'Input Data'!$L$7/1000000)</f>
        <v>0</v>
      </c>
      <c r="AF25" s="40">
        <f>IF(ISBLANK('ETR Capacities'!V25)=TRUE," ",'ETR CO2 Savings (tCO2y)'!Q25*'Input Data'!$L$8/1000000)</f>
        <v>6.760530000000001</v>
      </c>
      <c r="AG25" s="40">
        <f>IF(ISBLANK('ETR Capacities'!W25)=TRUE," ",'ETR CO2 Savings (tCO2y)'!R25*'Input Data'!$L$8/1000000)</f>
        <v>0</v>
      </c>
      <c r="AH25" s="40">
        <f>IF(ISBLANK('ETR Capacities'!X25)=TRUE," ",'ETR CO2 Savings (tCO2y)'!S25*'Input Data'!$L$8/1000000)</f>
        <v>0</v>
      </c>
      <c r="AI25" s="40">
        <f>IF(ISBLANK('ETR Capacities'!Y25)=TRUE," ",'ETR CO2 Savings (tCO2y)'!T25*'Input Data'!$L$8/1000000)</f>
        <v>0</v>
      </c>
      <c r="AJ25" s="248">
        <f>IF(ISBLANK('ETR Capacities'!AA25)=TRUE," ",'ETR CO2 Savings (tCO2y)'!U25*'Input Data'!$L$8/1000000)</f>
        <v>0</v>
      </c>
      <c r="AK25" s="227">
        <f>IF(ISBLANK('ETR Capacities'!AB25)=TRUE," ",'ETR CO2 Savings (tCO2y)'!V25*'Input Data'!$M$6/1000000)</f>
        <v>48.289500000000011</v>
      </c>
      <c r="AL25" s="227">
        <f>IF(ISBLANK('ETR Capacities'!AC25)=TRUE," ",'ETR CO2 Savings (tCO2y)'!W25*'Input Data'!$M$6/1000000)</f>
        <v>0</v>
      </c>
      <c r="AM25" s="227">
        <f>IF(ISBLANK('ETR Capacities'!AD25)=TRUE," ",'ETR CO2 Savings (tCO2y)'!X25*'Input Data'!$M$6/1000000)</f>
        <v>0</v>
      </c>
      <c r="AN25" s="227">
        <f>IF(ISBLANK('ETR Capacities'!AE25)=TRUE," ",'ETR CO2 Savings (tCO2y)'!Y25*'Input Data'!$M$6/1000000)</f>
        <v>0</v>
      </c>
      <c r="AO25" s="228">
        <f>IF(ISBLANK('ETR Capacities'!AG25)=TRUE," ",'ETR CO2 Savings (tCO2y)'!Z25*'Input Data'!$M$6/1000000)</f>
        <v>0</v>
      </c>
      <c r="AP25" s="37">
        <f>IF(ISBLANK('ETR Capacities'!AB25)=TRUE," ",'ETR CO2 Savings (tCO2y)'!V25*'Input Data'!$M$7/1000000)</f>
        <v>64.38600000000001</v>
      </c>
      <c r="AQ25" s="37">
        <f>IF(ISBLANK('ETR Capacities'!AC25)=TRUE," ",'ETR CO2 Savings (tCO2y)'!W25*'Input Data'!$M$7/1000000)</f>
        <v>0</v>
      </c>
      <c r="AR25" s="37">
        <f>IF(ISBLANK('ETR Capacities'!AD25)=TRUE," ",'ETR CO2 Savings (tCO2y)'!X25*'Input Data'!$M$7/1000000)</f>
        <v>0</v>
      </c>
      <c r="AS25" s="37">
        <f>IF(ISBLANK('ETR Capacities'!AE25)=TRUE," ",'ETR CO2 Savings (tCO2y)'!Y25*'Input Data'!$M$7/1000000)</f>
        <v>0</v>
      </c>
      <c r="AT25" s="242">
        <f>IF(ISBLANK('ETR Capacities'!AG25)=TRUE," ",'ETR CO2 Savings (tCO2y)'!Z25*'Input Data'!$M$7/1000000)</f>
        <v>0</v>
      </c>
      <c r="AU25" s="40">
        <f>IF(ISBLANK('ETR Capacities'!AB25)=TRUE," ",'ETR CO2 Savings (tCO2y)'!V25*'Input Data'!$M$8/1000000)</f>
        <v>51.508800000000008</v>
      </c>
      <c r="AV25" s="40">
        <f>IF(ISBLANK('ETR Capacities'!AC25)=TRUE," ",'ETR CO2 Savings (tCO2y)'!W25*'Input Data'!$M$8/1000000)</f>
        <v>0</v>
      </c>
      <c r="AW25" s="40">
        <f>IF(ISBLANK('ETR Capacities'!AD25)=TRUE," ",'ETR CO2 Savings (tCO2y)'!X25*'Input Data'!$M$8/1000000)</f>
        <v>0</v>
      </c>
      <c r="AX25" s="40">
        <f>IF(ISBLANK('ETR Capacities'!AE25)=TRUE," ",'ETR CO2 Savings (tCO2y)'!Y25*'Input Data'!$M$8/1000000)</f>
        <v>0</v>
      </c>
      <c r="AY25" s="248">
        <f>IF(ISBLANK('ETR Capacities'!AG25)=TRUE," ",'ETR CO2 Savings (tCO2y)'!Z25*'Input Data'!$M$8/1000000)</f>
        <v>0</v>
      </c>
    </row>
    <row r="26" spans="2:51" s="9" customFormat="1" ht="45" x14ac:dyDescent="0.25">
      <c r="B26" s="485" t="str">
        <f>'ETR Capacities'!B26</f>
        <v>DE</v>
      </c>
      <c r="C26" s="471" t="str">
        <f>'ETR Capacities'!C26</f>
        <v>ETR-N-846</v>
      </c>
      <c r="D26" s="471" t="str">
        <f>_xlfn.XLOOKUP(C26,'Investment Project Main Info'!$E$4:$E$265,'Investment Project Main Info'!$F$4:$F$265)</f>
        <v>Green Hydrogen Hub Harsefeld</v>
      </c>
      <c r="E26" s="471" t="str">
        <f>_xlfn.XLOOKUP(C26,'ETR Capacities'!$C$5:$C$79,'ETR Capacities'!$E$5:$E$79)</f>
        <v xml:space="preserve">Hydrogen and synthetic methane </v>
      </c>
      <c r="F26" s="13" t="str">
        <f>IF(_xlfn.XLOOKUP(C26,'ETR Capacities'!$C$5:$C$79,'ETR Capacities'!$F$5:$F$79)=0," ",_xlfn.XLOOKUP(C26,'ETR Capacities'!$C$5:$C$79,'ETR Capacities'!$F$5:$F$79))</f>
        <v xml:space="preserve"> </v>
      </c>
      <c r="G26" s="386">
        <f>IF(ISBLANK('ETR Capacities'!J26)=TRUE," ",'ETR CO2 Savings (tCO2y)'!G26*'Input Data'!$I$6/1000000)</f>
        <v>0</v>
      </c>
      <c r="H26" s="105">
        <f>IF(ISBLANK('ETR Capacities'!K26)=TRUE," ",'ETR CO2 Savings (tCO2y)'!H26*'Input Data'!$I$6/1000000)</f>
        <v>0</v>
      </c>
      <c r="I26" s="105">
        <f>IF(ISBLANK('ETR Capacities'!L26)=TRUE," ",'ETR CO2 Savings (tCO2y)'!I26*'Input Data'!$I$6/1000000)</f>
        <v>0</v>
      </c>
      <c r="J26" s="105">
        <f>IF(ISBLANK('ETR Capacities'!M26)=TRUE," ",'ETR CO2 Savings (tCO2y)'!J26*'Input Data'!$I$6/1000000)</f>
        <v>0</v>
      </c>
      <c r="K26" s="106">
        <f>IF(ISBLANK('ETR Capacities'!O26)=TRUE," ",'ETR CO2 Savings (tCO2y)'!K26*'Input Data'!$I$6/1000000)</f>
        <v>0</v>
      </c>
      <c r="L26" s="209">
        <f>IF(ISBLANK('ETR Capacities'!P26)=TRUE," ",'ETR CO2 Savings (tCO2y)'!L26*'Input Data'!$J$6/1000000)</f>
        <v>0</v>
      </c>
      <c r="M26" s="209">
        <f>IF(ISBLANK('ETR Capacities'!Q26)=TRUE," ",'ETR CO2 Savings (tCO2y)'!M26*'Input Data'!$J$6/1000000)</f>
        <v>0</v>
      </c>
      <c r="N26" s="209">
        <f>IF(ISBLANK('ETR Capacities'!R26)=TRUE," ",'ETR CO2 Savings (tCO2y)'!N26*'Input Data'!$J$6/1000000)</f>
        <v>0</v>
      </c>
      <c r="O26" s="209">
        <f>IF(ISBLANK('ETR Capacities'!S26)=TRUE," ",'ETR CO2 Savings (tCO2y)'!O26*'Input Data'!$J$6/1000000)</f>
        <v>0</v>
      </c>
      <c r="P26" s="210">
        <f>IF(ISBLANK('ETR Capacities'!U26)=TRUE," ",'ETR CO2 Savings (tCO2y)'!P26*'Input Data'!$J$6/1000000)</f>
        <v>0</v>
      </c>
      <c r="Q26" s="209">
        <f>IF(ISBLANK('ETR Capacities'!P26)=TRUE," ",'ETR CO2 Savings (tCO2y)'!L26*'Input Data'!$K$6/1000000)</f>
        <v>0</v>
      </c>
      <c r="R26" s="209">
        <f>IF(ISBLANK('ETR Capacities'!Q26)=TRUE," ",'ETR CO2 Savings (tCO2y)'!M26*'Input Data'!$K$6/1000000)</f>
        <v>0</v>
      </c>
      <c r="S26" s="209">
        <f>IF(ISBLANK('ETR Capacities'!R26)=TRUE," ",'ETR CO2 Savings (tCO2y)'!N26*'Input Data'!$K$6/1000000)</f>
        <v>0</v>
      </c>
      <c r="T26" s="209">
        <f>IF(ISBLANK('ETR Capacities'!S26)=TRUE," ",'ETR CO2 Savings (tCO2y)'!O26*'Input Data'!$K$6/1000000)</f>
        <v>0</v>
      </c>
      <c r="U26" s="210">
        <f>IF(ISBLANK('ETR Capacities'!U26)=TRUE," ",'ETR CO2 Savings (tCO2y)'!P26*'Input Data'!$K$6/1000000)</f>
        <v>0</v>
      </c>
      <c r="V26" s="227">
        <f>IF(ISBLANK('ETR Capacities'!V26)=TRUE," ",'ETR CO2 Savings (tCO2y)'!Q26*'Input Data'!$L$6/1000000)</f>
        <v>5.2152660000000006</v>
      </c>
      <c r="W26" s="227">
        <f>IF(ISBLANK('ETR Capacities'!W26)=TRUE," ",'ETR CO2 Savings (tCO2y)'!R26*'Input Data'!$L$6/1000000)</f>
        <v>0</v>
      </c>
      <c r="X26" s="227">
        <f>IF(ISBLANK('ETR Capacities'!X26)=TRUE," ",'ETR CO2 Savings (tCO2y)'!S26*'Input Data'!$L$6/1000000)</f>
        <v>0</v>
      </c>
      <c r="Y26" s="227">
        <f>IF(ISBLANK('ETR Capacities'!Y26)=TRUE," ",'ETR CO2 Savings (tCO2y)'!T26*'Input Data'!$L$6/1000000)</f>
        <v>0</v>
      </c>
      <c r="Z26" s="228">
        <f>IF(ISBLANK('ETR Capacities'!AA26)=TRUE," ",'ETR CO2 Savings (tCO2y)'!U26*'Input Data'!$L$6/1000000)</f>
        <v>0</v>
      </c>
      <c r="AA26" s="37">
        <f>IF(ISBLANK('ETR Capacities'!V26)=TRUE," ",'ETR CO2 Savings (tCO2y)'!Q26*'Input Data'!$L$7/1000000)</f>
        <v>10.237374000000003</v>
      </c>
      <c r="AB26" s="37">
        <f>IF(ISBLANK('ETR Capacities'!W26)=TRUE," ",'ETR CO2 Savings (tCO2y)'!R26*'Input Data'!$L$7/1000000)</f>
        <v>0</v>
      </c>
      <c r="AC26" s="37">
        <f>IF(ISBLANK('ETR Capacities'!X26)=TRUE," ",'ETR CO2 Savings (tCO2y)'!S26*'Input Data'!$L$7/1000000)</f>
        <v>0</v>
      </c>
      <c r="AD26" s="37">
        <f>IF(ISBLANK('ETR Capacities'!Y26)=TRUE," ",'ETR CO2 Savings (tCO2y)'!T26*'Input Data'!$L$7/1000000)</f>
        <v>0</v>
      </c>
      <c r="AE26" s="242">
        <f>IF(ISBLANK('ETR Capacities'!AA26)=TRUE," ",'ETR CO2 Savings (tCO2y)'!U26*'Input Data'!$L$7/1000000)</f>
        <v>0</v>
      </c>
      <c r="AF26" s="40">
        <f>IF(ISBLANK('ETR Capacities'!V26)=TRUE," ",'ETR CO2 Savings (tCO2y)'!Q26*'Input Data'!$L$8/1000000)</f>
        <v>6.760530000000001</v>
      </c>
      <c r="AG26" s="40">
        <f>IF(ISBLANK('ETR Capacities'!W26)=TRUE," ",'ETR CO2 Savings (tCO2y)'!R26*'Input Data'!$L$8/1000000)</f>
        <v>0</v>
      </c>
      <c r="AH26" s="40">
        <f>IF(ISBLANK('ETR Capacities'!X26)=TRUE," ",'ETR CO2 Savings (tCO2y)'!S26*'Input Data'!$L$8/1000000)</f>
        <v>0</v>
      </c>
      <c r="AI26" s="40">
        <f>IF(ISBLANK('ETR Capacities'!Y26)=TRUE," ",'ETR CO2 Savings (tCO2y)'!T26*'Input Data'!$L$8/1000000)</f>
        <v>0</v>
      </c>
      <c r="AJ26" s="248">
        <f>IF(ISBLANK('ETR Capacities'!AA26)=TRUE," ",'ETR CO2 Savings (tCO2y)'!U26*'Input Data'!$L$8/1000000)</f>
        <v>0</v>
      </c>
      <c r="AK26" s="227">
        <f>IF(ISBLANK('ETR Capacities'!AB26)=TRUE," ",'ETR CO2 Savings (tCO2y)'!V26*'Input Data'!$M$6/1000000)</f>
        <v>48.289500000000011</v>
      </c>
      <c r="AL26" s="227">
        <f>IF(ISBLANK('ETR Capacities'!AC26)=TRUE," ",'ETR CO2 Savings (tCO2y)'!W26*'Input Data'!$M$6/1000000)</f>
        <v>0</v>
      </c>
      <c r="AM26" s="227">
        <f>IF(ISBLANK('ETR Capacities'!AD26)=TRUE," ",'ETR CO2 Savings (tCO2y)'!X26*'Input Data'!$M$6/1000000)</f>
        <v>0</v>
      </c>
      <c r="AN26" s="227">
        <f>IF(ISBLANK('ETR Capacities'!AE26)=TRUE," ",'ETR CO2 Savings (tCO2y)'!Y26*'Input Data'!$M$6/1000000)</f>
        <v>0</v>
      </c>
      <c r="AO26" s="228">
        <f>IF(ISBLANK('ETR Capacities'!AG26)=TRUE," ",'ETR CO2 Savings (tCO2y)'!Z26*'Input Data'!$M$6/1000000)</f>
        <v>0</v>
      </c>
      <c r="AP26" s="37">
        <f>IF(ISBLANK('ETR Capacities'!AB26)=TRUE," ",'ETR CO2 Savings (tCO2y)'!V26*'Input Data'!$M$7/1000000)</f>
        <v>64.38600000000001</v>
      </c>
      <c r="AQ26" s="37">
        <f>IF(ISBLANK('ETR Capacities'!AC26)=TRUE," ",'ETR CO2 Savings (tCO2y)'!W26*'Input Data'!$M$7/1000000)</f>
        <v>0</v>
      </c>
      <c r="AR26" s="37">
        <f>IF(ISBLANK('ETR Capacities'!AD26)=TRUE," ",'ETR CO2 Savings (tCO2y)'!X26*'Input Data'!$M$7/1000000)</f>
        <v>0</v>
      </c>
      <c r="AS26" s="37">
        <f>IF(ISBLANK('ETR Capacities'!AE26)=TRUE," ",'ETR CO2 Savings (tCO2y)'!Y26*'Input Data'!$M$7/1000000)</f>
        <v>0</v>
      </c>
      <c r="AT26" s="242">
        <f>IF(ISBLANK('ETR Capacities'!AG26)=TRUE," ",'ETR CO2 Savings (tCO2y)'!Z26*'Input Data'!$M$7/1000000)</f>
        <v>0</v>
      </c>
      <c r="AU26" s="40">
        <f>IF(ISBLANK('ETR Capacities'!AB26)=TRUE," ",'ETR CO2 Savings (tCO2y)'!V26*'Input Data'!$M$8/1000000)</f>
        <v>51.508800000000008</v>
      </c>
      <c r="AV26" s="40">
        <f>IF(ISBLANK('ETR Capacities'!AC26)=TRUE," ",'ETR CO2 Savings (tCO2y)'!W26*'Input Data'!$M$8/1000000)</f>
        <v>0</v>
      </c>
      <c r="AW26" s="40">
        <f>IF(ISBLANK('ETR Capacities'!AD26)=TRUE," ",'ETR CO2 Savings (tCO2y)'!X26*'Input Data'!$M$8/1000000)</f>
        <v>0</v>
      </c>
      <c r="AX26" s="40">
        <f>IF(ISBLANK('ETR Capacities'!AE26)=TRUE," ",'ETR CO2 Savings (tCO2y)'!Y26*'Input Data'!$M$8/1000000)</f>
        <v>0</v>
      </c>
      <c r="AY26" s="248">
        <f>IF(ISBLANK('ETR Capacities'!AG26)=TRUE," ",'ETR CO2 Savings (tCO2y)'!Z26*'Input Data'!$M$8/1000000)</f>
        <v>0</v>
      </c>
    </row>
    <row r="27" spans="2:51" s="9" customFormat="1" ht="186.75" customHeight="1" x14ac:dyDescent="0.25">
      <c r="B27" s="485" t="str">
        <f>'ETR Capacities'!B27</f>
        <v>DE</v>
      </c>
      <c r="C27" s="471" t="str">
        <f>'ETR Capacities'!C27</f>
        <v>ETR-N-883</v>
      </c>
      <c r="D27" s="471" t="str">
        <f>_xlfn.XLOOKUP(C27,'Investment Project Main Info'!$E$4:$E$265,'Investment Project Main Info'!$F$4:$F$265)</f>
        <v>Green Hydrogen Hub Moeckow</v>
      </c>
      <c r="E27" s="471" t="str">
        <f>_xlfn.XLOOKUP(C27,'ETR Capacities'!$C$5:$C$79,'ETR Capacities'!$E$5:$E$79)</f>
        <v xml:space="preserve">Hydrogen and synthetic methane </v>
      </c>
      <c r="F27" s="13" t="str">
        <f>IF(_xlfn.XLOOKUP(C27,'ETR Capacities'!$C$5:$C$79,'ETR Capacities'!$F$5:$F$79)=0," ",_xlfn.XLOOKUP(C27,'ETR Capacities'!$C$5:$C$79,'ETR Capacities'!$F$5:$F$79))</f>
        <v xml:space="preserve"> </v>
      </c>
      <c r="G27" s="386">
        <f>IF(ISBLANK('ETR Capacities'!J27)=TRUE," ",'ETR CO2 Savings (tCO2y)'!G27*'Input Data'!$I$6/1000000)</f>
        <v>0</v>
      </c>
      <c r="H27" s="105">
        <f>IF(ISBLANK('ETR Capacities'!K27)=TRUE," ",'ETR CO2 Savings (tCO2y)'!H27*'Input Data'!$I$6/1000000)</f>
        <v>0</v>
      </c>
      <c r="I27" s="105">
        <f>IF(ISBLANK('ETR Capacities'!L27)=TRUE," ",'ETR CO2 Savings (tCO2y)'!I27*'Input Data'!$I$6/1000000)</f>
        <v>0</v>
      </c>
      <c r="J27" s="105">
        <f>IF(ISBLANK('ETR Capacities'!M27)=TRUE," ",'ETR CO2 Savings (tCO2y)'!J27*'Input Data'!$I$6/1000000)</f>
        <v>0</v>
      </c>
      <c r="K27" s="106">
        <f>IF(ISBLANK('ETR Capacities'!O27)=TRUE," ",'ETR CO2 Savings (tCO2y)'!K27*'Input Data'!$I$6/1000000)</f>
        <v>0</v>
      </c>
      <c r="L27" s="209">
        <f>IF(ISBLANK('ETR Capacities'!P27)=TRUE," ",'ETR CO2 Savings (tCO2y)'!L27*'Input Data'!$J$6/1000000)</f>
        <v>0</v>
      </c>
      <c r="M27" s="209">
        <f>IF(ISBLANK('ETR Capacities'!Q27)=TRUE," ",'ETR CO2 Savings (tCO2y)'!M27*'Input Data'!$J$6/1000000)</f>
        <v>0</v>
      </c>
      <c r="N27" s="209">
        <f>IF(ISBLANK('ETR Capacities'!R27)=TRUE," ",'ETR CO2 Savings (tCO2y)'!N27*'Input Data'!$J$6/1000000)</f>
        <v>0</v>
      </c>
      <c r="O27" s="209">
        <f>IF(ISBLANK('ETR Capacities'!S27)=TRUE," ",'ETR CO2 Savings (tCO2y)'!O27*'Input Data'!$J$6/1000000)</f>
        <v>0</v>
      </c>
      <c r="P27" s="210">
        <f>IF(ISBLANK('ETR Capacities'!U27)=TRUE," ",'ETR CO2 Savings (tCO2y)'!P27*'Input Data'!$J$6/1000000)</f>
        <v>0</v>
      </c>
      <c r="Q27" s="209">
        <f>IF(ISBLANK('ETR Capacities'!P27)=TRUE," ",'ETR CO2 Savings (tCO2y)'!L27*'Input Data'!$K$6/1000000)</f>
        <v>0</v>
      </c>
      <c r="R27" s="209">
        <f>IF(ISBLANK('ETR Capacities'!Q27)=TRUE," ",'ETR CO2 Savings (tCO2y)'!M27*'Input Data'!$K$6/1000000)</f>
        <v>0</v>
      </c>
      <c r="S27" s="209">
        <f>IF(ISBLANK('ETR Capacities'!R27)=TRUE," ",'ETR CO2 Savings (tCO2y)'!N27*'Input Data'!$K$6/1000000)</f>
        <v>0</v>
      </c>
      <c r="T27" s="209">
        <f>IF(ISBLANK('ETR Capacities'!S27)=TRUE," ",'ETR CO2 Savings (tCO2y)'!O27*'Input Data'!$K$6/1000000)</f>
        <v>0</v>
      </c>
      <c r="U27" s="210">
        <f>IF(ISBLANK('ETR Capacities'!U27)=TRUE," ",'ETR CO2 Savings (tCO2y)'!P27*'Input Data'!$K$6/1000000)</f>
        <v>0</v>
      </c>
      <c r="V27" s="227">
        <f>IF(ISBLANK('ETR Capacities'!V27)=TRUE," ",'ETR CO2 Savings (tCO2y)'!Q27*'Input Data'!$L$6/1000000)</f>
        <v>5.2152660000000006</v>
      </c>
      <c r="W27" s="227">
        <f>IF(ISBLANK('ETR Capacities'!W27)=TRUE," ",'ETR CO2 Savings (tCO2y)'!R27*'Input Data'!$L$6/1000000)</f>
        <v>0</v>
      </c>
      <c r="X27" s="227">
        <f>IF(ISBLANK('ETR Capacities'!X27)=TRUE," ",'ETR CO2 Savings (tCO2y)'!S27*'Input Data'!$L$6/1000000)</f>
        <v>0</v>
      </c>
      <c r="Y27" s="227">
        <f>IF(ISBLANK('ETR Capacities'!Y27)=TRUE," ",'ETR CO2 Savings (tCO2y)'!T27*'Input Data'!$L$6/1000000)</f>
        <v>0</v>
      </c>
      <c r="Z27" s="228">
        <f>IF(ISBLANK('ETR Capacities'!AA27)=TRUE," ",'ETR CO2 Savings (tCO2y)'!U27*'Input Data'!$L$6/1000000)</f>
        <v>0</v>
      </c>
      <c r="AA27" s="37">
        <f>IF(ISBLANK('ETR Capacities'!V27)=TRUE," ",'ETR CO2 Savings (tCO2y)'!Q27*'Input Data'!$L$7/1000000)</f>
        <v>10.237374000000003</v>
      </c>
      <c r="AB27" s="37">
        <f>IF(ISBLANK('ETR Capacities'!W27)=TRUE," ",'ETR CO2 Savings (tCO2y)'!R27*'Input Data'!$L$7/1000000)</f>
        <v>0</v>
      </c>
      <c r="AC27" s="37">
        <f>IF(ISBLANK('ETR Capacities'!X27)=TRUE," ",'ETR CO2 Savings (tCO2y)'!S27*'Input Data'!$L$7/1000000)</f>
        <v>0</v>
      </c>
      <c r="AD27" s="37">
        <f>IF(ISBLANK('ETR Capacities'!Y27)=TRUE," ",'ETR CO2 Savings (tCO2y)'!T27*'Input Data'!$L$7/1000000)</f>
        <v>0</v>
      </c>
      <c r="AE27" s="242">
        <f>IF(ISBLANK('ETR Capacities'!AA27)=TRUE," ",'ETR CO2 Savings (tCO2y)'!U27*'Input Data'!$L$7/1000000)</f>
        <v>0</v>
      </c>
      <c r="AF27" s="40">
        <f>IF(ISBLANK('ETR Capacities'!V27)=TRUE," ",'ETR CO2 Savings (tCO2y)'!Q27*'Input Data'!$L$8/1000000)</f>
        <v>6.760530000000001</v>
      </c>
      <c r="AG27" s="40">
        <f>IF(ISBLANK('ETR Capacities'!W27)=TRUE," ",'ETR CO2 Savings (tCO2y)'!R27*'Input Data'!$L$8/1000000)</f>
        <v>0</v>
      </c>
      <c r="AH27" s="40">
        <f>IF(ISBLANK('ETR Capacities'!X27)=TRUE," ",'ETR CO2 Savings (tCO2y)'!S27*'Input Data'!$L$8/1000000)</f>
        <v>0</v>
      </c>
      <c r="AI27" s="40">
        <f>IF(ISBLANK('ETR Capacities'!Y27)=TRUE," ",'ETR CO2 Savings (tCO2y)'!T27*'Input Data'!$L$8/1000000)</f>
        <v>0</v>
      </c>
      <c r="AJ27" s="248">
        <f>IF(ISBLANK('ETR Capacities'!AA27)=TRUE," ",'ETR CO2 Savings (tCO2y)'!U27*'Input Data'!$L$8/1000000)</f>
        <v>0</v>
      </c>
      <c r="AK27" s="227">
        <f>IF(ISBLANK('ETR Capacities'!AB27)=TRUE," ",'ETR CO2 Savings (tCO2y)'!V27*'Input Data'!$M$6/1000000)</f>
        <v>48.289500000000011</v>
      </c>
      <c r="AL27" s="227">
        <f>IF(ISBLANK('ETR Capacities'!AC27)=TRUE," ",'ETR CO2 Savings (tCO2y)'!W27*'Input Data'!$M$6/1000000)</f>
        <v>0</v>
      </c>
      <c r="AM27" s="227">
        <f>IF(ISBLANK('ETR Capacities'!AD27)=TRUE," ",'ETR CO2 Savings (tCO2y)'!X27*'Input Data'!$M$6/1000000)</f>
        <v>0</v>
      </c>
      <c r="AN27" s="227">
        <f>IF(ISBLANK('ETR Capacities'!AE27)=TRUE," ",'ETR CO2 Savings (tCO2y)'!Y27*'Input Data'!$M$6/1000000)</f>
        <v>0</v>
      </c>
      <c r="AO27" s="228">
        <f>IF(ISBLANK('ETR Capacities'!AG27)=TRUE," ",'ETR CO2 Savings (tCO2y)'!Z27*'Input Data'!$M$6/1000000)</f>
        <v>0</v>
      </c>
      <c r="AP27" s="37">
        <f>IF(ISBLANK('ETR Capacities'!AB27)=TRUE," ",'ETR CO2 Savings (tCO2y)'!V27*'Input Data'!$M$7/1000000)</f>
        <v>64.38600000000001</v>
      </c>
      <c r="AQ27" s="37">
        <f>IF(ISBLANK('ETR Capacities'!AC27)=TRUE," ",'ETR CO2 Savings (tCO2y)'!W27*'Input Data'!$M$7/1000000)</f>
        <v>0</v>
      </c>
      <c r="AR27" s="37">
        <f>IF(ISBLANK('ETR Capacities'!AD27)=TRUE," ",'ETR CO2 Savings (tCO2y)'!X27*'Input Data'!$M$7/1000000)</f>
        <v>0</v>
      </c>
      <c r="AS27" s="37">
        <f>IF(ISBLANK('ETR Capacities'!AE27)=TRUE," ",'ETR CO2 Savings (tCO2y)'!Y27*'Input Data'!$M$7/1000000)</f>
        <v>0</v>
      </c>
      <c r="AT27" s="242">
        <f>IF(ISBLANK('ETR Capacities'!AG27)=TRUE," ",'ETR CO2 Savings (tCO2y)'!Z27*'Input Data'!$M$7/1000000)</f>
        <v>0</v>
      </c>
      <c r="AU27" s="40">
        <f>IF(ISBLANK('ETR Capacities'!AB27)=TRUE," ",'ETR CO2 Savings (tCO2y)'!V27*'Input Data'!$M$8/1000000)</f>
        <v>51.508800000000008</v>
      </c>
      <c r="AV27" s="40">
        <f>IF(ISBLANK('ETR Capacities'!AC27)=TRUE," ",'ETR CO2 Savings (tCO2y)'!W27*'Input Data'!$M$8/1000000)</f>
        <v>0</v>
      </c>
      <c r="AW27" s="40">
        <f>IF(ISBLANK('ETR Capacities'!AD27)=TRUE," ",'ETR CO2 Savings (tCO2y)'!X27*'Input Data'!$M$8/1000000)</f>
        <v>0</v>
      </c>
      <c r="AX27" s="40">
        <f>IF(ISBLANK('ETR Capacities'!AE27)=TRUE," ",'ETR CO2 Savings (tCO2y)'!Y27*'Input Data'!$M$8/1000000)</f>
        <v>0</v>
      </c>
      <c r="AY27" s="248">
        <f>IF(ISBLANK('ETR Capacities'!AG27)=TRUE," ",'ETR CO2 Savings (tCO2y)'!Z27*'Input Data'!$M$8/1000000)</f>
        <v>0</v>
      </c>
    </row>
    <row r="28" spans="2:51" ht="159.75" customHeight="1" x14ac:dyDescent="0.25">
      <c r="B28" s="485" t="str">
        <f>'ETR Capacities'!B28</f>
        <v>DE</v>
      </c>
      <c r="C28" s="471" t="str">
        <f>'ETR Capacities'!C28</f>
        <v>ETR-N-894</v>
      </c>
      <c r="D28" s="471" t="str">
        <f>_xlfn.XLOOKUP(C28,'Investment Project Main Info'!$E$4:$E$265,'Investment Project Main Info'!$F$4:$F$265)</f>
        <v>Green Hydrogen Hub Etzel</v>
      </c>
      <c r="E28" s="471" t="str">
        <f>_xlfn.XLOOKUP(C28,'ETR Capacities'!$C$5:$C$79,'ETR Capacities'!$E$5:$E$79)</f>
        <v xml:space="preserve">Hydrogen and synthetic methane </v>
      </c>
      <c r="F28" s="13" t="str">
        <f>IF(_xlfn.XLOOKUP(C28,'ETR Capacities'!$C$5:$C$79,'ETR Capacities'!$F$5:$F$79)=0," ",_xlfn.XLOOKUP(C28,'ETR Capacities'!$C$5:$C$79,'ETR Capacities'!$F$5:$F$79))</f>
        <v xml:space="preserve"> </v>
      </c>
      <c r="G28" s="386">
        <f>IF(ISBLANK('ETR Capacities'!J28)=TRUE," ",'ETR CO2 Savings (tCO2y)'!G28*'Input Data'!$I$6/1000000)</f>
        <v>0</v>
      </c>
      <c r="H28" s="105">
        <f>IF(ISBLANK('ETR Capacities'!K28)=TRUE," ",'ETR CO2 Savings (tCO2y)'!H28*'Input Data'!$I$6/1000000)</f>
        <v>0</v>
      </c>
      <c r="I28" s="105">
        <f>IF(ISBLANK('ETR Capacities'!L28)=TRUE," ",'ETR CO2 Savings (tCO2y)'!I28*'Input Data'!$I$6/1000000)</f>
        <v>0</v>
      </c>
      <c r="J28" s="105">
        <f>IF(ISBLANK('ETR Capacities'!M28)=TRUE," ",'ETR CO2 Savings (tCO2y)'!J28*'Input Data'!$I$6/1000000)</f>
        <v>0</v>
      </c>
      <c r="K28" s="106">
        <f>IF(ISBLANK('ETR Capacities'!O28)=TRUE," ",'ETR CO2 Savings (tCO2y)'!K28*'Input Data'!$I$6/1000000)</f>
        <v>0</v>
      </c>
      <c r="L28" s="209">
        <f>IF(ISBLANK('ETR Capacities'!P28)=TRUE," ",'ETR CO2 Savings (tCO2y)'!L28*'Input Data'!$J$6/1000000)</f>
        <v>0</v>
      </c>
      <c r="M28" s="209">
        <f>IF(ISBLANK('ETR Capacities'!Q28)=TRUE," ",'ETR CO2 Savings (tCO2y)'!M28*'Input Data'!$J$6/1000000)</f>
        <v>0</v>
      </c>
      <c r="N28" s="209">
        <f>IF(ISBLANK('ETR Capacities'!R28)=TRUE," ",'ETR CO2 Savings (tCO2y)'!N28*'Input Data'!$J$6/1000000)</f>
        <v>0</v>
      </c>
      <c r="O28" s="209">
        <f>IF(ISBLANK('ETR Capacities'!S28)=TRUE," ",'ETR CO2 Savings (tCO2y)'!O28*'Input Data'!$J$6/1000000)</f>
        <v>0</v>
      </c>
      <c r="P28" s="210">
        <f>IF(ISBLANK('ETR Capacities'!U28)=TRUE," ",'ETR CO2 Savings (tCO2y)'!P28*'Input Data'!$J$6/1000000)</f>
        <v>0</v>
      </c>
      <c r="Q28" s="209">
        <f>IF(ISBLANK('ETR Capacities'!P28)=TRUE," ",'ETR CO2 Savings (tCO2y)'!L28*'Input Data'!$K$6/1000000)</f>
        <v>0</v>
      </c>
      <c r="R28" s="209">
        <f>IF(ISBLANK('ETR Capacities'!Q28)=TRUE," ",'ETR CO2 Savings (tCO2y)'!M28*'Input Data'!$K$6/1000000)</f>
        <v>0</v>
      </c>
      <c r="S28" s="209">
        <f>IF(ISBLANK('ETR Capacities'!R28)=TRUE," ",'ETR CO2 Savings (tCO2y)'!N28*'Input Data'!$K$6/1000000)</f>
        <v>0</v>
      </c>
      <c r="T28" s="209">
        <f>IF(ISBLANK('ETR Capacities'!S28)=TRUE," ",'ETR CO2 Savings (tCO2y)'!O28*'Input Data'!$K$6/1000000)</f>
        <v>0</v>
      </c>
      <c r="U28" s="210">
        <f>IF(ISBLANK('ETR Capacities'!U28)=TRUE," ",'ETR CO2 Savings (tCO2y)'!P28*'Input Data'!$K$6/1000000)</f>
        <v>0</v>
      </c>
      <c r="V28" s="227">
        <f>IF(ISBLANK('ETR Capacities'!V28)=TRUE," ",'ETR CO2 Savings (tCO2y)'!Q28*'Input Data'!$L$6/1000000)</f>
        <v>5.2152660000000006</v>
      </c>
      <c r="W28" s="227">
        <f>IF(ISBLANK('ETR Capacities'!W28)=TRUE," ",'ETR CO2 Savings (tCO2y)'!R28*'Input Data'!$L$6/1000000)</f>
        <v>0</v>
      </c>
      <c r="X28" s="227">
        <f>IF(ISBLANK('ETR Capacities'!X28)=TRUE," ",'ETR CO2 Savings (tCO2y)'!S28*'Input Data'!$L$6/1000000)</f>
        <v>0</v>
      </c>
      <c r="Y28" s="227">
        <f>IF(ISBLANK('ETR Capacities'!Y28)=TRUE," ",'ETR CO2 Savings (tCO2y)'!T28*'Input Data'!$L$6/1000000)</f>
        <v>0</v>
      </c>
      <c r="Z28" s="228">
        <f>IF(ISBLANK('ETR Capacities'!AA28)=TRUE," ",'ETR CO2 Savings (tCO2y)'!U28*'Input Data'!$L$6/1000000)</f>
        <v>0</v>
      </c>
      <c r="AA28" s="37">
        <f>IF(ISBLANK('ETR Capacities'!V28)=TRUE," ",'ETR CO2 Savings (tCO2y)'!Q28*'Input Data'!$L$7/1000000)</f>
        <v>10.237374000000003</v>
      </c>
      <c r="AB28" s="37">
        <f>IF(ISBLANK('ETR Capacities'!W28)=TRUE," ",'ETR CO2 Savings (tCO2y)'!R28*'Input Data'!$L$7/1000000)</f>
        <v>0</v>
      </c>
      <c r="AC28" s="37">
        <f>IF(ISBLANK('ETR Capacities'!X28)=TRUE," ",'ETR CO2 Savings (tCO2y)'!S28*'Input Data'!$L$7/1000000)</f>
        <v>0</v>
      </c>
      <c r="AD28" s="37">
        <f>IF(ISBLANK('ETR Capacities'!Y28)=TRUE," ",'ETR CO2 Savings (tCO2y)'!T28*'Input Data'!$L$7/1000000)</f>
        <v>0</v>
      </c>
      <c r="AE28" s="242">
        <f>IF(ISBLANK('ETR Capacities'!AA28)=TRUE," ",'ETR CO2 Savings (tCO2y)'!U28*'Input Data'!$L$7/1000000)</f>
        <v>0</v>
      </c>
      <c r="AF28" s="40">
        <f>IF(ISBLANK('ETR Capacities'!V28)=TRUE," ",'ETR CO2 Savings (tCO2y)'!Q28*'Input Data'!$L$8/1000000)</f>
        <v>6.760530000000001</v>
      </c>
      <c r="AG28" s="40">
        <f>IF(ISBLANK('ETR Capacities'!W28)=TRUE," ",'ETR CO2 Savings (tCO2y)'!R28*'Input Data'!$L$8/1000000)</f>
        <v>0</v>
      </c>
      <c r="AH28" s="40">
        <f>IF(ISBLANK('ETR Capacities'!X28)=TRUE," ",'ETR CO2 Savings (tCO2y)'!S28*'Input Data'!$L$8/1000000)</f>
        <v>0</v>
      </c>
      <c r="AI28" s="40">
        <f>IF(ISBLANK('ETR Capacities'!Y28)=TRUE," ",'ETR CO2 Savings (tCO2y)'!T28*'Input Data'!$L$8/1000000)</f>
        <v>0</v>
      </c>
      <c r="AJ28" s="248">
        <f>IF(ISBLANK('ETR Capacities'!AA28)=TRUE," ",'ETR CO2 Savings (tCO2y)'!U28*'Input Data'!$L$8/1000000)</f>
        <v>0</v>
      </c>
      <c r="AK28" s="227">
        <f>IF(ISBLANK('ETR Capacities'!AB28)=TRUE," ",'ETR CO2 Savings (tCO2y)'!V28*'Input Data'!$M$6/1000000)</f>
        <v>48.289500000000011</v>
      </c>
      <c r="AL28" s="227">
        <f>IF(ISBLANK('ETR Capacities'!AC28)=TRUE," ",'ETR CO2 Savings (tCO2y)'!W28*'Input Data'!$M$6/1000000)</f>
        <v>0</v>
      </c>
      <c r="AM28" s="227">
        <f>IF(ISBLANK('ETR Capacities'!AD28)=TRUE," ",'ETR CO2 Savings (tCO2y)'!X28*'Input Data'!$M$6/1000000)</f>
        <v>0</v>
      </c>
      <c r="AN28" s="227">
        <f>IF(ISBLANK('ETR Capacities'!AE28)=TRUE," ",'ETR CO2 Savings (tCO2y)'!Y28*'Input Data'!$M$6/1000000)</f>
        <v>0</v>
      </c>
      <c r="AO28" s="228">
        <f>IF(ISBLANK('ETR Capacities'!AG28)=TRUE," ",'ETR CO2 Savings (tCO2y)'!Z28*'Input Data'!$M$6/1000000)</f>
        <v>0</v>
      </c>
      <c r="AP28" s="37">
        <f>IF(ISBLANK('ETR Capacities'!AB28)=TRUE," ",'ETR CO2 Savings (tCO2y)'!V28*'Input Data'!$M$7/1000000)</f>
        <v>64.38600000000001</v>
      </c>
      <c r="AQ28" s="37">
        <f>IF(ISBLANK('ETR Capacities'!AC28)=TRUE," ",'ETR CO2 Savings (tCO2y)'!W28*'Input Data'!$M$7/1000000)</f>
        <v>0</v>
      </c>
      <c r="AR28" s="37">
        <f>IF(ISBLANK('ETR Capacities'!AD28)=TRUE," ",'ETR CO2 Savings (tCO2y)'!X28*'Input Data'!$M$7/1000000)</f>
        <v>0</v>
      </c>
      <c r="AS28" s="37">
        <f>IF(ISBLANK('ETR Capacities'!AE28)=TRUE," ",'ETR CO2 Savings (tCO2y)'!Y28*'Input Data'!$M$7/1000000)</f>
        <v>0</v>
      </c>
      <c r="AT28" s="242">
        <f>IF(ISBLANK('ETR Capacities'!AG28)=TRUE," ",'ETR CO2 Savings (tCO2y)'!Z28*'Input Data'!$M$7/1000000)</f>
        <v>0</v>
      </c>
      <c r="AU28" s="40">
        <f>IF(ISBLANK('ETR Capacities'!AB28)=TRUE," ",'ETR CO2 Savings (tCO2y)'!V28*'Input Data'!$M$8/1000000)</f>
        <v>51.508800000000008</v>
      </c>
      <c r="AV28" s="40">
        <f>IF(ISBLANK('ETR Capacities'!AC28)=TRUE," ",'ETR CO2 Savings (tCO2y)'!W28*'Input Data'!$M$8/1000000)</f>
        <v>0</v>
      </c>
      <c r="AW28" s="40">
        <f>IF(ISBLANK('ETR Capacities'!AD28)=TRUE," ",'ETR CO2 Savings (tCO2y)'!X28*'Input Data'!$M$8/1000000)</f>
        <v>0</v>
      </c>
      <c r="AX28" s="40">
        <f>IF(ISBLANK('ETR Capacities'!AE28)=TRUE," ",'ETR CO2 Savings (tCO2y)'!Y28*'Input Data'!$M$8/1000000)</f>
        <v>0</v>
      </c>
      <c r="AY28" s="248">
        <f>IF(ISBLANK('ETR Capacities'!AG28)=TRUE," ",'ETR CO2 Savings (tCO2y)'!Z28*'Input Data'!$M$8/1000000)</f>
        <v>0</v>
      </c>
    </row>
    <row r="29" spans="2:51" ht="91.5" customHeight="1" x14ac:dyDescent="0.25">
      <c r="B29" s="485" t="str">
        <f>'ETR Capacities'!B29</f>
        <v>DE</v>
      </c>
      <c r="C29" s="471" t="str">
        <f>'ETR Capacities'!C29</f>
        <v>ETR-N-903</v>
      </c>
      <c r="D29" s="471" t="str">
        <f>_xlfn.XLOOKUP(C29,'Investment Project Main Info'!$E$4:$E$265,'Investment Project Main Info'!$F$4:$F$265)</f>
        <v>Coversion of Natural Gas pipelines to Hydrogen</v>
      </c>
      <c r="E29" s="471" t="str">
        <f>_xlfn.XLOOKUP(C29,'ETR Capacities'!$C$5:$C$79,'ETR Capacities'!$E$5:$E$79)</f>
        <v xml:space="preserve">Hydrogen and synthetic methane </v>
      </c>
      <c r="F29" s="13" t="str">
        <f>IF(_xlfn.XLOOKUP(C29,'ETR Capacities'!$C$5:$C$79,'ETR Capacities'!$F$5:$F$79)=0," ",_xlfn.XLOOKUP(C29,'ETR Capacities'!$C$5:$C$79,'ETR Capacities'!$F$5:$F$79))</f>
        <v xml:space="preserve"> </v>
      </c>
      <c r="G29" s="386" t="str">
        <f>IF(ISBLANK('ETR Capacities'!J29)=TRUE," ",'ETR CO2 Savings (tCO2y)'!G29*'Input Data'!$I$6/1000000)</f>
        <v xml:space="preserve"> </v>
      </c>
      <c r="H29" s="105" t="str">
        <f>IF(ISBLANK('ETR Capacities'!K29)=TRUE," ",'ETR CO2 Savings (tCO2y)'!H29*'Input Data'!$I$6/1000000)</f>
        <v xml:space="preserve"> </v>
      </c>
      <c r="I29" s="105" t="str">
        <f>IF(ISBLANK('ETR Capacities'!L29)=TRUE," ",'ETR CO2 Savings (tCO2y)'!I29*'Input Data'!$I$6/1000000)</f>
        <v xml:space="preserve"> </v>
      </c>
      <c r="J29" s="105" t="str">
        <f>IF(ISBLANK('ETR Capacities'!M29)=TRUE," ",'ETR CO2 Savings (tCO2y)'!J29*'Input Data'!$I$6/1000000)</f>
        <v xml:space="preserve"> </v>
      </c>
      <c r="K29" s="106" t="str">
        <f>IF(ISBLANK('ETR Capacities'!O29)=TRUE," ",'ETR CO2 Savings (tCO2y)'!K29*'Input Data'!$I$6/1000000)</f>
        <v xml:space="preserve"> </v>
      </c>
      <c r="L29" s="209" t="str">
        <f>IF(ISBLANK('ETR Capacities'!P29)=TRUE," ",'ETR CO2 Savings (tCO2y)'!L29*'Input Data'!$J$6/1000000)</f>
        <v xml:space="preserve"> </v>
      </c>
      <c r="M29" s="209" t="str">
        <f>IF(ISBLANK('ETR Capacities'!Q29)=TRUE," ",'ETR CO2 Savings (tCO2y)'!M29*'Input Data'!$J$6/1000000)</f>
        <v xml:space="preserve"> </v>
      </c>
      <c r="N29" s="209" t="str">
        <f>IF(ISBLANK('ETR Capacities'!R29)=TRUE," ",'ETR CO2 Savings (tCO2y)'!N29*'Input Data'!$J$6/1000000)</f>
        <v xml:space="preserve"> </v>
      </c>
      <c r="O29" s="209" t="str">
        <f>IF(ISBLANK('ETR Capacities'!S29)=TRUE," ",'ETR CO2 Savings (tCO2y)'!O29*'Input Data'!$J$6/1000000)</f>
        <v xml:space="preserve"> </v>
      </c>
      <c r="P29" s="210" t="str">
        <f>IF(ISBLANK('ETR Capacities'!U29)=TRUE," ",'ETR CO2 Savings (tCO2y)'!P29*'Input Data'!$J$6/1000000)</f>
        <v xml:space="preserve"> </v>
      </c>
      <c r="Q29" s="209" t="str">
        <f>IF(ISBLANK('ETR Capacities'!P29)=TRUE," ",'ETR CO2 Savings (tCO2y)'!L29*'Input Data'!$K$6/1000000)</f>
        <v xml:space="preserve"> </v>
      </c>
      <c r="R29" s="209" t="str">
        <f>IF(ISBLANK('ETR Capacities'!Q29)=TRUE," ",'ETR CO2 Savings (tCO2y)'!M29*'Input Data'!$K$6/1000000)</f>
        <v xml:space="preserve"> </v>
      </c>
      <c r="S29" s="209" t="str">
        <f>IF(ISBLANK('ETR Capacities'!R29)=TRUE," ",'ETR CO2 Savings (tCO2y)'!N29*'Input Data'!$K$6/1000000)</f>
        <v xml:space="preserve"> </v>
      </c>
      <c r="T29" s="209" t="str">
        <f>IF(ISBLANK('ETR Capacities'!S29)=TRUE," ",'ETR CO2 Savings (tCO2y)'!O29*'Input Data'!$K$6/1000000)</f>
        <v xml:space="preserve"> </v>
      </c>
      <c r="U29" s="210" t="str">
        <f>IF(ISBLANK('ETR Capacities'!U29)=TRUE," ",'ETR CO2 Savings (tCO2y)'!P29*'Input Data'!$K$6/1000000)</f>
        <v xml:space="preserve"> </v>
      </c>
      <c r="V29" s="227" t="str">
        <f>IF(ISBLANK('ETR Capacities'!V29)=TRUE," ",'ETR CO2 Savings (tCO2y)'!Q29*'Input Data'!$L$6/1000000)</f>
        <v xml:space="preserve"> </v>
      </c>
      <c r="W29" s="227" t="str">
        <f>IF(ISBLANK('ETR Capacities'!W29)=TRUE," ",'ETR CO2 Savings (tCO2y)'!R29*'Input Data'!$L$6/1000000)</f>
        <v xml:space="preserve"> </v>
      </c>
      <c r="X29" s="227" t="str">
        <f>IF(ISBLANK('ETR Capacities'!X29)=TRUE," ",'ETR CO2 Savings (tCO2y)'!S29*'Input Data'!$L$6/1000000)</f>
        <v xml:space="preserve"> </v>
      </c>
      <c r="Y29" s="227" t="str">
        <f>IF(ISBLANK('ETR Capacities'!Y29)=TRUE," ",'ETR CO2 Savings (tCO2y)'!T29*'Input Data'!$L$6/1000000)</f>
        <v xml:space="preserve"> </v>
      </c>
      <c r="Z29" s="228" t="str">
        <f>IF(ISBLANK('ETR Capacities'!AA29)=TRUE," ",'ETR CO2 Savings (tCO2y)'!U29*'Input Data'!$L$6/1000000)</f>
        <v xml:space="preserve"> </v>
      </c>
      <c r="AA29" s="37" t="str">
        <f>IF(ISBLANK('ETR Capacities'!V29)=TRUE," ",'ETR CO2 Savings (tCO2y)'!Q29*'Input Data'!$L$7/1000000)</f>
        <v xml:space="preserve"> </v>
      </c>
      <c r="AB29" s="37" t="str">
        <f>IF(ISBLANK('ETR Capacities'!W29)=TRUE," ",'ETR CO2 Savings (tCO2y)'!R29*'Input Data'!$L$7/1000000)</f>
        <v xml:space="preserve"> </v>
      </c>
      <c r="AC29" s="37" t="str">
        <f>IF(ISBLANK('ETR Capacities'!X29)=TRUE," ",'ETR CO2 Savings (tCO2y)'!S29*'Input Data'!$L$7/1000000)</f>
        <v xml:space="preserve"> </v>
      </c>
      <c r="AD29" s="37" t="str">
        <f>IF(ISBLANK('ETR Capacities'!Y29)=TRUE," ",'ETR CO2 Savings (tCO2y)'!T29*'Input Data'!$L$7/1000000)</f>
        <v xml:space="preserve"> </v>
      </c>
      <c r="AE29" s="242" t="str">
        <f>IF(ISBLANK('ETR Capacities'!AA29)=TRUE," ",'ETR CO2 Savings (tCO2y)'!U29*'Input Data'!$L$7/1000000)</f>
        <v xml:space="preserve"> </v>
      </c>
      <c r="AF29" s="40" t="str">
        <f>IF(ISBLANK('ETR Capacities'!V29)=TRUE," ",'ETR CO2 Savings (tCO2y)'!Q29*'Input Data'!$L$8/1000000)</f>
        <v xml:space="preserve"> </v>
      </c>
      <c r="AG29" s="40" t="str">
        <f>IF(ISBLANK('ETR Capacities'!W29)=TRUE," ",'ETR CO2 Savings (tCO2y)'!R29*'Input Data'!$L$8/1000000)</f>
        <v xml:space="preserve"> </v>
      </c>
      <c r="AH29" s="40" t="str">
        <f>IF(ISBLANK('ETR Capacities'!X29)=TRUE," ",'ETR CO2 Savings (tCO2y)'!S29*'Input Data'!$L$8/1000000)</f>
        <v xml:space="preserve"> </v>
      </c>
      <c r="AI29" s="40" t="str">
        <f>IF(ISBLANK('ETR Capacities'!Y29)=TRUE," ",'ETR CO2 Savings (tCO2y)'!T29*'Input Data'!$L$8/1000000)</f>
        <v xml:space="preserve"> </v>
      </c>
      <c r="AJ29" s="248" t="str">
        <f>IF(ISBLANK('ETR Capacities'!AA29)=TRUE," ",'ETR CO2 Savings (tCO2y)'!U29*'Input Data'!$L$8/1000000)</f>
        <v xml:space="preserve"> </v>
      </c>
      <c r="AK29" s="227" t="str">
        <f>IF(ISBLANK('ETR Capacities'!AB29)=TRUE," ",'ETR CO2 Savings (tCO2y)'!V29*'Input Data'!$M$6/1000000)</f>
        <v xml:space="preserve"> </v>
      </c>
      <c r="AL29" s="227" t="str">
        <f>IF(ISBLANK('ETR Capacities'!AC29)=TRUE," ",'ETR CO2 Savings (tCO2y)'!W29*'Input Data'!$M$6/1000000)</f>
        <v xml:space="preserve"> </v>
      </c>
      <c r="AM29" s="227" t="str">
        <f>IF(ISBLANK('ETR Capacities'!AD29)=TRUE," ",'ETR CO2 Savings (tCO2y)'!X29*'Input Data'!$M$6/1000000)</f>
        <v xml:space="preserve"> </v>
      </c>
      <c r="AN29" s="227" t="str">
        <f>IF(ISBLANK('ETR Capacities'!AE29)=TRUE," ",'ETR CO2 Savings (tCO2y)'!Y29*'Input Data'!$M$6/1000000)</f>
        <v xml:space="preserve"> </v>
      </c>
      <c r="AO29" s="228" t="str">
        <f>IF(ISBLANK('ETR Capacities'!AG29)=TRUE," ",'ETR CO2 Savings (tCO2y)'!Z29*'Input Data'!$M$6/1000000)</f>
        <v xml:space="preserve"> </v>
      </c>
      <c r="AP29" s="37" t="str">
        <f>IF(ISBLANK('ETR Capacities'!AB29)=TRUE," ",'ETR CO2 Savings (tCO2y)'!V29*'Input Data'!$M$7/1000000)</f>
        <v xml:space="preserve"> </v>
      </c>
      <c r="AQ29" s="37" t="str">
        <f>IF(ISBLANK('ETR Capacities'!AC29)=TRUE," ",'ETR CO2 Savings (tCO2y)'!W29*'Input Data'!$M$7/1000000)</f>
        <v xml:space="preserve"> </v>
      </c>
      <c r="AR29" s="37" t="str">
        <f>IF(ISBLANK('ETR Capacities'!AD29)=TRUE," ",'ETR CO2 Savings (tCO2y)'!X29*'Input Data'!$M$7/1000000)</f>
        <v xml:space="preserve"> </v>
      </c>
      <c r="AS29" s="37" t="str">
        <f>IF(ISBLANK('ETR Capacities'!AE29)=TRUE," ",'ETR CO2 Savings (tCO2y)'!Y29*'Input Data'!$M$7/1000000)</f>
        <v xml:space="preserve"> </v>
      </c>
      <c r="AT29" s="242" t="str">
        <f>IF(ISBLANK('ETR Capacities'!AG29)=TRUE," ",'ETR CO2 Savings (tCO2y)'!Z29*'Input Data'!$M$7/1000000)</f>
        <v xml:space="preserve"> </v>
      </c>
      <c r="AU29" s="40" t="str">
        <f>IF(ISBLANK('ETR Capacities'!AB29)=TRUE," ",'ETR CO2 Savings (tCO2y)'!V29*'Input Data'!$M$8/1000000)</f>
        <v xml:space="preserve"> </v>
      </c>
      <c r="AV29" s="40" t="str">
        <f>IF(ISBLANK('ETR Capacities'!AC29)=TRUE," ",'ETR CO2 Savings (tCO2y)'!W29*'Input Data'!$M$8/1000000)</f>
        <v xml:space="preserve"> </v>
      </c>
      <c r="AW29" s="40" t="str">
        <f>IF(ISBLANK('ETR Capacities'!AD29)=TRUE," ",'ETR CO2 Savings (tCO2y)'!X29*'Input Data'!$M$8/1000000)</f>
        <v xml:space="preserve"> </v>
      </c>
      <c r="AX29" s="40" t="str">
        <f>IF(ISBLANK('ETR Capacities'!AE29)=TRUE," ",'ETR CO2 Savings (tCO2y)'!Y29*'Input Data'!$M$8/1000000)</f>
        <v xml:space="preserve"> </v>
      </c>
      <c r="AY29" s="248" t="str">
        <f>IF(ISBLANK('ETR Capacities'!AG29)=TRUE," ",'ETR CO2 Savings (tCO2y)'!Z29*'Input Data'!$M$8/1000000)</f>
        <v xml:space="preserve"> </v>
      </c>
    </row>
    <row r="30" spans="2:51" ht="142.5" customHeight="1" thickBot="1" x14ac:dyDescent="0.3">
      <c r="B30" s="485" t="str">
        <f>'ETR Capacities'!B30</f>
        <v>DE</v>
      </c>
      <c r="C30" s="475" t="str">
        <f>'ETR Capacities'!C30</f>
        <v>ETR-N-939</v>
      </c>
      <c r="D30" s="475" t="str">
        <f>_xlfn.XLOOKUP(C30,'Investment Project Main Info'!$E$4:$E$265,'Investment Project Main Info'!$F$4:$F$265)</f>
        <v>H2morrow Steel</v>
      </c>
      <c r="E30" s="475" t="str">
        <f>_xlfn.XLOOKUP(C30,'ETR Capacities'!$C$5:$C$79,'ETR Capacities'!$E$5:$E$79)</f>
        <v xml:space="preserve">Hydrogen and synthetic methane </v>
      </c>
      <c r="F30" s="53" t="str">
        <f>IF(_xlfn.XLOOKUP(C30,'ETR Capacities'!$C$5:$C$79,'ETR Capacities'!$F$5:$F$79)=0," ",_xlfn.XLOOKUP(C30,'ETR Capacities'!$C$5:$C$79,'ETR Capacities'!$F$5:$F$79))</f>
        <v xml:space="preserve"> </v>
      </c>
      <c r="G30" s="386">
        <f>IF(ISBLANK('ETR Capacities'!J30)=TRUE," ",'ETR CO2 Savings (tCO2y)'!G30*'Input Data'!$I$6/1000000)</f>
        <v>0</v>
      </c>
      <c r="H30" s="105">
        <f>IF(ISBLANK('ETR Capacities'!K30)=TRUE," ",'ETR CO2 Savings (tCO2y)'!H30*'Input Data'!$I$6/1000000)</f>
        <v>0</v>
      </c>
      <c r="I30" s="105">
        <f>IF(ISBLANK('ETR Capacities'!L30)=TRUE," ",'ETR CO2 Savings (tCO2y)'!I30*'Input Data'!$I$6/1000000)</f>
        <v>0</v>
      </c>
      <c r="J30" s="105">
        <f>IF(ISBLANK('ETR Capacities'!M30)=TRUE," ",'ETR CO2 Savings (tCO2y)'!J30*'Input Data'!$I$6/1000000)</f>
        <v>0</v>
      </c>
      <c r="K30" s="106">
        <f>IF(ISBLANK('ETR Capacities'!O30)=TRUE," ",'ETR CO2 Savings (tCO2y)'!K30*'Input Data'!$I$6/1000000)</f>
        <v>0</v>
      </c>
      <c r="L30" s="209">
        <f>IF(ISBLANK('ETR Capacities'!P30)=TRUE," ",'ETR CO2 Savings (tCO2y)'!L30*'Input Data'!$J$6/1000000)</f>
        <v>0</v>
      </c>
      <c r="M30" s="209">
        <f>IF(ISBLANK('ETR Capacities'!Q30)=TRUE," ",'ETR CO2 Savings (tCO2y)'!M30*'Input Data'!$J$6/1000000)</f>
        <v>0</v>
      </c>
      <c r="N30" s="209">
        <f>IF(ISBLANK('ETR Capacities'!R30)=TRUE," ",'ETR CO2 Savings (tCO2y)'!N30*'Input Data'!$J$6/1000000)</f>
        <v>0</v>
      </c>
      <c r="O30" s="209">
        <f>IF(ISBLANK('ETR Capacities'!S30)=TRUE," ",'ETR CO2 Savings (tCO2y)'!O30*'Input Data'!$J$6/1000000)</f>
        <v>0</v>
      </c>
      <c r="P30" s="210">
        <f>IF(ISBLANK('ETR Capacities'!U30)=TRUE," ",'ETR CO2 Savings (tCO2y)'!P30*'Input Data'!$J$6/1000000)</f>
        <v>0</v>
      </c>
      <c r="Q30" s="209">
        <f>IF(ISBLANK('ETR Capacities'!P30)=TRUE," ",'ETR CO2 Savings (tCO2y)'!L30*'Input Data'!$K$6/1000000)</f>
        <v>0</v>
      </c>
      <c r="R30" s="209">
        <f>IF(ISBLANK('ETR Capacities'!Q30)=TRUE," ",'ETR CO2 Savings (tCO2y)'!M30*'Input Data'!$K$6/1000000)</f>
        <v>0</v>
      </c>
      <c r="S30" s="209">
        <f>IF(ISBLANK('ETR Capacities'!R30)=TRUE," ",'ETR CO2 Savings (tCO2y)'!N30*'Input Data'!$K$6/1000000)</f>
        <v>0</v>
      </c>
      <c r="T30" s="209">
        <f>IF(ISBLANK('ETR Capacities'!S30)=TRUE," ",'ETR CO2 Savings (tCO2y)'!O30*'Input Data'!$K$6/1000000)</f>
        <v>0</v>
      </c>
      <c r="U30" s="210">
        <f>IF(ISBLANK('ETR Capacities'!U30)=TRUE," ",'ETR CO2 Savings (tCO2y)'!P30*'Input Data'!$K$6/1000000)</f>
        <v>0</v>
      </c>
      <c r="V30" s="227">
        <f>IF(ISBLANK('ETR Capacities'!V30)=TRUE," ",'ETR CO2 Savings (tCO2y)'!Q30*'Input Data'!$L$6/1000000)</f>
        <v>49.895999997732005</v>
      </c>
      <c r="W30" s="227">
        <f>IF(ISBLANK('ETR Capacities'!W30)=TRUE," ",'ETR CO2 Savings (tCO2y)'!R30*'Input Data'!$L$6/1000000)</f>
        <v>0</v>
      </c>
      <c r="X30" s="227">
        <f>IF(ISBLANK('ETR Capacities'!X30)=TRUE," ",'ETR CO2 Savings (tCO2y)'!S30*'Input Data'!$L$6/1000000)</f>
        <v>0</v>
      </c>
      <c r="Y30" s="227">
        <f>IF(ISBLANK('ETR Capacities'!Y30)=TRUE," ",'ETR CO2 Savings (tCO2y)'!T30*'Input Data'!$L$6/1000000)</f>
        <v>0</v>
      </c>
      <c r="Z30" s="228">
        <f>IF(ISBLANK('ETR Capacities'!AA30)=TRUE," ",'ETR CO2 Savings (tCO2y)'!U30*'Input Data'!$L$6/1000000)</f>
        <v>0</v>
      </c>
      <c r="AA30" s="37">
        <f>IF(ISBLANK('ETR Capacities'!V30)=TRUE," ",'ETR CO2 Savings (tCO2y)'!Q30*'Input Data'!$L$7/1000000)</f>
        <v>97.943999995548012</v>
      </c>
      <c r="AB30" s="37">
        <f>IF(ISBLANK('ETR Capacities'!W30)=TRUE," ",'ETR CO2 Savings (tCO2y)'!R30*'Input Data'!$L$7/1000000)</f>
        <v>0</v>
      </c>
      <c r="AC30" s="37">
        <f>IF(ISBLANK('ETR Capacities'!X30)=TRUE," ",'ETR CO2 Savings (tCO2y)'!S30*'Input Data'!$L$7/1000000)</f>
        <v>0</v>
      </c>
      <c r="AD30" s="37">
        <f>IF(ISBLANK('ETR Capacities'!Y30)=TRUE," ",'ETR CO2 Savings (tCO2y)'!T30*'Input Data'!$L$7/1000000)</f>
        <v>0</v>
      </c>
      <c r="AE30" s="242">
        <f>IF(ISBLANK('ETR Capacities'!AA30)=TRUE," ",'ETR CO2 Savings (tCO2y)'!U30*'Input Data'!$L$7/1000000)</f>
        <v>0</v>
      </c>
      <c r="AF30" s="40">
        <f>IF(ISBLANK('ETR Capacities'!V30)=TRUE," ",'ETR CO2 Savings (tCO2y)'!Q30*'Input Data'!$L$8/1000000)</f>
        <v>64.679999997060008</v>
      </c>
      <c r="AG30" s="40">
        <f>IF(ISBLANK('ETR Capacities'!W30)=TRUE," ",'ETR CO2 Savings (tCO2y)'!R30*'Input Data'!$L$8/1000000)</f>
        <v>0</v>
      </c>
      <c r="AH30" s="40">
        <f>IF(ISBLANK('ETR Capacities'!X30)=TRUE," ",'ETR CO2 Savings (tCO2y)'!S30*'Input Data'!$L$8/1000000)</f>
        <v>0</v>
      </c>
      <c r="AI30" s="40">
        <f>IF(ISBLANK('ETR Capacities'!Y30)=TRUE," ",'ETR CO2 Savings (tCO2y)'!T30*'Input Data'!$L$8/1000000)</f>
        <v>0</v>
      </c>
      <c r="AJ30" s="248">
        <f>IF(ISBLANK('ETR Capacities'!AA30)=TRUE," ",'ETR CO2 Savings (tCO2y)'!U30*'Input Data'!$L$8/1000000)</f>
        <v>0</v>
      </c>
      <c r="AK30" s="227">
        <f>IF(ISBLANK('ETR Capacities'!AB30)=TRUE," ",'ETR CO2 Savings (tCO2y)'!V30*'Input Data'!$M$6/1000000)</f>
        <v>138.59999999370004</v>
      </c>
      <c r="AL30" s="227">
        <f>IF(ISBLANK('ETR Capacities'!AC30)=TRUE," ",'ETR CO2 Savings (tCO2y)'!W30*'Input Data'!$M$6/1000000)</f>
        <v>0</v>
      </c>
      <c r="AM30" s="227">
        <f>IF(ISBLANK('ETR Capacities'!AD30)=TRUE," ",'ETR CO2 Savings (tCO2y)'!X30*'Input Data'!$M$6/1000000)</f>
        <v>0</v>
      </c>
      <c r="AN30" s="227">
        <f>IF(ISBLANK('ETR Capacities'!AE30)=TRUE," ",'ETR CO2 Savings (tCO2y)'!Y30*'Input Data'!$M$6/1000000)</f>
        <v>0</v>
      </c>
      <c r="AO30" s="228">
        <f>IF(ISBLANK('ETR Capacities'!AG30)=TRUE," ",'ETR CO2 Savings (tCO2y)'!Z30*'Input Data'!$M$6/1000000)</f>
        <v>0</v>
      </c>
      <c r="AP30" s="37">
        <f>IF(ISBLANK('ETR Capacities'!AB30)=TRUE," ",'ETR CO2 Savings (tCO2y)'!V30*'Input Data'!$M$7/1000000)</f>
        <v>184.79999999160003</v>
      </c>
      <c r="AQ30" s="37">
        <f>IF(ISBLANK('ETR Capacities'!AC30)=TRUE," ",'ETR CO2 Savings (tCO2y)'!W30*'Input Data'!$M$7/1000000)</f>
        <v>0</v>
      </c>
      <c r="AR30" s="37">
        <f>IF(ISBLANK('ETR Capacities'!AD30)=TRUE," ",'ETR CO2 Savings (tCO2y)'!X30*'Input Data'!$M$7/1000000)</f>
        <v>0</v>
      </c>
      <c r="AS30" s="37">
        <f>IF(ISBLANK('ETR Capacities'!AE30)=TRUE," ",'ETR CO2 Savings (tCO2y)'!Y30*'Input Data'!$M$7/1000000)</f>
        <v>0</v>
      </c>
      <c r="AT30" s="242">
        <f>IF(ISBLANK('ETR Capacities'!AG30)=TRUE," ",'ETR CO2 Savings (tCO2y)'!Z30*'Input Data'!$M$7/1000000)</f>
        <v>0</v>
      </c>
      <c r="AU30" s="40">
        <f>IF(ISBLANK('ETR Capacities'!AB30)=TRUE," ",'ETR CO2 Savings (tCO2y)'!V30*'Input Data'!$M$8/1000000)</f>
        <v>147.83999999328003</v>
      </c>
      <c r="AV30" s="40">
        <f>IF(ISBLANK('ETR Capacities'!AC30)=TRUE," ",'ETR CO2 Savings (tCO2y)'!W30*'Input Data'!$M$8/1000000)</f>
        <v>0</v>
      </c>
      <c r="AW30" s="40">
        <f>IF(ISBLANK('ETR Capacities'!AD30)=TRUE," ",'ETR CO2 Savings (tCO2y)'!X30*'Input Data'!$M$8/1000000)</f>
        <v>0</v>
      </c>
      <c r="AX30" s="40">
        <f>IF(ISBLANK('ETR Capacities'!AE30)=TRUE," ",'ETR CO2 Savings (tCO2y)'!Y30*'Input Data'!$M$8/1000000)</f>
        <v>0</v>
      </c>
      <c r="AY30" s="248">
        <f>IF(ISBLANK('ETR Capacities'!AG30)=TRUE," ",'ETR CO2 Savings (tCO2y)'!Z30*'Input Data'!$M$8/1000000)</f>
        <v>0</v>
      </c>
    </row>
    <row r="31" spans="2:51" ht="191.25" customHeight="1" x14ac:dyDescent="0.25">
      <c r="B31" s="487" t="str">
        <f>'ETR Capacities'!B31</f>
        <v>DK</v>
      </c>
      <c r="C31" s="476" t="str">
        <f>'ETR Capacities'!C31</f>
        <v>ETR-A-64</v>
      </c>
      <c r="D31" s="476" t="str">
        <f>_xlfn.XLOOKUP(C31,'Investment Project Main Info'!$E$4:$E$265,'Investment Project Main Info'!$F$4:$F$265)</f>
        <v>Biomethane reverse flow Denmark</v>
      </c>
      <c r="E31" s="476" t="str">
        <f>_xlfn.XLOOKUP(C31,'ETR Capacities'!$C$5:$C$79,'ETR Capacities'!$E$5:$E$79)</f>
        <v>Reverse flow DSO-TSO</v>
      </c>
      <c r="F31" s="30" t="str">
        <f>IF(_xlfn.XLOOKUP(C31,'ETR Capacities'!$C$5:$C$79,'ETR Capacities'!$F$5:$F$79)=0," ",_xlfn.XLOOKUP(C31,'ETR Capacities'!$C$5:$C$79,'ETR Capacities'!$F$5:$F$79))</f>
        <v xml:space="preserve"> </v>
      </c>
      <c r="G31" s="388">
        <f>IF(ISBLANK('ETR Capacities'!J31)=TRUE," ",'ETR CO2 Savings (tCO2y)'!G31*'Input Data'!$I$6/1000000)</f>
        <v>0</v>
      </c>
      <c r="H31" s="109">
        <f>IF(ISBLANK('ETR Capacities'!K31)=TRUE," ",'ETR CO2 Savings (tCO2y)'!H31*'Input Data'!$I$6/1000000)</f>
        <v>0</v>
      </c>
      <c r="I31" s="109">
        <f>IF(ISBLANK('ETR Capacities'!L31)=TRUE," ",'ETR CO2 Savings (tCO2y)'!I31*'Input Data'!$I$6/1000000)</f>
        <v>0</v>
      </c>
      <c r="J31" s="109">
        <f>IF(ISBLANK('ETR Capacities'!M31)=TRUE," ",'ETR CO2 Savings (tCO2y)'!J31*'Input Data'!$I$6/1000000)</f>
        <v>0</v>
      </c>
      <c r="K31" s="110">
        <f>IF(ISBLANK('ETR Capacities'!O31)=TRUE," ",'ETR CO2 Savings (tCO2y)'!K31*'Input Data'!$I$6/1000000)</f>
        <v>0</v>
      </c>
      <c r="L31" s="214">
        <f>IF(ISBLANK('ETR Capacities'!P31)=TRUE," ",'ETR CO2 Savings (tCO2y)'!L31*'Input Data'!$J$6/1000000)</f>
        <v>0</v>
      </c>
      <c r="M31" s="214">
        <f>IF(ISBLANK('ETR Capacities'!Q31)=TRUE," ",'ETR CO2 Savings (tCO2y)'!M31*'Input Data'!$J$6/1000000)</f>
        <v>0</v>
      </c>
      <c r="N31" s="214">
        <f>IF(ISBLANK('ETR Capacities'!R31)=TRUE," ",'ETR CO2 Savings (tCO2y)'!N31*'Input Data'!$J$6/1000000)</f>
        <v>76.851129600000007</v>
      </c>
      <c r="O31" s="214">
        <f>IF(ISBLANK('ETR Capacities'!S31)=TRUE," ",'ETR CO2 Savings (tCO2y)'!O31*'Input Data'!$J$6/1000000)</f>
        <v>0</v>
      </c>
      <c r="P31" s="215">
        <f>IF(ISBLANK('ETR Capacities'!U31)=TRUE," ",'ETR CO2 Savings (tCO2y)'!P31*'Input Data'!$J$6/1000000)</f>
        <v>0</v>
      </c>
      <c r="Q31" s="214">
        <f>IF(ISBLANK('ETR Capacities'!P31)=TRUE," ",'ETR CO2 Savings (tCO2y)'!L31*'Input Data'!$K$6/1000000)</f>
        <v>0</v>
      </c>
      <c r="R31" s="214">
        <f>IF(ISBLANK('ETR Capacities'!Q31)=TRUE," ",'ETR CO2 Savings (tCO2y)'!M31*'Input Data'!$K$6/1000000)</f>
        <v>0</v>
      </c>
      <c r="S31" s="214">
        <f>IF(ISBLANK('ETR Capacities'!R31)=TRUE," ",'ETR CO2 Savings (tCO2y)'!N31*'Input Data'!$K$6/1000000)</f>
        <v>31.5638568</v>
      </c>
      <c r="T31" s="214">
        <f>IF(ISBLANK('ETR Capacities'!S31)=TRUE," ",'ETR CO2 Savings (tCO2y)'!O31*'Input Data'!$K$6/1000000)</f>
        <v>0</v>
      </c>
      <c r="U31" s="215">
        <f>IF(ISBLANK('ETR Capacities'!U31)=TRUE," ",'ETR CO2 Savings (tCO2y)'!P31*'Input Data'!$K$6/1000000)</f>
        <v>0</v>
      </c>
      <c r="V31" s="232">
        <f>IF(ISBLANK('ETR Capacities'!V31)=TRUE," ",'ETR CO2 Savings (tCO2y)'!Q31*'Input Data'!$L$6/1000000)</f>
        <v>0</v>
      </c>
      <c r="W31" s="232">
        <f>IF(ISBLANK('ETR Capacities'!W31)=TRUE," ",'ETR CO2 Savings (tCO2y)'!R31*'Input Data'!$L$6/1000000)</f>
        <v>0</v>
      </c>
      <c r="X31" s="232">
        <f>IF(ISBLANK('ETR Capacities'!X31)=TRUE," ",'ETR CO2 Savings (tCO2y)'!S31*'Input Data'!$L$6/1000000)</f>
        <v>37.053223200000005</v>
      </c>
      <c r="Y31" s="232">
        <f>IF(ISBLANK('ETR Capacities'!Y31)=TRUE," ",'ETR CO2 Savings (tCO2y)'!T31*'Input Data'!$L$6/1000000)</f>
        <v>0</v>
      </c>
      <c r="Z31" s="233">
        <f>IF(ISBLANK('ETR Capacities'!AA31)=TRUE," ",'ETR CO2 Savings (tCO2y)'!U31*'Input Data'!$L$6/1000000)</f>
        <v>0</v>
      </c>
      <c r="AA31" s="66">
        <f>IF(ISBLANK('ETR Capacities'!V31)=TRUE," ",'ETR CO2 Savings (tCO2y)'!Q31*'Input Data'!$L$7/1000000)</f>
        <v>0</v>
      </c>
      <c r="AB31" s="66">
        <f>IF(ISBLANK('ETR Capacities'!W31)=TRUE," ",'ETR CO2 Savings (tCO2y)'!R31*'Input Data'!$L$7/1000000)</f>
        <v>0</v>
      </c>
      <c r="AC31" s="66">
        <f>IF(ISBLANK('ETR Capacities'!X31)=TRUE," ",'ETR CO2 Savings (tCO2y)'!S31*'Input Data'!$L$7/1000000)</f>
        <v>72.734104800000011</v>
      </c>
      <c r="AD31" s="66">
        <f>IF(ISBLANK('ETR Capacities'!Y31)=TRUE," ",'ETR CO2 Savings (tCO2y)'!T31*'Input Data'!$L$7/1000000)</f>
        <v>0</v>
      </c>
      <c r="AE31" s="244">
        <f>IF(ISBLANK('ETR Capacities'!AA31)=TRUE," ",'ETR CO2 Savings (tCO2y)'!U31*'Input Data'!$L$7/1000000)</f>
        <v>0</v>
      </c>
      <c r="AF31" s="67">
        <f>IF(ISBLANK('ETR Capacities'!V31)=TRUE," ",'ETR CO2 Savings (tCO2y)'!Q31*'Input Data'!$L$8/1000000)</f>
        <v>0</v>
      </c>
      <c r="AG31" s="67">
        <f>IF(ISBLANK('ETR Capacities'!W31)=TRUE," ",'ETR CO2 Savings (tCO2y)'!R31*'Input Data'!$L$8/1000000)</f>
        <v>0</v>
      </c>
      <c r="AH31" s="67">
        <f>IF(ISBLANK('ETR Capacities'!X31)=TRUE," ",'ETR CO2 Savings (tCO2y)'!S31*'Input Data'!$L$8/1000000)</f>
        <v>48.031956000000001</v>
      </c>
      <c r="AI31" s="67">
        <f>IF(ISBLANK('ETR Capacities'!Y31)=TRUE," ",'ETR CO2 Savings (tCO2y)'!T31*'Input Data'!$L$8/1000000)</f>
        <v>0</v>
      </c>
      <c r="AJ31" s="250">
        <f>IF(ISBLANK('ETR Capacities'!AA31)=TRUE," ",'ETR CO2 Savings (tCO2y)'!U31*'Input Data'!$L$8/1000000)</f>
        <v>0</v>
      </c>
      <c r="AK31" s="232">
        <f>IF(ISBLANK('ETR Capacities'!AB31)=TRUE," ",'ETR CO2 Savings (tCO2y)'!V31*'Input Data'!$M$6/1000000)</f>
        <v>0</v>
      </c>
      <c r="AL31" s="232">
        <f>IF(ISBLANK('ETR Capacities'!AC31)=TRUE," ",'ETR CO2 Savings (tCO2y)'!W31*'Input Data'!$M$6/1000000)</f>
        <v>0</v>
      </c>
      <c r="AM31" s="232">
        <f>IF(ISBLANK('ETR Capacities'!AD31)=TRUE," ",'ETR CO2 Savings (tCO2y)'!X31*'Input Data'!$M$6/1000000)</f>
        <v>102.92562</v>
      </c>
      <c r="AN31" s="232">
        <f>IF(ISBLANK('ETR Capacities'!AE31)=TRUE," ",'ETR CO2 Savings (tCO2y)'!Y31*'Input Data'!$M$6/1000000)</f>
        <v>0</v>
      </c>
      <c r="AO31" s="233">
        <f>IF(ISBLANK('ETR Capacities'!AG31)=TRUE," ",'ETR CO2 Savings (tCO2y)'!Z31*'Input Data'!$M$6/1000000)</f>
        <v>0</v>
      </c>
      <c r="AP31" s="66">
        <f>IF(ISBLANK('ETR Capacities'!AB31)=TRUE," ",'ETR CO2 Savings (tCO2y)'!V31*'Input Data'!$M$7/1000000)</f>
        <v>0</v>
      </c>
      <c r="AQ31" s="66">
        <f>IF(ISBLANK('ETR Capacities'!AC31)=TRUE," ",'ETR CO2 Savings (tCO2y)'!W31*'Input Data'!$M$7/1000000)</f>
        <v>0</v>
      </c>
      <c r="AR31" s="66">
        <f>IF(ISBLANK('ETR Capacities'!AD31)=TRUE," ",'ETR CO2 Savings (tCO2y)'!X31*'Input Data'!$M$7/1000000)</f>
        <v>137.23416</v>
      </c>
      <c r="AS31" s="66">
        <f>IF(ISBLANK('ETR Capacities'!AE31)=TRUE," ",'ETR CO2 Savings (tCO2y)'!Y31*'Input Data'!$M$7/1000000)</f>
        <v>0</v>
      </c>
      <c r="AT31" s="244">
        <f>IF(ISBLANK('ETR Capacities'!AG31)=TRUE," ",'ETR CO2 Savings (tCO2y)'!Z31*'Input Data'!$M$7/1000000)</f>
        <v>0</v>
      </c>
      <c r="AU31" s="67">
        <f>IF(ISBLANK('ETR Capacities'!AB31)=TRUE," ",'ETR CO2 Savings (tCO2y)'!V31*'Input Data'!$M$8/1000000)</f>
        <v>0</v>
      </c>
      <c r="AV31" s="67">
        <f>IF(ISBLANK('ETR Capacities'!AC31)=TRUE," ",'ETR CO2 Savings (tCO2y)'!W31*'Input Data'!$M$8/1000000)</f>
        <v>0</v>
      </c>
      <c r="AW31" s="67">
        <f>IF(ISBLANK('ETR Capacities'!AD31)=TRUE," ",'ETR CO2 Savings (tCO2y)'!X31*'Input Data'!$M$8/1000000)</f>
        <v>109.787328</v>
      </c>
      <c r="AX31" s="67">
        <f>IF(ISBLANK('ETR Capacities'!AE31)=TRUE," ",'ETR CO2 Savings (tCO2y)'!Y31*'Input Data'!$M$8/1000000)</f>
        <v>0</v>
      </c>
      <c r="AY31" s="250">
        <f>IF(ISBLANK('ETR Capacities'!AG31)=TRUE," ",'ETR CO2 Savings (tCO2y)'!Z31*'Input Data'!$M$8/1000000)</f>
        <v>0</v>
      </c>
    </row>
    <row r="32" spans="2:51" ht="178.5" customHeight="1" x14ac:dyDescent="0.25">
      <c r="B32" s="485" t="str">
        <f>'ETR Capacities'!B32</f>
        <v>DK</v>
      </c>
      <c r="C32" s="470" t="str">
        <f>'ETR Capacities'!C32</f>
        <v>ETR-N-828</v>
      </c>
      <c r="D32" s="470" t="str">
        <f>_xlfn.XLOOKUP(C32,'Investment Project Main Info'!$E$4:$E$265,'Investment Project Main Info'!$F$4:$F$265)</f>
        <v>Green Hydrogen Hub Denmark</v>
      </c>
      <c r="E32" s="470" t="str">
        <f>_xlfn.XLOOKUP(C32,'ETR Capacities'!$C$5:$C$79,'ETR Capacities'!$E$5:$E$79)</f>
        <v xml:space="preserve">Hydrogen and synthetic methane </v>
      </c>
      <c r="F32" s="56" t="str">
        <f>IF(_xlfn.XLOOKUP(C32,'ETR Capacities'!$C$5:$C$79,'ETR Capacities'!$F$5:$F$79)=0," ",_xlfn.XLOOKUP(C32,'ETR Capacities'!$C$5:$C$79,'ETR Capacities'!$F$5:$F$79))</f>
        <v xml:space="preserve"> </v>
      </c>
      <c r="G32" s="331">
        <f>IF(ISBLANK('ETR Capacities'!J32)=TRUE," ",'ETR CO2 Savings (tCO2y)'!G32*'Input Data'!$I$6/1000000)</f>
        <v>0</v>
      </c>
      <c r="H32" s="334">
        <f>IF(ISBLANK('ETR Capacities'!K32)=TRUE," ",'ETR CO2 Savings (tCO2y)'!H32*'Input Data'!$I$6/1000000)</f>
        <v>0</v>
      </c>
      <c r="I32" s="334">
        <f>IF(ISBLANK('ETR Capacities'!L32)=TRUE," ",'ETR CO2 Savings (tCO2y)'!I32*'Input Data'!$I$6/1000000)</f>
        <v>0</v>
      </c>
      <c r="J32" s="334">
        <f>IF(ISBLANK('ETR Capacities'!M32)=TRUE," ",'ETR CO2 Savings (tCO2y)'!J32*'Input Data'!$I$6/1000000)</f>
        <v>0</v>
      </c>
      <c r="K32" s="337">
        <f>IF(ISBLANK('ETR Capacities'!O32)=TRUE," ",'ETR CO2 Savings (tCO2y)'!K32*'Input Data'!$I$6/1000000)</f>
        <v>0</v>
      </c>
      <c r="L32" s="207">
        <f>IF(ISBLANK('ETR Capacities'!P32)=TRUE," ",'ETR CO2 Savings (tCO2y)'!L32*'Input Data'!$J$6/1000000)</f>
        <v>10.816848000000002</v>
      </c>
      <c r="M32" s="207">
        <f>IF(ISBLANK('ETR Capacities'!Q32)=TRUE," ",'ETR CO2 Savings (tCO2y)'!M32*'Input Data'!$J$6/1000000)</f>
        <v>0</v>
      </c>
      <c r="N32" s="207">
        <f>IF(ISBLANK('ETR Capacities'!R32)=TRUE," ",'ETR CO2 Savings (tCO2y)'!N32*'Input Data'!$J$6/1000000)</f>
        <v>0</v>
      </c>
      <c r="O32" s="207">
        <f>IF(ISBLANK('ETR Capacities'!S32)=TRUE," ",'ETR CO2 Savings (tCO2y)'!O32*'Input Data'!$J$6/1000000)</f>
        <v>0</v>
      </c>
      <c r="P32" s="208">
        <f>IF(ISBLANK('ETR Capacities'!U32)=TRUE," ",'ETR CO2 Savings (tCO2y)'!P32*'Input Data'!$J$6/1000000)</f>
        <v>0</v>
      </c>
      <c r="Q32" s="207">
        <f>IF(ISBLANK('ETR Capacities'!P32)=TRUE," ",'ETR CO2 Savings (tCO2y)'!L32*'Input Data'!$K$6/1000000)</f>
        <v>4.4426340000000009</v>
      </c>
      <c r="R32" s="207">
        <f>IF(ISBLANK('ETR Capacities'!Q32)=TRUE," ",'ETR CO2 Savings (tCO2y)'!M32*'Input Data'!$K$6/1000000)</f>
        <v>0</v>
      </c>
      <c r="S32" s="207">
        <f>IF(ISBLANK('ETR Capacities'!R32)=TRUE," ",'ETR CO2 Savings (tCO2y)'!N32*'Input Data'!$K$6/1000000)</f>
        <v>0</v>
      </c>
      <c r="T32" s="207">
        <f>IF(ISBLANK('ETR Capacities'!S32)=TRUE," ",'ETR CO2 Savings (tCO2y)'!O32*'Input Data'!$K$6/1000000)</f>
        <v>0</v>
      </c>
      <c r="U32" s="208">
        <f>IF(ISBLANK('ETR Capacities'!U32)=TRUE," ",'ETR CO2 Savings (tCO2y)'!P32*'Input Data'!$K$6/1000000)</f>
        <v>0</v>
      </c>
      <c r="V32" s="225">
        <f>IF(ISBLANK('ETR Capacities'!V32)=TRUE," ",'ETR CO2 Savings (tCO2y)'!Q32*'Input Data'!$L$6/1000000)</f>
        <v>17.384220000000003</v>
      </c>
      <c r="W32" s="225">
        <f>IF(ISBLANK('ETR Capacities'!W32)=TRUE," ",'ETR CO2 Savings (tCO2y)'!R32*'Input Data'!$L$6/1000000)</f>
        <v>0</v>
      </c>
      <c r="X32" s="225">
        <f>IF(ISBLANK('ETR Capacities'!X32)=TRUE," ",'ETR CO2 Savings (tCO2y)'!S32*'Input Data'!$L$6/1000000)</f>
        <v>0</v>
      </c>
      <c r="Y32" s="225">
        <f>IF(ISBLANK('ETR Capacities'!Y32)=TRUE," ",'ETR CO2 Savings (tCO2y)'!T32*'Input Data'!$L$6/1000000)</f>
        <v>0</v>
      </c>
      <c r="Z32" s="226">
        <f>IF(ISBLANK('ETR Capacities'!AA32)=TRUE," ",'ETR CO2 Savings (tCO2y)'!U32*'Input Data'!$L$6/1000000)</f>
        <v>0</v>
      </c>
      <c r="AA32" s="63">
        <f>IF(ISBLANK('ETR Capacities'!V32)=TRUE," ",'ETR CO2 Savings (tCO2y)'!Q32*'Input Data'!$L$7/1000000)</f>
        <v>34.124580000000009</v>
      </c>
      <c r="AB32" s="63">
        <f>IF(ISBLANK('ETR Capacities'!W32)=TRUE," ",'ETR CO2 Savings (tCO2y)'!R32*'Input Data'!$L$7/1000000)</f>
        <v>0</v>
      </c>
      <c r="AC32" s="63">
        <f>IF(ISBLANK('ETR Capacities'!X32)=TRUE," ",'ETR CO2 Savings (tCO2y)'!S32*'Input Data'!$L$7/1000000)</f>
        <v>0</v>
      </c>
      <c r="AD32" s="63">
        <f>IF(ISBLANK('ETR Capacities'!Y32)=TRUE," ",'ETR CO2 Savings (tCO2y)'!T32*'Input Data'!$L$7/1000000)</f>
        <v>0</v>
      </c>
      <c r="AE32" s="241">
        <f>IF(ISBLANK('ETR Capacities'!AA32)=TRUE," ",'ETR CO2 Savings (tCO2y)'!U32*'Input Data'!$L$7/1000000)</f>
        <v>0</v>
      </c>
      <c r="AF32" s="61">
        <f>IF(ISBLANK('ETR Capacities'!V32)=TRUE," ",'ETR CO2 Savings (tCO2y)'!Q32*'Input Data'!$L$8/1000000)</f>
        <v>22.535100000000003</v>
      </c>
      <c r="AG32" s="61">
        <f>IF(ISBLANK('ETR Capacities'!W32)=TRUE," ",'ETR CO2 Savings (tCO2y)'!R32*'Input Data'!$L$8/1000000)</f>
        <v>0</v>
      </c>
      <c r="AH32" s="61">
        <f>IF(ISBLANK('ETR Capacities'!X32)=TRUE," ",'ETR CO2 Savings (tCO2y)'!S32*'Input Data'!$L$8/1000000)</f>
        <v>0</v>
      </c>
      <c r="AI32" s="61">
        <f>IF(ISBLANK('ETR Capacities'!Y32)=TRUE," ",'ETR CO2 Savings (tCO2y)'!T32*'Input Data'!$L$8/1000000)</f>
        <v>0</v>
      </c>
      <c r="AJ32" s="247">
        <f>IF(ISBLANK('ETR Capacities'!AA32)=TRUE," ",'ETR CO2 Savings (tCO2y)'!U32*'Input Data'!$L$8/1000000)</f>
        <v>0</v>
      </c>
      <c r="AK32" s="225">
        <f>IF(ISBLANK('ETR Capacities'!AB32)=TRUE," ",'ETR CO2 Savings (tCO2y)'!V32*'Input Data'!$M$6/1000000)</f>
        <v>48.289500000000011</v>
      </c>
      <c r="AL32" s="225">
        <f>IF(ISBLANK('ETR Capacities'!AC32)=TRUE," ",'ETR CO2 Savings (tCO2y)'!W32*'Input Data'!$M$6/1000000)</f>
        <v>0</v>
      </c>
      <c r="AM32" s="225">
        <f>IF(ISBLANK('ETR Capacities'!AD32)=TRUE," ",'ETR CO2 Savings (tCO2y)'!X32*'Input Data'!$M$6/1000000)</f>
        <v>0</v>
      </c>
      <c r="AN32" s="225">
        <f>IF(ISBLANK('ETR Capacities'!AE32)=TRUE," ",'ETR CO2 Savings (tCO2y)'!Y32*'Input Data'!$M$6/1000000)</f>
        <v>0</v>
      </c>
      <c r="AO32" s="226">
        <f>IF(ISBLANK('ETR Capacities'!AG32)=TRUE," ",'ETR CO2 Savings (tCO2y)'!Z32*'Input Data'!$M$6/1000000)</f>
        <v>0</v>
      </c>
      <c r="AP32" s="63">
        <f>IF(ISBLANK('ETR Capacities'!AB32)=TRUE," ",'ETR CO2 Savings (tCO2y)'!V32*'Input Data'!$M$7/1000000)</f>
        <v>64.38600000000001</v>
      </c>
      <c r="AQ32" s="63">
        <f>IF(ISBLANK('ETR Capacities'!AC32)=TRUE," ",'ETR CO2 Savings (tCO2y)'!W32*'Input Data'!$M$7/1000000)</f>
        <v>0</v>
      </c>
      <c r="AR32" s="63">
        <f>IF(ISBLANK('ETR Capacities'!AD32)=TRUE," ",'ETR CO2 Savings (tCO2y)'!X32*'Input Data'!$M$7/1000000)</f>
        <v>0</v>
      </c>
      <c r="AS32" s="63">
        <f>IF(ISBLANK('ETR Capacities'!AE32)=TRUE," ",'ETR CO2 Savings (tCO2y)'!Y32*'Input Data'!$M$7/1000000)</f>
        <v>0</v>
      </c>
      <c r="AT32" s="241">
        <f>IF(ISBLANK('ETR Capacities'!AG32)=TRUE," ",'ETR CO2 Savings (tCO2y)'!Z32*'Input Data'!$M$7/1000000)</f>
        <v>0</v>
      </c>
      <c r="AU32" s="61">
        <f>IF(ISBLANK('ETR Capacities'!AB32)=TRUE," ",'ETR CO2 Savings (tCO2y)'!V32*'Input Data'!$M$8/1000000)</f>
        <v>51.508800000000008</v>
      </c>
      <c r="AV32" s="61">
        <f>IF(ISBLANK('ETR Capacities'!AC32)=TRUE," ",'ETR CO2 Savings (tCO2y)'!W32*'Input Data'!$M$8/1000000)</f>
        <v>0</v>
      </c>
      <c r="AW32" s="61">
        <f>IF(ISBLANK('ETR Capacities'!AD32)=TRUE," ",'ETR CO2 Savings (tCO2y)'!X32*'Input Data'!$M$8/1000000)</f>
        <v>0</v>
      </c>
      <c r="AX32" s="61">
        <f>IF(ISBLANK('ETR Capacities'!AE32)=TRUE," ",'ETR CO2 Savings (tCO2y)'!Y32*'Input Data'!$M$8/1000000)</f>
        <v>0</v>
      </c>
      <c r="AY32" s="247">
        <f>IF(ISBLANK('ETR Capacities'!AG32)=TRUE," ",'ETR CO2 Savings (tCO2y)'!Z32*'Input Data'!$M$8/1000000)</f>
        <v>0</v>
      </c>
    </row>
    <row r="33" spans="2:51" ht="198.75" customHeight="1" thickBot="1" x14ac:dyDescent="0.3">
      <c r="B33" s="486" t="str">
        <f>'ETR Capacities'!B33</f>
        <v>DK</v>
      </c>
      <c r="C33" s="477" t="str">
        <f>'ETR Capacities'!C33</f>
        <v>ETR-N-922</v>
      </c>
      <c r="D33" s="477" t="str">
        <f>_xlfn.XLOOKUP(C33,'Investment Project Main Info'!$E$4:$E$265,'Investment Project Main Info'!$F$4:$F$265)</f>
        <v>Green Gas Lolland-Falster</v>
      </c>
      <c r="E33" s="477" t="str">
        <f>_xlfn.XLOOKUP(C33,'ETR Capacities'!$C$5:$C$79,'ETR Capacities'!$E$5:$E$79)</f>
        <v>Biomethane developments</v>
      </c>
      <c r="F33" s="31" t="str">
        <f>IF(_xlfn.XLOOKUP(C33,'ETR Capacities'!$C$5:$C$79,'ETR Capacities'!$F$5:$F$79)=0," ",_xlfn.XLOOKUP(C33,'ETR Capacities'!$C$5:$C$79,'ETR Capacities'!$F$5:$F$79))</f>
        <v xml:space="preserve"> </v>
      </c>
      <c r="G33" s="389" t="str">
        <f>IF(ISBLANK('ETR Capacities'!J33)=TRUE," ",'ETR CO2 Savings (tCO2y)'!G33*'Input Data'!$I$6/1000000)</f>
        <v xml:space="preserve"> </v>
      </c>
      <c r="H33" s="111" t="str">
        <f>IF(ISBLANK('ETR Capacities'!K33)=TRUE," ",'ETR CO2 Savings (tCO2y)'!H33*'Input Data'!$I$6/1000000)</f>
        <v xml:space="preserve"> </v>
      </c>
      <c r="I33" s="111" t="str">
        <f>IF(ISBLANK('ETR Capacities'!L33)=TRUE," ",'ETR CO2 Savings (tCO2y)'!I33*'Input Data'!$I$6/1000000)</f>
        <v xml:space="preserve"> </v>
      </c>
      <c r="J33" s="111" t="str">
        <f>IF(ISBLANK('ETR Capacities'!M33)=TRUE," ",'ETR CO2 Savings (tCO2y)'!J33*'Input Data'!$I$6/1000000)</f>
        <v xml:space="preserve"> </v>
      </c>
      <c r="K33" s="112" t="str">
        <f>IF(ISBLANK('ETR Capacities'!O33)=TRUE," ",'ETR CO2 Savings (tCO2y)'!K33*'Input Data'!$I$6/1000000)</f>
        <v xml:space="preserve"> </v>
      </c>
      <c r="L33" s="216" t="str">
        <f>IF(ISBLANK('ETR Capacities'!P33)=TRUE," ",'ETR CO2 Savings (tCO2y)'!L33*'Input Data'!$J$6/1000000)</f>
        <v xml:space="preserve"> </v>
      </c>
      <c r="M33" s="216" t="str">
        <f>IF(ISBLANK('ETR Capacities'!Q33)=TRUE," ",'ETR CO2 Savings (tCO2y)'!M33*'Input Data'!$J$6/1000000)</f>
        <v xml:space="preserve"> </v>
      </c>
      <c r="N33" s="216" t="str">
        <f>IF(ISBLANK('ETR Capacities'!R33)=TRUE," ",'ETR CO2 Savings (tCO2y)'!N33*'Input Data'!$J$6/1000000)</f>
        <v xml:space="preserve"> </v>
      </c>
      <c r="O33" s="216" t="str">
        <f>IF(ISBLANK('ETR Capacities'!S33)=TRUE," ",'ETR CO2 Savings (tCO2y)'!O33*'Input Data'!$J$6/1000000)</f>
        <v xml:space="preserve"> </v>
      </c>
      <c r="P33" s="217" t="str">
        <f>IF(ISBLANK('ETR Capacities'!U33)=TRUE," ",'ETR CO2 Savings (tCO2y)'!P33*'Input Data'!$J$6/1000000)</f>
        <v xml:space="preserve"> </v>
      </c>
      <c r="Q33" s="216" t="str">
        <f>IF(ISBLANK('ETR Capacities'!P33)=TRUE," ",'ETR CO2 Savings (tCO2y)'!L33*'Input Data'!$K$6/1000000)</f>
        <v xml:space="preserve"> </v>
      </c>
      <c r="R33" s="216" t="str">
        <f>IF(ISBLANK('ETR Capacities'!Q33)=TRUE," ",'ETR CO2 Savings (tCO2y)'!M33*'Input Data'!$K$6/1000000)</f>
        <v xml:space="preserve"> </v>
      </c>
      <c r="S33" s="216" t="str">
        <f>IF(ISBLANK('ETR Capacities'!R33)=TRUE," ",'ETR CO2 Savings (tCO2y)'!N33*'Input Data'!$K$6/1000000)</f>
        <v xml:space="preserve"> </v>
      </c>
      <c r="T33" s="216" t="str">
        <f>IF(ISBLANK('ETR Capacities'!S33)=TRUE," ",'ETR CO2 Savings (tCO2y)'!O33*'Input Data'!$K$6/1000000)</f>
        <v xml:space="preserve"> </v>
      </c>
      <c r="U33" s="217" t="str">
        <f>IF(ISBLANK('ETR Capacities'!U33)=TRUE," ",'ETR CO2 Savings (tCO2y)'!P33*'Input Data'!$K$6/1000000)</f>
        <v xml:space="preserve"> </v>
      </c>
      <c r="V33" s="234" t="str">
        <f>IF(ISBLANK('ETR Capacities'!V33)=TRUE," ",'ETR CO2 Savings (tCO2y)'!Q33*'Input Data'!$L$6/1000000)</f>
        <v xml:space="preserve"> </v>
      </c>
      <c r="W33" s="234" t="str">
        <f>IF(ISBLANK('ETR Capacities'!W33)=TRUE," ",'ETR CO2 Savings (tCO2y)'!R33*'Input Data'!$L$6/1000000)</f>
        <v xml:space="preserve"> </v>
      </c>
      <c r="X33" s="234" t="str">
        <f>IF(ISBLANK('ETR Capacities'!X33)=TRUE," ",'ETR CO2 Savings (tCO2y)'!S33*'Input Data'!$L$6/1000000)</f>
        <v xml:space="preserve"> </v>
      </c>
      <c r="Y33" s="234" t="str">
        <f>IF(ISBLANK('ETR Capacities'!Y33)=TRUE," ",'ETR CO2 Savings (tCO2y)'!T33*'Input Data'!$L$6/1000000)</f>
        <v xml:space="preserve"> </v>
      </c>
      <c r="Z33" s="235" t="str">
        <f>IF(ISBLANK('ETR Capacities'!AA33)=TRUE," ",'ETR CO2 Savings (tCO2y)'!U33*'Input Data'!$L$6/1000000)</f>
        <v xml:space="preserve"> </v>
      </c>
      <c r="AA33" s="45" t="str">
        <f>IF(ISBLANK('ETR Capacities'!V33)=TRUE," ",'ETR CO2 Savings (tCO2y)'!Q33*'Input Data'!$L$7/1000000)</f>
        <v xml:space="preserve"> </v>
      </c>
      <c r="AB33" s="45" t="str">
        <f>IF(ISBLANK('ETR Capacities'!W33)=TRUE," ",'ETR CO2 Savings (tCO2y)'!R33*'Input Data'!$L$7/1000000)</f>
        <v xml:space="preserve"> </v>
      </c>
      <c r="AC33" s="45" t="str">
        <f>IF(ISBLANK('ETR Capacities'!X33)=TRUE," ",'ETR CO2 Savings (tCO2y)'!S33*'Input Data'!$L$7/1000000)</f>
        <v xml:space="preserve"> </v>
      </c>
      <c r="AD33" s="45" t="str">
        <f>IF(ISBLANK('ETR Capacities'!Y33)=TRUE," ",'ETR CO2 Savings (tCO2y)'!T33*'Input Data'!$L$7/1000000)</f>
        <v xml:space="preserve"> </v>
      </c>
      <c r="AE33" s="68" t="str">
        <f>IF(ISBLANK('ETR Capacities'!AA33)=TRUE," ",'ETR CO2 Savings (tCO2y)'!U33*'Input Data'!$L$7/1000000)</f>
        <v xml:space="preserve"> </v>
      </c>
      <c r="AF33" s="49" t="str">
        <f>IF(ISBLANK('ETR Capacities'!V33)=TRUE," ",'ETR CO2 Savings (tCO2y)'!Q33*'Input Data'!$L$8/1000000)</f>
        <v xml:space="preserve"> </v>
      </c>
      <c r="AG33" s="49" t="str">
        <f>IF(ISBLANK('ETR Capacities'!W33)=TRUE," ",'ETR CO2 Savings (tCO2y)'!R33*'Input Data'!$L$8/1000000)</f>
        <v xml:space="preserve"> </v>
      </c>
      <c r="AH33" s="49" t="str">
        <f>IF(ISBLANK('ETR Capacities'!X33)=TRUE," ",'ETR CO2 Savings (tCO2y)'!S33*'Input Data'!$L$8/1000000)</f>
        <v xml:space="preserve"> </v>
      </c>
      <c r="AI33" s="49" t="str">
        <f>IF(ISBLANK('ETR Capacities'!Y33)=TRUE," ",'ETR CO2 Savings (tCO2y)'!T33*'Input Data'!$L$8/1000000)</f>
        <v xml:space="preserve"> </v>
      </c>
      <c r="AJ33" s="46" t="str">
        <f>IF(ISBLANK('ETR Capacities'!AA33)=TRUE," ",'ETR CO2 Savings (tCO2y)'!U33*'Input Data'!$L$8/1000000)</f>
        <v xml:space="preserve"> </v>
      </c>
      <c r="AK33" s="234" t="str">
        <f>IF(ISBLANK('ETR Capacities'!AB33)=TRUE," ",'ETR CO2 Savings (tCO2y)'!V33*'Input Data'!$M$6/1000000)</f>
        <v xml:space="preserve"> </v>
      </c>
      <c r="AL33" s="234" t="str">
        <f>IF(ISBLANK('ETR Capacities'!AC33)=TRUE," ",'ETR CO2 Savings (tCO2y)'!W33*'Input Data'!$M$6/1000000)</f>
        <v xml:space="preserve"> </v>
      </c>
      <c r="AM33" s="234" t="str">
        <f>IF(ISBLANK('ETR Capacities'!AD33)=TRUE," ",'ETR CO2 Savings (tCO2y)'!X33*'Input Data'!$M$6/1000000)</f>
        <v xml:space="preserve"> </v>
      </c>
      <c r="AN33" s="234" t="str">
        <f>IF(ISBLANK('ETR Capacities'!AE33)=TRUE," ",'ETR CO2 Savings (tCO2y)'!Y33*'Input Data'!$M$6/1000000)</f>
        <v xml:space="preserve"> </v>
      </c>
      <c r="AO33" s="235" t="str">
        <f>IF(ISBLANK('ETR Capacities'!AG33)=TRUE," ",'ETR CO2 Savings (tCO2y)'!Z33*'Input Data'!$M$6/1000000)</f>
        <v xml:space="preserve"> </v>
      </c>
      <c r="AP33" s="45" t="str">
        <f>IF(ISBLANK('ETR Capacities'!AB33)=TRUE," ",'ETR CO2 Savings (tCO2y)'!V33*'Input Data'!$M$7/1000000)</f>
        <v xml:space="preserve"> </v>
      </c>
      <c r="AQ33" s="45" t="str">
        <f>IF(ISBLANK('ETR Capacities'!AC33)=TRUE," ",'ETR CO2 Savings (tCO2y)'!W33*'Input Data'!$M$7/1000000)</f>
        <v xml:space="preserve"> </v>
      </c>
      <c r="AR33" s="45" t="str">
        <f>IF(ISBLANK('ETR Capacities'!AD33)=TRUE," ",'ETR CO2 Savings (tCO2y)'!X33*'Input Data'!$M$7/1000000)</f>
        <v xml:space="preserve"> </v>
      </c>
      <c r="AS33" s="45" t="str">
        <f>IF(ISBLANK('ETR Capacities'!AE33)=TRUE," ",'ETR CO2 Savings (tCO2y)'!Y33*'Input Data'!$M$7/1000000)</f>
        <v xml:space="preserve"> </v>
      </c>
      <c r="AT33" s="68" t="str">
        <f>IF(ISBLANK('ETR Capacities'!AG33)=TRUE," ",'ETR CO2 Savings (tCO2y)'!Z33*'Input Data'!$M$7/1000000)</f>
        <v xml:space="preserve"> </v>
      </c>
      <c r="AU33" s="49" t="str">
        <f>IF(ISBLANK('ETR Capacities'!AB33)=TRUE," ",'ETR CO2 Savings (tCO2y)'!V33*'Input Data'!$M$8/1000000)</f>
        <v xml:space="preserve"> </v>
      </c>
      <c r="AV33" s="49" t="str">
        <f>IF(ISBLANK('ETR Capacities'!AC33)=TRUE," ",'ETR CO2 Savings (tCO2y)'!W33*'Input Data'!$M$8/1000000)</f>
        <v xml:space="preserve"> </v>
      </c>
      <c r="AW33" s="49" t="str">
        <f>IF(ISBLANK('ETR Capacities'!AD33)=TRUE," ",'ETR CO2 Savings (tCO2y)'!X33*'Input Data'!$M$8/1000000)</f>
        <v xml:space="preserve"> </v>
      </c>
      <c r="AX33" s="49" t="str">
        <f>IF(ISBLANK('ETR Capacities'!AE33)=TRUE," ",'ETR CO2 Savings (tCO2y)'!Y33*'Input Data'!$M$8/1000000)</f>
        <v xml:space="preserve"> </v>
      </c>
      <c r="AY33" s="46" t="str">
        <f>IF(ISBLANK('ETR Capacities'!AG33)=TRUE," ",'ETR CO2 Savings (tCO2y)'!Z33*'Input Data'!$M$8/1000000)</f>
        <v xml:space="preserve"> </v>
      </c>
    </row>
    <row r="34" spans="2:51" ht="183" customHeight="1" x14ac:dyDescent="0.25">
      <c r="B34" s="487" t="str">
        <f>'ETR Capacities'!B34</f>
        <v>FR</v>
      </c>
      <c r="C34" s="478" t="str">
        <f>'ETR Capacities'!C34</f>
        <v>ETR-N-226</v>
      </c>
      <c r="D34" s="478" t="str">
        <f>_xlfn.XLOOKUP(C34,'Investment Project Main Info'!$E$4:$E$265,'Investment Project Main Info'!$F$4:$F$265)</f>
        <v>Fos Tonkin LNG Terminal Evolution</v>
      </c>
      <c r="E34" s="478" t="str">
        <f>_xlfn.XLOOKUP(C34,'ETR Capacities'!$C$5:$C$79,'ETR Capacities'!$E$5:$E$79)</f>
        <v>CNG/LNG for transport</v>
      </c>
      <c r="F34" s="54" t="str">
        <f>IF(_xlfn.XLOOKUP(C34,'ETR Capacities'!$C$5:$C$79,'ETR Capacities'!$F$5:$F$79)=0," ",_xlfn.XLOOKUP(C34,'ETR Capacities'!$C$5:$C$79,'ETR Capacities'!$F$5:$F$79))</f>
        <v xml:space="preserve"> </v>
      </c>
      <c r="G34" s="332">
        <f>IF(ISBLANK('ETR Capacities'!J34)=TRUE," ",'ETR CO2 Savings (tCO2y)'!G34*'Input Data'!$I$6/1000000)</f>
        <v>0</v>
      </c>
      <c r="H34" s="335">
        <f>IF(ISBLANK('ETR Capacities'!K34)=TRUE," ",'ETR CO2 Savings (tCO2y)'!H34*'Input Data'!$I$6/1000000)</f>
        <v>0</v>
      </c>
      <c r="I34" s="335">
        <f>IF(ISBLANK('ETR Capacities'!L34)=TRUE," ",'ETR CO2 Savings (tCO2y)'!I34*'Input Data'!$I$6/1000000)</f>
        <v>0</v>
      </c>
      <c r="J34" s="335">
        <f>IF(ISBLANK('ETR Capacities'!M34)=TRUE," ",'ETR CO2 Savings (tCO2y)'!J34*'Input Data'!$I$6/1000000)</f>
        <v>0</v>
      </c>
      <c r="K34" s="338">
        <f>IF(ISBLANK('ETR Capacities'!O34)=TRUE," ",'ETR CO2 Savings (tCO2y)'!K34*'Input Data'!$I$6/1000000)</f>
        <v>0</v>
      </c>
      <c r="L34" s="218">
        <f>IF(ISBLANK('ETR Capacities'!P34)=TRUE," ",'ETR CO2 Savings (tCO2y)'!L34*'Input Data'!$J$6/1000000)</f>
        <v>0</v>
      </c>
      <c r="M34" s="218">
        <f>IF(ISBLANK('ETR Capacities'!Q34)=TRUE," ",'ETR CO2 Savings (tCO2y)'!M34*'Input Data'!$J$6/1000000)</f>
        <v>0</v>
      </c>
      <c r="N34" s="218">
        <f>IF(ISBLANK('ETR Capacities'!R34)=TRUE," ",'ETR CO2 Savings (tCO2y)'!N34*'Input Data'!$J$6/1000000)</f>
        <v>0</v>
      </c>
      <c r="O34" s="218">
        <f>IF(ISBLANK('ETR Capacities'!S34)=TRUE," ",'ETR CO2 Savings (tCO2y)'!O34*'Input Data'!$J$6/1000000)</f>
        <v>0</v>
      </c>
      <c r="P34" s="219">
        <f>IF(ISBLANK('ETR Capacities'!U34)=TRUE," ",'ETR CO2 Savings (tCO2y)'!P34*'Input Data'!$J$6/1000000)</f>
        <v>57.231999999999971</v>
      </c>
      <c r="Q34" s="218">
        <f>IF(ISBLANK('ETR Capacities'!P34)=TRUE," ",'ETR CO2 Savings (tCO2y)'!L34*'Input Data'!$K$6/1000000)</f>
        <v>0</v>
      </c>
      <c r="R34" s="218">
        <f>IF(ISBLANK('ETR Capacities'!Q34)=TRUE," ",'ETR CO2 Savings (tCO2y)'!M34*'Input Data'!$K$6/1000000)</f>
        <v>0</v>
      </c>
      <c r="S34" s="218">
        <f>IF(ISBLANK('ETR Capacities'!R34)=TRUE," ",'ETR CO2 Savings (tCO2y)'!N34*'Input Data'!$K$6/1000000)</f>
        <v>0</v>
      </c>
      <c r="T34" s="218">
        <f>IF(ISBLANK('ETR Capacities'!S34)=TRUE," ",'ETR CO2 Savings (tCO2y)'!O34*'Input Data'!$K$6/1000000)</f>
        <v>0</v>
      </c>
      <c r="U34" s="219">
        <f>IF(ISBLANK('ETR Capacities'!U34)=TRUE," ",'ETR CO2 Savings (tCO2y)'!P34*'Input Data'!$K$6/1000000)</f>
        <v>23.50599999999999</v>
      </c>
      <c r="V34" s="236">
        <f>IF(ISBLANK('ETR Capacities'!V34)=TRUE," ",'ETR CO2 Savings (tCO2y)'!Q34*'Input Data'!$L$6/1000000)</f>
        <v>0</v>
      </c>
      <c r="W34" s="236">
        <f>IF(ISBLANK('ETR Capacities'!W34)=TRUE," ",'ETR CO2 Savings (tCO2y)'!R34*'Input Data'!$L$6/1000000)</f>
        <v>0</v>
      </c>
      <c r="X34" s="236">
        <f>IF(ISBLANK('ETR Capacities'!X34)=TRUE," ",'ETR CO2 Savings (tCO2y)'!S34*'Input Data'!$L$6/1000000)</f>
        <v>0</v>
      </c>
      <c r="Y34" s="236">
        <f>IF(ISBLANK('ETR Capacities'!Y34)=TRUE," ",'ETR CO2 Savings (tCO2y)'!T34*'Input Data'!$L$6/1000000)</f>
        <v>0</v>
      </c>
      <c r="Z34" s="237">
        <f>IF(ISBLANK('ETR Capacities'!AA34)=TRUE," ",'ETR CO2 Savings (tCO2y)'!U34*'Input Data'!$L$6/1000000)</f>
        <v>27.593999999999991</v>
      </c>
      <c r="AA34" s="64">
        <f>IF(ISBLANK('ETR Capacities'!V34)=TRUE," ",'ETR CO2 Savings (tCO2y)'!Q34*'Input Data'!$L$7/1000000)</f>
        <v>0</v>
      </c>
      <c r="AB34" s="64">
        <f>IF(ISBLANK('ETR Capacities'!W34)=TRUE," ",'ETR CO2 Savings (tCO2y)'!R34*'Input Data'!$L$7/1000000)</f>
        <v>0</v>
      </c>
      <c r="AC34" s="64">
        <f>IF(ISBLANK('ETR Capacities'!X34)=TRUE," ",'ETR CO2 Savings (tCO2y)'!S34*'Input Data'!$L$7/1000000)</f>
        <v>0</v>
      </c>
      <c r="AD34" s="64">
        <f>IF(ISBLANK('ETR Capacities'!Y34)=TRUE," ",'ETR CO2 Savings (tCO2y)'!T34*'Input Data'!$L$7/1000000)</f>
        <v>0</v>
      </c>
      <c r="AE34" s="51">
        <f>IF(ISBLANK('ETR Capacities'!AA34)=TRUE," ",'ETR CO2 Savings (tCO2y)'!U34*'Input Data'!$L$7/1000000)</f>
        <v>54.165999999999976</v>
      </c>
      <c r="AF34" s="62">
        <f>IF(ISBLANK('ETR Capacities'!V34)=TRUE," ",'ETR CO2 Savings (tCO2y)'!Q34*'Input Data'!$L$8/1000000)</f>
        <v>0</v>
      </c>
      <c r="AG34" s="62">
        <f>IF(ISBLANK('ETR Capacities'!W34)=TRUE," ",'ETR CO2 Savings (tCO2y)'!R34*'Input Data'!$L$8/1000000)</f>
        <v>0</v>
      </c>
      <c r="AH34" s="62">
        <f>IF(ISBLANK('ETR Capacities'!X34)=TRUE," ",'ETR CO2 Savings (tCO2y)'!S34*'Input Data'!$L$8/1000000)</f>
        <v>0</v>
      </c>
      <c r="AI34" s="62">
        <f>IF(ISBLANK('ETR Capacities'!Y34)=TRUE," ",'ETR CO2 Savings (tCO2y)'!T34*'Input Data'!$L$8/1000000)</f>
        <v>0</v>
      </c>
      <c r="AJ34" s="50">
        <f>IF(ISBLANK('ETR Capacities'!AA34)=TRUE," ",'ETR CO2 Savings (tCO2y)'!U34*'Input Data'!$L$8/1000000)</f>
        <v>35.769999999999982</v>
      </c>
      <c r="AK34" s="236">
        <f>IF(ISBLANK('ETR Capacities'!AB34)=TRUE," ",'ETR CO2 Savings (tCO2y)'!V34*'Input Data'!$M$6/1000000)</f>
        <v>0</v>
      </c>
      <c r="AL34" s="236">
        <f>IF(ISBLANK('ETR Capacities'!AC34)=TRUE," ",'ETR CO2 Savings (tCO2y)'!W34*'Input Data'!$M$6/1000000)</f>
        <v>0</v>
      </c>
      <c r="AM34" s="236">
        <f>IF(ISBLANK('ETR Capacities'!AD34)=TRUE," ",'ETR CO2 Savings (tCO2y)'!X34*'Input Data'!$M$6/1000000)</f>
        <v>0</v>
      </c>
      <c r="AN34" s="236">
        <f>IF(ISBLANK('ETR Capacities'!AE34)=TRUE," ",'ETR CO2 Savings (tCO2y)'!Y34*'Input Data'!$M$6/1000000)</f>
        <v>0</v>
      </c>
      <c r="AO34" s="237">
        <f>IF(ISBLANK('ETR Capacities'!AG34)=TRUE," ",'ETR CO2 Savings (tCO2y)'!Z34*'Input Data'!$M$6/1000000)</f>
        <v>76.649999999999977</v>
      </c>
      <c r="AP34" s="64">
        <f>IF(ISBLANK('ETR Capacities'!AB34)=TRUE," ",'ETR CO2 Savings (tCO2y)'!V34*'Input Data'!$M$7/1000000)</f>
        <v>0</v>
      </c>
      <c r="AQ34" s="64">
        <f>IF(ISBLANK('ETR Capacities'!AC34)=TRUE," ",'ETR CO2 Savings (tCO2y)'!W34*'Input Data'!$M$7/1000000)</f>
        <v>0</v>
      </c>
      <c r="AR34" s="64">
        <f>IF(ISBLANK('ETR Capacities'!AD34)=TRUE," ",'ETR CO2 Savings (tCO2y)'!X34*'Input Data'!$M$7/1000000)</f>
        <v>0</v>
      </c>
      <c r="AS34" s="64">
        <f>IF(ISBLANK('ETR Capacities'!AE34)=TRUE," ",'ETR CO2 Savings (tCO2y)'!Y34*'Input Data'!$M$7/1000000)</f>
        <v>0</v>
      </c>
      <c r="AT34" s="51">
        <f>IF(ISBLANK('ETR Capacities'!AG34)=TRUE," ",'ETR CO2 Savings (tCO2y)'!Z34*'Input Data'!$M$7/1000000)</f>
        <v>102.19999999999996</v>
      </c>
      <c r="AU34" s="62">
        <f>IF(ISBLANK('ETR Capacities'!AB34)=TRUE," ",'ETR CO2 Savings (tCO2y)'!V34*'Input Data'!$M$8/1000000)</f>
        <v>0</v>
      </c>
      <c r="AV34" s="62">
        <f>IF(ISBLANK('ETR Capacities'!AC34)=TRUE," ",'ETR CO2 Savings (tCO2y)'!W34*'Input Data'!$M$8/1000000)</f>
        <v>0</v>
      </c>
      <c r="AW34" s="62">
        <f>IF(ISBLANK('ETR Capacities'!AD34)=TRUE," ",'ETR CO2 Savings (tCO2y)'!X34*'Input Data'!$M$8/1000000)</f>
        <v>0</v>
      </c>
      <c r="AX34" s="62">
        <f>IF(ISBLANK('ETR Capacities'!AE34)=TRUE," ",'ETR CO2 Savings (tCO2y)'!Y34*'Input Data'!$M$8/1000000)</f>
        <v>0</v>
      </c>
      <c r="AY34" s="50">
        <f>IF(ISBLANK('ETR Capacities'!AG34)=TRUE," ",'ETR CO2 Savings (tCO2y)'!Z34*'Input Data'!$M$8/1000000)</f>
        <v>81.759999999999977</v>
      </c>
    </row>
    <row r="35" spans="2:51" ht="183.75" customHeight="1" x14ac:dyDescent="0.25">
      <c r="B35" s="488" t="str">
        <f>'ETR Capacities'!B35</f>
        <v>FR</v>
      </c>
      <c r="C35" s="471" t="str">
        <f>'ETR Capacities'!C35</f>
        <v>ETR-F-546</v>
      </c>
      <c r="D35" s="471" t="str">
        <f>_xlfn.XLOOKUP(C35,'Investment Project Main Info'!$E$4:$E$265,'Investment Project Main Info'!$F$4:$F$265)</f>
        <v>Jupiter 1000: first industrial demonstrator of Power to Gas in France</v>
      </c>
      <c r="E35" s="471" t="str">
        <f>_xlfn.XLOOKUP(C35,'ETR Capacities'!$C$5:$C$79,'ETR Capacities'!$E$5:$E$79)</f>
        <v xml:space="preserve">Hydrogen and synthetic methane </v>
      </c>
      <c r="F35" s="669" t="str">
        <f>IF(_xlfn.XLOOKUP(C35,'ETR Capacities'!$C$5:$C$79,'ETR Capacities'!$F$5:$F$79)=0," ",_xlfn.XLOOKUP(C35,'ETR Capacities'!$C$5:$C$79,'ETR Capacities'!$F$5:$F$79))</f>
        <v xml:space="preserve"> </v>
      </c>
      <c r="G35" s="386">
        <f>IF(ISBLANK('ETR Capacities'!J35)=TRUE," ",'ETR CO2 Savings (tCO2y)'!G35*'Input Data'!$I$6/1000000)</f>
        <v>0</v>
      </c>
      <c r="H35" s="105">
        <f>IF(ISBLANK('ETR Capacities'!K35)=TRUE," ",'ETR CO2 Savings (tCO2y)'!H35*'Input Data'!$I$6/1000000)</f>
        <v>1.2677603400000001E-2</v>
      </c>
      <c r="I35" s="105">
        <f>IF(ISBLANK('ETR Capacities'!L35)=TRUE," ",'ETR CO2 Savings (tCO2y)'!I35*'Input Data'!$I$6/1000000)</f>
        <v>0</v>
      </c>
      <c r="J35" s="105">
        <f>IF(ISBLANK('ETR Capacities'!M35)=TRUE," ",'ETR CO2 Savings (tCO2y)'!J35*'Input Data'!$I$6/1000000)</f>
        <v>0</v>
      </c>
      <c r="K35" s="106">
        <f>IF(ISBLANK('ETR Capacities'!O35)=TRUE," ",'ETR CO2 Savings (tCO2y)'!K35*'Input Data'!$I$6/1000000)</f>
        <v>0</v>
      </c>
      <c r="L35" s="209">
        <f>IF(ISBLANK('ETR Capacities'!P35)=TRUE," ",'ETR CO2 Savings (tCO2y)'!L35*'Input Data'!$J$6/1000000)</f>
        <v>0</v>
      </c>
      <c r="M35" s="209">
        <f>IF(ISBLANK('ETR Capacities'!Q35)=TRUE," ",'ETR CO2 Savings (tCO2y)'!M35*'Input Data'!$J$6/1000000)</f>
        <v>3.6056160000000004E-2</v>
      </c>
      <c r="N35" s="209">
        <f>IF(ISBLANK('ETR Capacities'!R35)=TRUE," ",'ETR CO2 Savings (tCO2y)'!N35*'Input Data'!$J$6/1000000)</f>
        <v>0</v>
      </c>
      <c r="O35" s="209">
        <f>IF(ISBLANK('ETR Capacities'!S35)=TRUE," ",'ETR CO2 Savings (tCO2y)'!O35*'Input Data'!$J$6/1000000)</f>
        <v>0</v>
      </c>
      <c r="P35" s="210">
        <f>IF(ISBLANK('ETR Capacities'!U35)=TRUE," ",'ETR CO2 Savings (tCO2y)'!P35*'Input Data'!$J$6/1000000)</f>
        <v>0</v>
      </c>
      <c r="Q35" s="209">
        <f>IF(ISBLANK('ETR Capacities'!P35)=TRUE," ",'ETR CO2 Savings (tCO2y)'!L35*'Input Data'!$K$6/1000000)</f>
        <v>0</v>
      </c>
      <c r="R35" s="209">
        <f>IF(ISBLANK('ETR Capacities'!Q35)=TRUE," ",'ETR CO2 Savings (tCO2y)'!M35*'Input Data'!$K$6/1000000)</f>
        <v>1.4808780000000001E-2</v>
      </c>
      <c r="S35" s="209">
        <f>IF(ISBLANK('ETR Capacities'!R35)=TRUE," ",'ETR CO2 Savings (tCO2y)'!N35*'Input Data'!$K$6/1000000)</f>
        <v>0</v>
      </c>
      <c r="T35" s="209">
        <f>IF(ISBLANK('ETR Capacities'!S35)=TRUE," ",'ETR CO2 Savings (tCO2y)'!O35*'Input Data'!$K$6/1000000)</f>
        <v>0</v>
      </c>
      <c r="U35" s="210">
        <f>IF(ISBLANK('ETR Capacities'!U35)=TRUE," ",'ETR CO2 Savings (tCO2y)'!P35*'Input Data'!$K$6/1000000)</f>
        <v>0</v>
      </c>
      <c r="V35" s="227">
        <f>IF(ISBLANK('ETR Capacities'!V35)=TRUE," ",'ETR CO2 Savings (tCO2y)'!Q35*'Input Data'!$L$6/1000000)</f>
        <v>0</v>
      </c>
      <c r="W35" s="227">
        <f>IF(ISBLANK('ETR Capacities'!W35)=TRUE," ",'ETR CO2 Savings (tCO2y)'!R35*'Input Data'!$L$6/1000000)</f>
        <v>1.7384220000000002E-2</v>
      </c>
      <c r="X35" s="227">
        <f>IF(ISBLANK('ETR Capacities'!X35)=TRUE," ",'ETR CO2 Savings (tCO2y)'!S35*'Input Data'!$L$6/1000000)</f>
        <v>0</v>
      </c>
      <c r="Y35" s="227">
        <f>IF(ISBLANK('ETR Capacities'!Y35)=TRUE," ",'ETR CO2 Savings (tCO2y)'!T35*'Input Data'!$L$6/1000000)</f>
        <v>0</v>
      </c>
      <c r="Z35" s="228">
        <f>IF(ISBLANK('ETR Capacities'!AA35)=TRUE," ",'ETR CO2 Savings (tCO2y)'!U35*'Input Data'!$L$6/1000000)</f>
        <v>0</v>
      </c>
      <c r="AA35" s="37">
        <f>IF(ISBLANK('ETR Capacities'!V35)=TRUE," ",'ETR CO2 Savings (tCO2y)'!Q35*'Input Data'!$L$7/1000000)</f>
        <v>0</v>
      </c>
      <c r="AB35" s="37">
        <f>IF(ISBLANK('ETR Capacities'!W35)=TRUE," ",'ETR CO2 Savings (tCO2y)'!R35*'Input Data'!$L$7/1000000)</f>
        <v>3.4124580000000002E-2</v>
      </c>
      <c r="AC35" s="37">
        <f>IF(ISBLANK('ETR Capacities'!X35)=TRUE," ",'ETR CO2 Savings (tCO2y)'!S35*'Input Data'!$L$7/1000000)</f>
        <v>0</v>
      </c>
      <c r="AD35" s="37">
        <f>IF(ISBLANK('ETR Capacities'!Y35)=TRUE," ",'ETR CO2 Savings (tCO2y)'!T35*'Input Data'!$L$7/1000000)</f>
        <v>0</v>
      </c>
      <c r="AE35" s="242">
        <f>IF(ISBLANK('ETR Capacities'!AA35)=TRUE," ",'ETR CO2 Savings (tCO2y)'!U35*'Input Data'!$L$7/1000000)</f>
        <v>0</v>
      </c>
      <c r="AF35" s="40">
        <f>IF(ISBLANK('ETR Capacities'!V35)=TRUE," ",'ETR CO2 Savings (tCO2y)'!Q35*'Input Data'!$L$8/1000000)</f>
        <v>0</v>
      </c>
      <c r="AG35" s="40">
        <f>IF(ISBLANK('ETR Capacities'!W35)=TRUE," ",'ETR CO2 Savings (tCO2y)'!R35*'Input Data'!$L$8/1000000)</f>
        <v>2.2535100000000002E-2</v>
      </c>
      <c r="AH35" s="40">
        <f>IF(ISBLANK('ETR Capacities'!X35)=TRUE," ",'ETR CO2 Savings (tCO2y)'!S35*'Input Data'!$L$8/1000000)</f>
        <v>0</v>
      </c>
      <c r="AI35" s="40">
        <f>IF(ISBLANK('ETR Capacities'!Y35)=TRUE," ",'ETR CO2 Savings (tCO2y)'!T35*'Input Data'!$L$8/1000000)</f>
        <v>0</v>
      </c>
      <c r="AJ35" s="248">
        <f>IF(ISBLANK('ETR Capacities'!AA35)=TRUE," ",'ETR CO2 Savings (tCO2y)'!U35*'Input Data'!$L$8/1000000)</f>
        <v>0</v>
      </c>
      <c r="AK35" s="227">
        <f>IF(ISBLANK('ETR Capacities'!AB35)=TRUE," ",'ETR CO2 Savings (tCO2y)'!V35*'Input Data'!$M$6/1000000)</f>
        <v>0</v>
      </c>
      <c r="AL35" s="227">
        <f>IF(ISBLANK('ETR Capacities'!AC35)=TRUE," ",'ETR CO2 Savings (tCO2y)'!W35*'Input Data'!$M$6/1000000)</f>
        <v>4.8289499999999999E-2</v>
      </c>
      <c r="AM35" s="227">
        <f>IF(ISBLANK('ETR Capacities'!AD35)=TRUE," ",'ETR CO2 Savings (tCO2y)'!X35*'Input Data'!$M$6/1000000)</f>
        <v>0</v>
      </c>
      <c r="AN35" s="227">
        <f>IF(ISBLANK('ETR Capacities'!AE35)=TRUE," ",'ETR CO2 Savings (tCO2y)'!Y35*'Input Data'!$M$6/1000000)</f>
        <v>0</v>
      </c>
      <c r="AO35" s="228">
        <f>IF(ISBLANK('ETR Capacities'!AG35)=TRUE," ",'ETR CO2 Savings (tCO2y)'!Z35*'Input Data'!$M$6/1000000)</f>
        <v>0</v>
      </c>
      <c r="AP35" s="37">
        <f>IF(ISBLANK('ETR Capacities'!AB35)=TRUE," ",'ETR CO2 Savings (tCO2y)'!V35*'Input Data'!$M$7/1000000)</f>
        <v>0</v>
      </c>
      <c r="AQ35" s="37">
        <f>IF(ISBLANK('ETR Capacities'!AC35)=TRUE," ",'ETR CO2 Savings (tCO2y)'!W35*'Input Data'!$M$7/1000000)</f>
        <v>6.4385999999999999E-2</v>
      </c>
      <c r="AR35" s="37">
        <f>IF(ISBLANK('ETR Capacities'!AD35)=TRUE," ",'ETR CO2 Savings (tCO2y)'!X35*'Input Data'!$M$7/1000000)</f>
        <v>0</v>
      </c>
      <c r="AS35" s="37">
        <f>IF(ISBLANK('ETR Capacities'!AE35)=TRUE," ",'ETR CO2 Savings (tCO2y)'!Y35*'Input Data'!$M$7/1000000)</f>
        <v>0</v>
      </c>
      <c r="AT35" s="242">
        <f>IF(ISBLANK('ETR Capacities'!AG35)=TRUE," ",'ETR CO2 Savings (tCO2y)'!Z35*'Input Data'!$M$7/1000000)</f>
        <v>0</v>
      </c>
      <c r="AU35" s="40">
        <f>IF(ISBLANK('ETR Capacities'!AB35)=TRUE," ",'ETR CO2 Savings (tCO2y)'!V35*'Input Data'!$M$8/1000000)</f>
        <v>0</v>
      </c>
      <c r="AV35" s="40">
        <f>IF(ISBLANK('ETR Capacities'!AC35)=TRUE," ",'ETR CO2 Savings (tCO2y)'!W35*'Input Data'!$M$8/1000000)</f>
        <v>5.15088E-2</v>
      </c>
      <c r="AW35" s="40">
        <f>IF(ISBLANK('ETR Capacities'!AD35)=TRUE," ",'ETR CO2 Savings (tCO2y)'!X35*'Input Data'!$M$8/1000000)</f>
        <v>0</v>
      </c>
      <c r="AX35" s="40">
        <f>IF(ISBLANK('ETR Capacities'!AE35)=TRUE," ",'ETR CO2 Savings (tCO2y)'!Y35*'Input Data'!$M$8/1000000)</f>
        <v>0</v>
      </c>
      <c r="AY35" s="248">
        <f>IF(ISBLANK('ETR Capacities'!AG35)=TRUE," ",'ETR CO2 Savings (tCO2y)'!Z35*'Input Data'!$M$8/1000000)</f>
        <v>0</v>
      </c>
    </row>
    <row r="36" spans="2:51" ht="202.5" customHeight="1" x14ac:dyDescent="0.25">
      <c r="B36" s="485" t="str">
        <f>'ETR Capacities'!B36</f>
        <v>FR</v>
      </c>
      <c r="C36" s="471" t="str">
        <f>'ETR Capacities'!C36</f>
        <v>ETR-F-587</v>
      </c>
      <c r="D36" s="471" t="str">
        <f>_xlfn.XLOOKUP(C36,'Investment Project Main Info'!$E$4:$E$265,'Investment Project Main Info'!$F$4:$F$265)</f>
        <v>West Grid Synergy</v>
      </c>
      <c r="E36" s="471" t="str">
        <f>_xlfn.XLOOKUP(C36,'ETR Capacities'!$C$5:$C$79,'ETR Capacities'!$E$5:$E$79)</f>
        <v>Reverse flow DSO-TSO</v>
      </c>
      <c r="F36" s="670"/>
      <c r="G36" s="386">
        <f>IF(ISBLANK('ETR Capacities'!J36)=TRUE," ",'ETR CO2 Savings (tCO2y)'!G36*'Input Data'!$I$6/1000000)</f>
        <v>0</v>
      </c>
      <c r="H36" s="105">
        <f>IF(ISBLANK('ETR Capacities'!K36)=TRUE," ",'ETR CO2 Savings (tCO2y)'!H36*'Input Data'!$I$6/1000000)</f>
        <v>0</v>
      </c>
      <c r="I36" s="297">
        <f>IF(ISBLANK('ETR Capacities'!L36)=TRUE," ",'ETR CO2 Savings (tCO2y)'!I36*'Input Data'!$I$6/1000000)</f>
        <v>0.6036954000000001</v>
      </c>
      <c r="J36" s="105">
        <f>IF(ISBLANK('ETR Capacities'!M36)=TRUE," ",'ETR CO2 Savings (tCO2y)'!J36*'Input Data'!$I$6/1000000)</f>
        <v>0</v>
      </c>
      <c r="K36" s="106">
        <f>IF(ISBLANK('ETR Capacities'!O36)=TRUE," ",'ETR CO2 Savings (tCO2y)'!K36*'Input Data'!$I$6/1000000)</f>
        <v>0</v>
      </c>
      <c r="L36" s="209">
        <f>IF(ISBLANK('ETR Capacities'!P36)=TRUE," ",'ETR CO2 Savings (tCO2y)'!L36*'Input Data'!$J$6/1000000)</f>
        <v>0</v>
      </c>
      <c r="M36" s="209">
        <f>IF(ISBLANK('ETR Capacities'!Q36)=TRUE," ",'ETR CO2 Savings (tCO2y)'!M36*'Input Data'!$J$6/1000000)</f>
        <v>0</v>
      </c>
      <c r="N36" s="213">
        <f>IF(ISBLANK('ETR Capacities'!R36)=TRUE," ",'ETR CO2 Savings (tCO2y)'!N36*'Input Data'!$J$6/1000000)</f>
        <v>1.7169600000000003</v>
      </c>
      <c r="O36" s="209">
        <f>IF(ISBLANK('ETR Capacities'!S36)=TRUE," ",'ETR CO2 Savings (tCO2y)'!O36*'Input Data'!$J$6/1000000)</f>
        <v>0</v>
      </c>
      <c r="P36" s="210">
        <f>IF(ISBLANK('ETR Capacities'!U36)=TRUE," ",'ETR CO2 Savings (tCO2y)'!P36*'Input Data'!$J$6/1000000)</f>
        <v>0</v>
      </c>
      <c r="Q36" s="209">
        <f>IF(ISBLANK('ETR Capacities'!P36)=TRUE," ",'ETR CO2 Savings (tCO2y)'!L36*'Input Data'!$K$6/1000000)</f>
        <v>0</v>
      </c>
      <c r="R36" s="209">
        <f>IF(ISBLANK('ETR Capacities'!Q36)=TRUE," ",'ETR CO2 Savings (tCO2y)'!M36*'Input Data'!$K$6/1000000)</f>
        <v>0</v>
      </c>
      <c r="S36" s="213">
        <f>IF(ISBLANK('ETR Capacities'!R36)=TRUE," ",'ETR CO2 Savings (tCO2y)'!N36*'Input Data'!$K$6/1000000)</f>
        <v>0.70518000000000014</v>
      </c>
      <c r="T36" s="209">
        <f>IF(ISBLANK('ETR Capacities'!S36)=TRUE," ",'ETR CO2 Savings (tCO2y)'!O36*'Input Data'!$K$6/1000000)</f>
        <v>0</v>
      </c>
      <c r="U36" s="210">
        <f>IF(ISBLANK('ETR Capacities'!U36)=TRUE," ",'ETR CO2 Savings (tCO2y)'!P36*'Input Data'!$K$6/1000000)</f>
        <v>0</v>
      </c>
      <c r="V36" s="227">
        <f>IF(ISBLANK('ETR Capacities'!V36)=TRUE," ",'ETR CO2 Savings (tCO2y)'!Q36*'Input Data'!$L$6/1000000)</f>
        <v>0</v>
      </c>
      <c r="W36" s="227">
        <f>IF(ISBLANK('ETR Capacities'!W36)=TRUE," ",'ETR CO2 Savings (tCO2y)'!R36*'Input Data'!$L$6/1000000)</f>
        <v>0</v>
      </c>
      <c r="X36" s="231">
        <f>IF(ISBLANK('ETR Capacities'!X36)=TRUE," ",'ETR CO2 Savings (tCO2y)'!S36*'Input Data'!$L$6/1000000)</f>
        <v>0.82782000000000011</v>
      </c>
      <c r="Y36" s="227">
        <f>IF(ISBLANK('ETR Capacities'!Y36)=TRUE," ",'ETR CO2 Savings (tCO2y)'!T36*'Input Data'!$L$6/1000000)</f>
        <v>0</v>
      </c>
      <c r="Z36" s="228">
        <f>IF(ISBLANK('ETR Capacities'!AA36)=TRUE," ",'ETR CO2 Savings (tCO2y)'!U36*'Input Data'!$L$6/1000000)</f>
        <v>0</v>
      </c>
      <c r="AA36" s="37">
        <f>IF(ISBLANK('ETR Capacities'!V36)=TRUE," ",'ETR CO2 Savings (tCO2y)'!Q36*'Input Data'!$L$7/1000000)</f>
        <v>0</v>
      </c>
      <c r="AB36" s="37">
        <f>IF(ISBLANK('ETR Capacities'!W36)=TRUE," ",'ETR CO2 Savings (tCO2y)'!R36*'Input Data'!$L$7/1000000)</f>
        <v>0</v>
      </c>
      <c r="AC36" s="38">
        <f>IF(ISBLANK('ETR Capacities'!X36)=TRUE," ",'ETR CO2 Savings (tCO2y)'!S36*'Input Data'!$L$7/1000000)</f>
        <v>1.6249800000000003</v>
      </c>
      <c r="AD36" s="37">
        <f>IF(ISBLANK('ETR Capacities'!Y36)=TRUE," ",'ETR CO2 Savings (tCO2y)'!T36*'Input Data'!$L$7/1000000)</f>
        <v>0</v>
      </c>
      <c r="AE36" s="242">
        <f>IF(ISBLANK('ETR Capacities'!AA36)=TRUE," ",'ETR CO2 Savings (tCO2y)'!U36*'Input Data'!$L$7/1000000)</f>
        <v>0</v>
      </c>
      <c r="AF36" s="40">
        <f>IF(ISBLANK('ETR Capacities'!V36)=TRUE," ",'ETR CO2 Savings (tCO2y)'!Q36*'Input Data'!$L$8/1000000)</f>
        <v>0</v>
      </c>
      <c r="AG36" s="40">
        <f>IF(ISBLANK('ETR Capacities'!W36)=TRUE," ",'ETR CO2 Savings (tCO2y)'!R36*'Input Data'!$L$8/1000000)</f>
        <v>0</v>
      </c>
      <c r="AH36" s="41">
        <f>IF(ISBLANK('ETR Capacities'!X36)=TRUE," ",'ETR CO2 Savings (tCO2y)'!S36*'Input Data'!$L$8/1000000)</f>
        <v>1.0731000000000002</v>
      </c>
      <c r="AI36" s="40">
        <f>IF(ISBLANK('ETR Capacities'!Y36)=TRUE," ",'ETR CO2 Savings (tCO2y)'!T36*'Input Data'!$L$8/1000000)</f>
        <v>0</v>
      </c>
      <c r="AJ36" s="248">
        <f>IF(ISBLANK('ETR Capacities'!AA36)=TRUE," ",'ETR CO2 Savings (tCO2y)'!U36*'Input Data'!$L$8/1000000)</f>
        <v>0</v>
      </c>
      <c r="AK36" s="227">
        <f>IF(ISBLANK('ETR Capacities'!AB36)=TRUE," ",'ETR CO2 Savings (tCO2y)'!V36*'Input Data'!$M$6/1000000)</f>
        <v>0</v>
      </c>
      <c r="AL36" s="227">
        <f>IF(ISBLANK('ETR Capacities'!AC36)=TRUE," ",'ETR CO2 Savings (tCO2y)'!W36*'Input Data'!$M$6/1000000)</f>
        <v>0</v>
      </c>
      <c r="AM36" s="231">
        <f>IF(ISBLANK('ETR Capacities'!AD36)=TRUE," ",'ETR CO2 Savings (tCO2y)'!X36*'Input Data'!$M$6/1000000)</f>
        <v>2.2995000000000005</v>
      </c>
      <c r="AN36" s="227">
        <f>IF(ISBLANK('ETR Capacities'!AE36)=TRUE," ",'ETR CO2 Savings (tCO2y)'!Y36*'Input Data'!$M$6/1000000)</f>
        <v>0</v>
      </c>
      <c r="AO36" s="228">
        <f>IF(ISBLANK('ETR Capacities'!AG36)=TRUE," ",'ETR CO2 Savings (tCO2y)'!Z36*'Input Data'!$M$6/1000000)</f>
        <v>0</v>
      </c>
      <c r="AP36" s="37">
        <f>IF(ISBLANK('ETR Capacities'!AB36)=TRUE," ",'ETR CO2 Savings (tCO2y)'!V36*'Input Data'!$M$7/1000000)</f>
        <v>0</v>
      </c>
      <c r="AQ36" s="37">
        <f>IF(ISBLANK('ETR Capacities'!AC36)=TRUE," ",'ETR CO2 Savings (tCO2y)'!W36*'Input Data'!$M$7/1000000)</f>
        <v>0</v>
      </c>
      <c r="AR36" s="38">
        <f>IF(ISBLANK('ETR Capacities'!AD36)=TRUE," ",'ETR CO2 Savings (tCO2y)'!X36*'Input Data'!$M$7/1000000)</f>
        <v>3.0660000000000003</v>
      </c>
      <c r="AS36" s="37">
        <f>IF(ISBLANK('ETR Capacities'!AE36)=TRUE," ",'ETR CO2 Savings (tCO2y)'!Y36*'Input Data'!$M$7/1000000)</f>
        <v>0</v>
      </c>
      <c r="AT36" s="242">
        <f>IF(ISBLANK('ETR Capacities'!AG36)=TRUE," ",'ETR CO2 Savings (tCO2y)'!Z36*'Input Data'!$M$7/1000000)</f>
        <v>0</v>
      </c>
      <c r="AU36" s="40">
        <f>IF(ISBLANK('ETR Capacities'!AB36)=TRUE," ",'ETR CO2 Savings (tCO2y)'!V36*'Input Data'!$M$8/1000000)</f>
        <v>0</v>
      </c>
      <c r="AV36" s="40">
        <f>IF(ISBLANK('ETR Capacities'!AC36)=TRUE," ",'ETR CO2 Savings (tCO2y)'!W36*'Input Data'!$M$8/1000000)</f>
        <v>0</v>
      </c>
      <c r="AW36" s="41">
        <f>IF(ISBLANK('ETR Capacities'!AD36)=TRUE," ",'ETR CO2 Savings (tCO2y)'!X36*'Input Data'!$M$8/1000000)</f>
        <v>2.4528000000000003</v>
      </c>
      <c r="AX36" s="40">
        <f>IF(ISBLANK('ETR Capacities'!AE36)=TRUE," ",'ETR CO2 Savings (tCO2y)'!Y36*'Input Data'!$M$8/1000000)</f>
        <v>0</v>
      </c>
      <c r="AY36" s="248">
        <f>IF(ISBLANK('ETR Capacities'!AG36)=TRUE," ",'ETR CO2 Savings (tCO2y)'!Z36*'Input Data'!$M$8/1000000)</f>
        <v>0</v>
      </c>
    </row>
    <row r="37" spans="2:51" ht="176.25" customHeight="1" x14ac:dyDescent="0.25">
      <c r="B37" s="485" t="str">
        <f>'ETR Capacities'!B37</f>
        <v>FR</v>
      </c>
      <c r="C37" s="471" t="str">
        <f>'ETR Capacities'!C37</f>
        <v>ETR-N-624</v>
      </c>
      <c r="D37" s="471" t="str">
        <f>_xlfn.XLOOKUP(C37,'Investment Project Main Info'!$E$4:$E$265,'Investment Project Main Info'!$F$4:$F$265)</f>
        <v>Biomethane: Reverse flow projects</v>
      </c>
      <c r="E37" s="471" t="str">
        <f>_xlfn.XLOOKUP(C37,'ETR Capacities'!$C$5:$C$79,'ETR Capacities'!$E$5:$E$79)</f>
        <v>Reverse flow DSO-TSO</v>
      </c>
      <c r="F37" s="13" t="str">
        <f>IF(_xlfn.XLOOKUP(C37,'ETR Capacities'!$C$5:$C$79,'ETR Capacities'!$F$5:$F$79)=0," ",_xlfn.XLOOKUP(C37,'ETR Capacities'!$C$5:$C$79,'ETR Capacities'!$F$5:$F$79))</f>
        <v xml:space="preserve"> </v>
      </c>
      <c r="G37" s="386">
        <f>IF(ISBLANK('ETR Capacities'!J37)=TRUE," ",'ETR CO2 Savings (tCO2y)'!G37*'Input Data'!$I$6/1000000)</f>
        <v>0</v>
      </c>
      <c r="H37" s="105">
        <f>IF(ISBLANK('ETR Capacities'!K37)=TRUE," ",'ETR CO2 Savings (tCO2y)'!H37*'Input Data'!$I$6/1000000)</f>
        <v>0</v>
      </c>
      <c r="I37" s="105">
        <f>IF(ISBLANK('ETR Capacities'!L37)=TRUE," ",'ETR CO2 Savings (tCO2y)'!I37*'Input Data'!$I$6/1000000)</f>
        <v>0</v>
      </c>
      <c r="J37" s="105">
        <f>IF(ISBLANK('ETR Capacities'!M37)=TRUE," ",'ETR CO2 Savings (tCO2y)'!J37*'Input Data'!$I$6/1000000)</f>
        <v>0</v>
      </c>
      <c r="K37" s="106">
        <f>IF(ISBLANK('ETR Capacities'!O37)=TRUE," ",'ETR CO2 Savings (tCO2y)'!K37*'Input Data'!$I$6/1000000)</f>
        <v>0</v>
      </c>
      <c r="L37" s="209">
        <f>IF(ISBLANK('ETR Capacities'!P37)=TRUE," ",'ETR CO2 Savings (tCO2y)'!L37*'Input Data'!$J$6/1000000)</f>
        <v>0</v>
      </c>
      <c r="M37" s="209">
        <f>IF(ISBLANK('ETR Capacities'!Q37)=TRUE," ",'ETR CO2 Savings (tCO2y)'!M37*'Input Data'!$J$6/1000000)</f>
        <v>0</v>
      </c>
      <c r="N37" s="209">
        <f>IF(ISBLANK('ETR Capacities'!R37)=TRUE," ",'ETR CO2 Savings (tCO2y)'!N37*'Input Data'!$J$6/1000000)</f>
        <v>0</v>
      </c>
      <c r="O37" s="209">
        <f>IF(ISBLANK('ETR Capacities'!S37)=TRUE," ",'ETR CO2 Savings (tCO2y)'!O37*'Input Data'!$J$6/1000000)</f>
        <v>0</v>
      </c>
      <c r="P37" s="210">
        <f>IF(ISBLANK('ETR Capacities'!U37)=TRUE," ",'ETR CO2 Savings (tCO2y)'!P37*'Input Data'!$J$6/1000000)</f>
        <v>0</v>
      </c>
      <c r="Q37" s="209">
        <f>IF(ISBLANK('ETR Capacities'!P37)=TRUE," ",'ETR CO2 Savings (tCO2y)'!L37*'Input Data'!$K$6/1000000)</f>
        <v>0</v>
      </c>
      <c r="R37" s="209">
        <f>IF(ISBLANK('ETR Capacities'!Q37)=TRUE," ",'ETR CO2 Savings (tCO2y)'!M37*'Input Data'!$K$6/1000000)</f>
        <v>0</v>
      </c>
      <c r="S37" s="209">
        <f>IF(ISBLANK('ETR Capacities'!R37)=TRUE," ",'ETR CO2 Savings (tCO2y)'!N37*'Input Data'!$K$6/1000000)</f>
        <v>0</v>
      </c>
      <c r="T37" s="209">
        <f>IF(ISBLANK('ETR Capacities'!S37)=TRUE," ",'ETR CO2 Savings (tCO2y)'!O37*'Input Data'!$K$6/1000000)</f>
        <v>0</v>
      </c>
      <c r="U37" s="210">
        <f>IF(ISBLANK('ETR Capacities'!U37)=TRUE," ",'ETR CO2 Savings (tCO2y)'!P37*'Input Data'!$K$6/1000000)</f>
        <v>0</v>
      </c>
      <c r="V37" s="227">
        <f>IF(ISBLANK('ETR Capacities'!V37)=TRUE," ",'ETR CO2 Savings (tCO2y)'!Q37*'Input Data'!$L$6/1000000)</f>
        <v>0</v>
      </c>
      <c r="W37" s="227">
        <f>IF(ISBLANK('ETR Capacities'!W37)=TRUE," ",'ETR CO2 Savings (tCO2y)'!R37*'Input Data'!$L$6/1000000)</f>
        <v>0</v>
      </c>
      <c r="X37" s="227">
        <f>IF(ISBLANK('ETR Capacities'!X37)=TRUE," ",'ETR CO2 Savings (tCO2y)'!S37*'Input Data'!$L$6/1000000)</f>
        <v>144.86850000000004</v>
      </c>
      <c r="Y37" s="227">
        <f>IF(ISBLANK('ETR Capacities'!Y37)=TRUE," ",'ETR CO2 Savings (tCO2y)'!T37*'Input Data'!$L$6/1000000)</f>
        <v>0</v>
      </c>
      <c r="Z37" s="228">
        <f>IF(ISBLANK('ETR Capacities'!AA37)=TRUE," ",'ETR CO2 Savings (tCO2y)'!U37*'Input Data'!$L$6/1000000)</f>
        <v>0</v>
      </c>
      <c r="AA37" s="37">
        <f>IF(ISBLANK('ETR Capacities'!V37)=TRUE," ",'ETR CO2 Savings (tCO2y)'!Q37*'Input Data'!$L$7/1000000)</f>
        <v>0</v>
      </c>
      <c r="AB37" s="37">
        <f>IF(ISBLANK('ETR Capacities'!W37)=TRUE," ",'ETR CO2 Savings (tCO2y)'!R37*'Input Data'!$L$7/1000000)</f>
        <v>0</v>
      </c>
      <c r="AC37" s="37">
        <f>IF(ISBLANK('ETR Capacities'!X37)=TRUE," ",'ETR CO2 Savings (tCO2y)'!S37*'Input Data'!$L$7/1000000)</f>
        <v>284.37150000000008</v>
      </c>
      <c r="AD37" s="37">
        <f>IF(ISBLANK('ETR Capacities'!Y37)=TRUE," ",'ETR CO2 Savings (tCO2y)'!T37*'Input Data'!$L$7/1000000)</f>
        <v>0</v>
      </c>
      <c r="AE37" s="242">
        <f>IF(ISBLANK('ETR Capacities'!AA37)=TRUE," ",'ETR CO2 Savings (tCO2y)'!U37*'Input Data'!$L$7/1000000)</f>
        <v>0</v>
      </c>
      <c r="AF37" s="40">
        <f>IF(ISBLANK('ETR Capacities'!V37)=TRUE," ",'ETR CO2 Savings (tCO2y)'!Q37*'Input Data'!$L$8/1000000)</f>
        <v>0</v>
      </c>
      <c r="AG37" s="40">
        <f>IF(ISBLANK('ETR Capacities'!W37)=TRUE," ",'ETR CO2 Savings (tCO2y)'!R37*'Input Data'!$L$8/1000000)</f>
        <v>0</v>
      </c>
      <c r="AH37" s="40">
        <f>IF(ISBLANK('ETR Capacities'!X37)=TRUE," ",'ETR CO2 Savings (tCO2y)'!S37*'Input Data'!$L$8/1000000)</f>
        <v>187.79250000000002</v>
      </c>
      <c r="AI37" s="40">
        <f>IF(ISBLANK('ETR Capacities'!Y37)=TRUE," ",'ETR CO2 Savings (tCO2y)'!T37*'Input Data'!$L$8/1000000)</f>
        <v>0</v>
      </c>
      <c r="AJ37" s="248">
        <f>IF(ISBLANK('ETR Capacities'!AA37)=TRUE," ",'ETR CO2 Savings (tCO2y)'!U37*'Input Data'!$L$8/1000000)</f>
        <v>0</v>
      </c>
      <c r="AK37" s="227">
        <f>IF(ISBLANK('ETR Capacities'!AB37)=TRUE," ",'ETR CO2 Savings (tCO2y)'!V37*'Input Data'!$M$6/1000000)</f>
        <v>0</v>
      </c>
      <c r="AL37" s="227">
        <f>IF(ISBLANK('ETR Capacities'!AC37)=TRUE," ",'ETR CO2 Savings (tCO2y)'!W37*'Input Data'!$M$6/1000000)</f>
        <v>0</v>
      </c>
      <c r="AM37" s="227">
        <f>IF(ISBLANK('ETR Capacities'!AD37)=TRUE," ",'ETR CO2 Savings (tCO2y)'!X37*'Input Data'!$M$6/1000000)</f>
        <v>402.41250000000008</v>
      </c>
      <c r="AN37" s="227">
        <f>IF(ISBLANK('ETR Capacities'!AE37)=TRUE," ",'ETR CO2 Savings (tCO2y)'!Y37*'Input Data'!$M$6/1000000)</f>
        <v>0</v>
      </c>
      <c r="AO37" s="228">
        <f>IF(ISBLANK('ETR Capacities'!AG37)=TRUE," ",'ETR CO2 Savings (tCO2y)'!Z37*'Input Data'!$M$6/1000000)</f>
        <v>0</v>
      </c>
      <c r="AP37" s="37">
        <f>IF(ISBLANK('ETR Capacities'!AB37)=TRUE," ",'ETR CO2 Savings (tCO2y)'!V37*'Input Data'!$M$7/1000000)</f>
        <v>0</v>
      </c>
      <c r="AQ37" s="37">
        <f>IF(ISBLANK('ETR Capacities'!AC37)=TRUE," ",'ETR CO2 Savings (tCO2y)'!W37*'Input Data'!$M$7/1000000)</f>
        <v>0</v>
      </c>
      <c r="AR37" s="37">
        <f>IF(ISBLANK('ETR Capacities'!AD37)=TRUE," ",'ETR CO2 Savings (tCO2y)'!X37*'Input Data'!$M$7/1000000)</f>
        <v>536.55000000000007</v>
      </c>
      <c r="AS37" s="37">
        <f>IF(ISBLANK('ETR Capacities'!AE37)=TRUE," ",'ETR CO2 Savings (tCO2y)'!Y37*'Input Data'!$M$7/1000000)</f>
        <v>0</v>
      </c>
      <c r="AT37" s="242">
        <f>IF(ISBLANK('ETR Capacities'!AG37)=TRUE," ",'ETR CO2 Savings (tCO2y)'!Z37*'Input Data'!$M$7/1000000)</f>
        <v>0</v>
      </c>
      <c r="AU37" s="40">
        <f>IF(ISBLANK('ETR Capacities'!AB37)=TRUE," ",'ETR CO2 Savings (tCO2y)'!V37*'Input Data'!$M$8/1000000)</f>
        <v>0</v>
      </c>
      <c r="AV37" s="40">
        <f>IF(ISBLANK('ETR Capacities'!AC37)=TRUE," ",'ETR CO2 Savings (tCO2y)'!W37*'Input Data'!$M$8/1000000)</f>
        <v>0</v>
      </c>
      <c r="AW37" s="40">
        <f>IF(ISBLANK('ETR Capacities'!AD37)=TRUE," ",'ETR CO2 Savings (tCO2y)'!X37*'Input Data'!$M$8/1000000)</f>
        <v>429.24000000000007</v>
      </c>
      <c r="AX37" s="40">
        <f>IF(ISBLANK('ETR Capacities'!AE37)=TRUE," ",'ETR CO2 Savings (tCO2y)'!Y37*'Input Data'!$M$8/1000000)</f>
        <v>0</v>
      </c>
      <c r="AY37" s="248">
        <f>IF(ISBLANK('ETR Capacities'!AG37)=TRUE," ",'ETR CO2 Savings (tCO2y)'!Z37*'Input Data'!$M$8/1000000)</f>
        <v>0</v>
      </c>
    </row>
    <row r="38" spans="2:51" ht="198" customHeight="1" x14ac:dyDescent="0.25">
      <c r="B38" s="485" t="str">
        <f>'ETR Capacities'!B38</f>
        <v>FR</v>
      </c>
      <c r="C38" s="471" t="str">
        <f>'ETR Capacities'!C38</f>
        <v>ETR-F-728</v>
      </c>
      <c r="D38" s="471" t="str">
        <f>_xlfn.XLOOKUP(C38,'Investment Project Main Info'!$E$4:$E$265,'Investment Project Main Info'!$F$4:$F$265)</f>
        <v>Biomethane: connection of production units and reverse flow projects</v>
      </c>
      <c r="E38" s="471" t="str">
        <f>_xlfn.XLOOKUP(C38,'ETR Capacities'!$C$5:$C$79,'ETR Capacities'!$E$5:$E$79)</f>
        <v>Biomethane developments</v>
      </c>
      <c r="F38" s="13" t="str">
        <f>IF(_xlfn.XLOOKUP(C38,'ETR Capacities'!$C$5:$C$79,'ETR Capacities'!$F$5:$F$79)=0," ",_xlfn.XLOOKUP(C38,'ETR Capacities'!$C$5:$C$79,'ETR Capacities'!$F$5:$F$79))</f>
        <v xml:space="preserve"> </v>
      </c>
      <c r="G38" s="386">
        <f>IF(ISBLANK('ETR Capacities'!J38)=TRUE," ",'ETR CO2 Savings (tCO2y)'!G38*'Input Data'!$I$6/1000000)</f>
        <v>0</v>
      </c>
      <c r="H38" s="105">
        <f>IF(ISBLANK('ETR Capacities'!K38)=TRUE," ",'ETR CO2 Savings (tCO2y)'!H38*'Input Data'!$I$6/1000000)</f>
        <v>0</v>
      </c>
      <c r="I38" s="105">
        <f>IF(ISBLANK('ETR Capacities'!L38)=TRUE," ",'ETR CO2 Savings (tCO2y)'!I38*'Input Data'!$I$6/1000000)</f>
        <v>0.22638577500000004</v>
      </c>
      <c r="J38" s="105">
        <f>IF(ISBLANK('ETR Capacities'!M38)=TRUE," ",'ETR CO2 Savings (tCO2y)'!J38*'Input Data'!$I$6/1000000)</f>
        <v>0</v>
      </c>
      <c r="K38" s="106">
        <f>IF(ISBLANK('ETR Capacities'!O38)=TRUE," ",'ETR CO2 Savings (tCO2y)'!K38*'Input Data'!$I$6/1000000)</f>
        <v>0</v>
      </c>
      <c r="L38" s="209">
        <f>IF(ISBLANK('ETR Capacities'!P38)=TRUE," ",'ETR CO2 Savings (tCO2y)'!L38*'Input Data'!$J$6/1000000)</f>
        <v>0</v>
      </c>
      <c r="M38" s="209">
        <f>IF(ISBLANK('ETR Capacities'!Q38)=TRUE," ",'ETR CO2 Savings (tCO2y)'!M38*'Input Data'!$J$6/1000000)</f>
        <v>0</v>
      </c>
      <c r="N38" s="209">
        <f>IF(ISBLANK('ETR Capacities'!R38)=TRUE," ",'ETR CO2 Savings (tCO2y)'!N38*'Input Data'!$J$6/1000000)</f>
        <v>2.2320480000000003</v>
      </c>
      <c r="O38" s="209">
        <f>IF(ISBLANK('ETR Capacities'!S38)=TRUE," ",'ETR CO2 Savings (tCO2y)'!O38*'Input Data'!$J$6/1000000)</f>
        <v>0</v>
      </c>
      <c r="P38" s="210">
        <f>IF(ISBLANK('ETR Capacities'!U38)=TRUE," ",'ETR CO2 Savings (tCO2y)'!P38*'Input Data'!$J$6/1000000)</f>
        <v>0</v>
      </c>
      <c r="Q38" s="209">
        <f>IF(ISBLANK('ETR Capacities'!P38)=TRUE," ",'ETR CO2 Savings (tCO2y)'!L38*'Input Data'!$K$6/1000000)</f>
        <v>0</v>
      </c>
      <c r="R38" s="209">
        <f>IF(ISBLANK('ETR Capacities'!Q38)=TRUE," ",'ETR CO2 Savings (tCO2y)'!M38*'Input Data'!$K$6/1000000)</f>
        <v>0</v>
      </c>
      <c r="S38" s="209">
        <f>IF(ISBLANK('ETR Capacities'!R38)=TRUE," ",'ETR CO2 Savings (tCO2y)'!N38*'Input Data'!$K$6/1000000)</f>
        <v>0.91673400000000016</v>
      </c>
      <c r="T38" s="209">
        <f>IF(ISBLANK('ETR Capacities'!S38)=TRUE," ",'ETR CO2 Savings (tCO2y)'!O38*'Input Data'!$K$6/1000000)</f>
        <v>0</v>
      </c>
      <c r="U38" s="210">
        <f>IF(ISBLANK('ETR Capacities'!U38)=TRUE," ",'ETR CO2 Savings (tCO2y)'!P38*'Input Data'!$K$6/1000000)</f>
        <v>0</v>
      </c>
      <c r="V38" s="227">
        <f>IF(ISBLANK('ETR Capacities'!V38)=TRUE," ",'ETR CO2 Savings (tCO2y)'!Q38*'Input Data'!$L$6/1000000)</f>
        <v>0</v>
      </c>
      <c r="W38" s="227">
        <f>IF(ISBLANK('ETR Capacities'!W38)=TRUE," ",'ETR CO2 Savings (tCO2y)'!R38*'Input Data'!$L$6/1000000)</f>
        <v>0</v>
      </c>
      <c r="X38" s="227">
        <f>IF(ISBLANK('ETR Capacities'!X38)=TRUE," ",'ETR CO2 Savings (tCO2y)'!S38*'Input Data'!$L$6/1000000)</f>
        <v>6.2086500000000013</v>
      </c>
      <c r="Y38" s="227">
        <f>IF(ISBLANK('ETR Capacities'!Y38)=TRUE," ",'ETR CO2 Savings (tCO2y)'!T38*'Input Data'!$L$6/1000000)</f>
        <v>0</v>
      </c>
      <c r="Z38" s="228">
        <f>IF(ISBLANK('ETR Capacities'!AA38)=TRUE," ",'ETR CO2 Savings (tCO2y)'!U38*'Input Data'!$L$6/1000000)</f>
        <v>0</v>
      </c>
      <c r="AA38" s="37">
        <f>IF(ISBLANK('ETR Capacities'!V38)=TRUE," ",'ETR CO2 Savings (tCO2y)'!Q38*'Input Data'!$L$7/1000000)</f>
        <v>0</v>
      </c>
      <c r="AB38" s="37">
        <f>IF(ISBLANK('ETR Capacities'!W38)=TRUE," ",'ETR CO2 Savings (tCO2y)'!R38*'Input Data'!$L$7/1000000)</f>
        <v>0</v>
      </c>
      <c r="AC38" s="37">
        <f>IF(ISBLANK('ETR Capacities'!X38)=TRUE," ",'ETR CO2 Savings (tCO2y)'!S38*'Input Data'!$L$7/1000000)</f>
        <v>12.187350000000002</v>
      </c>
      <c r="AD38" s="37">
        <f>IF(ISBLANK('ETR Capacities'!Y38)=TRUE," ",'ETR CO2 Savings (tCO2y)'!T38*'Input Data'!$L$7/1000000)</f>
        <v>0</v>
      </c>
      <c r="AE38" s="242">
        <f>IF(ISBLANK('ETR Capacities'!AA38)=TRUE," ",'ETR CO2 Savings (tCO2y)'!U38*'Input Data'!$L$7/1000000)</f>
        <v>0</v>
      </c>
      <c r="AF38" s="40">
        <f>IF(ISBLANK('ETR Capacities'!V38)=TRUE," ",'ETR CO2 Savings (tCO2y)'!Q38*'Input Data'!$L$8/1000000)</f>
        <v>0</v>
      </c>
      <c r="AG38" s="40">
        <f>IF(ISBLANK('ETR Capacities'!W38)=TRUE," ",'ETR CO2 Savings (tCO2y)'!R38*'Input Data'!$L$8/1000000)</f>
        <v>0</v>
      </c>
      <c r="AH38" s="40">
        <f>IF(ISBLANK('ETR Capacities'!X38)=TRUE," ",'ETR CO2 Savings (tCO2y)'!S38*'Input Data'!$L$8/1000000)</f>
        <v>8.0482500000000012</v>
      </c>
      <c r="AI38" s="40">
        <f>IF(ISBLANK('ETR Capacities'!Y38)=TRUE," ",'ETR CO2 Savings (tCO2y)'!T38*'Input Data'!$L$8/1000000)</f>
        <v>0</v>
      </c>
      <c r="AJ38" s="248">
        <f>IF(ISBLANK('ETR Capacities'!AA38)=TRUE," ",'ETR CO2 Savings (tCO2y)'!U38*'Input Data'!$L$8/1000000)</f>
        <v>0</v>
      </c>
      <c r="AK38" s="227">
        <f>IF(ISBLANK('ETR Capacities'!AB38)=TRUE," ",'ETR CO2 Savings (tCO2y)'!V38*'Input Data'!$M$6/1000000)</f>
        <v>0</v>
      </c>
      <c r="AL38" s="227">
        <f>IF(ISBLANK('ETR Capacities'!AC38)=TRUE," ",'ETR CO2 Savings (tCO2y)'!W38*'Input Data'!$M$6/1000000)</f>
        <v>0</v>
      </c>
      <c r="AM38" s="227">
        <f>IF(ISBLANK('ETR Capacities'!AD38)=TRUE," ",'ETR CO2 Savings (tCO2y)'!X38*'Input Data'!$M$6/1000000)</f>
        <v>17.246250000000003</v>
      </c>
      <c r="AN38" s="227">
        <f>IF(ISBLANK('ETR Capacities'!AE38)=TRUE," ",'ETR CO2 Savings (tCO2y)'!Y38*'Input Data'!$M$6/1000000)</f>
        <v>0</v>
      </c>
      <c r="AO38" s="228">
        <f>IF(ISBLANK('ETR Capacities'!AG38)=TRUE," ",'ETR CO2 Savings (tCO2y)'!Z38*'Input Data'!$M$6/1000000)</f>
        <v>0</v>
      </c>
      <c r="AP38" s="37">
        <f>IF(ISBLANK('ETR Capacities'!AB38)=TRUE," ",'ETR CO2 Savings (tCO2y)'!V38*'Input Data'!$M$7/1000000)</f>
        <v>0</v>
      </c>
      <c r="AQ38" s="37">
        <f>IF(ISBLANK('ETR Capacities'!AC38)=TRUE," ",'ETR CO2 Savings (tCO2y)'!W38*'Input Data'!$M$7/1000000)</f>
        <v>0</v>
      </c>
      <c r="AR38" s="37">
        <f>IF(ISBLANK('ETR Capacities'!AD38)=TRUE," ",'ETR CO2 Savings (tCO2y)'!X38*'Input Data'!$M$7/1000000)</f>
        <v>22.995000000000005</v>
      </c>
      <c r="AS38" s="37">
        <f>IF(ISBLANK('ETR Capacities'!AE38)=TRUE," ",'ETR CO2 Savings (tCO2y)'!Y38*'Input Data'!$M$7/1000000)</f>
        <v>0</v>
      </c>
      <c r="AT38" s="242">
        <f>IF(ISBLANK('ETR Capacities'!AG38)=TRUE," ",'ETR CO2 Savings (tCO2y)'!Z38*'Input Data'!$M$7/1000000)</f>
        <v>0</v>
      </c>
      <c r="AU38" s="40">
        <f>IF(ISBLANK('ETR Capacities'!AB38)=TRUE," ",'ETR CO2 Savings (tCO2y)'!V38*'Input Data'!$M$8/1000000)</f>
        <v>0</v>
      </c>
      <c r="AV38" s="40">
        <f>IF(ISBLANK('ETR Capacities'!AC38)=TRUE," ",'ETR CO2 Savings (tCO2y)'!W38*'Input Data'!$M$8/1000000)</f>
        <v>0</v>
      </c>
      <c r="AW38" s="40">
        <f>IF(ISBLANK('ETR Capacities'!AD38)=TRUE," ",'ETR CO2 Savings (tCO2y)'!X38*'Input Data'!$M$8/1000000)</f>
        <v>18.396000000000004</v>
      </c>
      <c r="AX38" s="40">
        <f>IF(ISBLANK('ETR Capacities'!AE38)=TRUE," ",'ETR CO2 Savings (tCO2y)'!Y38*'Input Data'!$M$8/1000000)</f>
        <v>0</v>
      </c>
      <c r="AY38" s="248">
        <f>IF(ISBLANK('ETR Capacities'!AG38)=TRUE," ",'ETR CO2 Savings (tCO2y)'!Z38*'Input Data'!$M$8/1000000)</f>
        <v>0</v>
      </c>
    </row>
    <row r="39" spans="2:51" ht="126.75" customHeight="1" x14ac:dyDescent="0.25">
      <c r="B39" s="485" t="str">
        <f>'ETR Capacities'!B39</f>
        <v>FR</v>
      </c>
      <c r="C39" s="471" t="str">
        <f>'ETR Capacities'!C39</f>
        <v>ETR-F-743</v>
      </c>
      <c r="D39" s="471" t="str">
        <f>_xlfn.XLOOKUP(C39,'Investment Project Main Info'!$E$4:$E$265,'Investment Project Main Info'!$F$4:$F$265)</f>
        <v>Impulse 2025</v>
      </c>
      <c r="E39" s="471" t="str">
        <f>_xlfn.XLOOKUP(C39,'ETR Capacities'!$C$5:$C$79,'ETR Capacities'!$E$5:$E$79)</f>
        <v>Smart multi energy system</v>
      </c>
      <c r="F39" s="13" t="str">
        <f>IF(_xlfn.XLOOKUP(C39,'ETR Capacities'!$C$5:$C$79,'ETR Capacities'!$F$5:$F$79)=0," ",_xlfn.XLOOKUP(C39,'ETR Capacities'!$C$5:$C$79,'ETR Capacities'!$F$5:$F$79))</f>
        <v xml:space="preserve"> </v>
      </c>
      <c r="G39" s="386">
        <f>IF(ISBLANK('ETR Capacities'!J39)=TRUE," ",'ETR CO2 Savings (tCO2y)'!G39*'Input Data'!$I$6/1000000)</f>
        <v>0</v>
      </c>
      <c r="H39" s="105">
        <f>IF(ISBLANK('ETR Capacities'!K39)=TRUE," ",'ETR CO2 Savings (tCO2y)'!H39*'Input Data'!$I$6/1000000)</f>
        <v>0</v>
      </c>
      <c r="I39" s="105">
        <f>IF(ISBLANK('ETR Capacities'!L39)=TRUE," ",'ETR CO2 Savings (tCO2y)'!I39*'Input Data'!$I$6/1000000)</f>
        <v>0</v>
      </c>
      <c r="J39" s="105">
        <f>IF(ISBLANK('ETR Capacities'!M39)=TRUE," ",'ETR CO2 Savings (tCO2y)'!J39*'Input Data'!$I$6/1000000)</f>
        <v>0</v>
      </c>
      <c r="K39" s="106">
        <f>IF(ISBLANK('ETR Capacities'!O39)=TRUE," ",'ETR CO2 Savings (tCO2y)'!K39*'Input Data'!$I$6/1000000)</f>
        <v>0</v>
      </c>
      <c r="L39" s="209">
        <f>IF(ISBLANK('ETR Capacities'!P39)=TRUE," ",'ETR CO2 Savings (tCO2y)'!L39*'Input Data'!$J$6/1000000)</f>
        <v>0</v>
      </c>
      <c r="M39" s="209">
        <f>IF(ISBLANK('ETR Capacities'!Q39)=TRUE," ",'ETR CO2 Savings (tCO2y)'!M39*'Input Data'!$J$6/1000000)</f>
        <v>4.2924000000000009E-3</v>
      </c>
      <c r="N39" s="209">
        <f>IF(ISBLANK('ETR Capacities'!R39)=TRUE," ",'ETR CO2 Savings (tCO2y)'!N39*'Input Data'!$J$6/1000000)</f>
        <v>0</v>
      </c>
      <c r="O39" s="209">
        <f>IF(ISBLANK('ETR Capacities'!S39)=TRUE," ",'ETR CO2 Savings (tCO2y)'!O39*'Input Data'!$J$6/1000000)</f>
        <v>0</v>
      </c>
      <c r="P39" s="210">
        <f>IF(ISBLANK('ETR Capacities'!U39)=TRUE," ",'ETR CO2 Savings (tCO2y)'!P39*'Input Data'!$J$6/1000000)</f>
        <v>0</v>
      </c>
      <c r="Q39" s="209">
        <f>IF(ISBLANK('ETR Capacities'!P39)=TRUE," ",'ETR CO2 Savings (tCO2y)'!L39*'Input Data'!$K$6/1000000)</f>
        <v>0</v>
      </c>
      <c r="R39" s="209">
        <f>IF(ISBLANK('ETR Capacities'!Q39)=TRUE," ",'ETR CO2 Savings (tCO2y)'!M39*'Input Data'!$K$6/1000000)</f>
        <v>1.7629500000000001E-3</v>
      </c>
      <c r="S39" s="209">
        <f>IF(ISBLANK('ETR Capacities'!R39)=TRUE," ",'ETR CO2 Savings (tCO2y)'!N39*'Input Data'!$K$6/1000000)</f>
        <v>0</v>
      </c>
      <c r="T39" s="209">
        <f>IF(ISBLANK('ETR Capacities'!S39)=TRUE," ",'ETR CO2 Savings (tCO2y)'!O39*'Input Data'!$K$6/1000000)</f>
        <v>0</v>
      </c>
      <c r="U39" s="210">
        <f>IF(ISBLANK('ETR Capacities'!U39)=TRUE," ",'ETR CO2 Savings (tCO2y)'!P39*'Input Data'!$K$6/1000000)</f>
        <v>0</v>
      </c>
      <c r="V39" s="227">
        <f>IF(ISBLANK('ETR Capacities'!V39)=TRUE," ",'ETR CO2 Savings (tCO2y)'!Q39*'Input Data'!$L$6/1000000)</f>
        <v>0</v>
      </c>
      <c r="W39" s="227">
        <f>IF(ISBLANK('ETR Capacities'!W39)=TRUE," ",'ETR CO2 Savings (tCO2y)'!R39*'Input Data'!$L$6/1000000)</f>
        <v>2.0695500000000003E-3</v>
      </c>
      <c r="X39" s="227">
        <f>IF(ISBLANK('ETR Capacities'!X39)=TRUE," ",'ETR CO2 Savings (tCO2y)'!S39*'Input Data'!$L$6/1000000)</f>
        <v>0</v>
      </c>
      <c r="Y39" s="227">
        <f>IF(ISBLANK('ETR Capacities'!Y39)=TRUE," ",'ETR CO2 Savings (tCO2y)'!T39*'Input Data'!$L$6/1000000)</f>
        <v>0</v>
      </c>
      <c r="Z39" s="228">
        <f>IF(ISBLANK('ETR Capacities'!AA39)=TRUE," ",'ETR CO2 Savings (tCO2y)'!U39*'Input Data'!$L$6/1000000)</f>
        <v>0</v>
      </c>
      <c r="AA39" s="37">
        <f>IF(ISBLANK('ETR Capacities'!V39)=TRUE," ",'ETR CO2 Savings (tCO2y)'!Q39*'Input Data'!$L$7/1000000)</f>
        <v>0</v>
      </c>
      <c r="AB39" s="37">
        <f>IF(ISBLANK('ETR Capacities'!W39)=TRUE," ",'ETR CO2 Savings (tCO2y)'!R39*'Input Data'!$L$7/1000000)</f>
        <v>4.0624500000000004E-3</v>
      </c>
      <c r="AC39" s="37">
        <f>IF(ISBLANK('ETR Capacities'!X39)=TRUE," ",'ETR CO2 Savings (tCO2y)'!S39*'Input Data'!$L$7/1000000)</f>
        <v>0</v>
      </c>
      <c r="AD39" s="37">
        <f>IF(ISBLANK('ETR Capacities'!Y39)=TRUE," ",'ETR CO2 Savings (tCO2y)'!T39*'Input Data'!$L$7/1000000)</f>
        <v>0</v>
      </c>
      <c r="AE39" s="242">
        <f>IF(ISBLANK('ETR Capacities'!AA39)=TRUE," ",'ETR CO2 Savings (tCO2y)'!U39*'Input Data'!$L$7/1000000)</f>
        <v>0</v>
      </c>
      <c r="AF39" s="40">
        <f>IF(ISBLANK('ETR Capacities'!V39)=TRUE," ",'ETR CO2 Savings (tCO2y)'!Q39*'Input Data'!$L$8/1000000)</f>
        <v>0</v>
      </c>
      <c r="AG39" s="40">
        <f>IF(ISBLANK('ETR Capacities'!W39)=TRUE," ",'ETR CO2 Savings (tCO2y)'!R39*'Input Data'!$L$8/1000000)</f>
        <v>2.6827499999999998E-3</v>
      </c>
      <c r="AH39" s="40">
        <f>IF(ISBLANK('ETR Capacities'!X39)=TRUE," ",'ETR CO2 Savings (tCO2y)'!S39*'Input Data'!$L$8/1000000)</f>
        <v>0</v>
      </c>
      <c r="AI39" s="40">
        <f>IF(ISBLANK('ETR Capacities'!Y39)=TRUE," ",'ETR CO2 Savings (tCO2y)'!T39*'Input Data'!$L$8/1000000)</f>
        <v>0</v>
      </c>
      <c r="AJ39" s="248">
        <f>IF(ISBLANK('ETR Capacities'!AA39)=TRUE," ",'ETR CO2 Savings (tCO2y)'!U39*'Input Data'!$L$8/1000000)</f>
        <v>0</v>
      </c>
      <c r="AK39" s="227">
        <f>IF(ISBLANK('ETR Capacities'!AB39)=TRUE," ",'ETR CO2 Savings (tCO2y)'!V39*'Input Data'!$M$6/1000000)</f>
        <v>0</v>
      </c>
      <c r="AL39" s="227">
        <f>IF(ISBLANK('ETR Capacities'!AC39)=TRUE," ",'ETR CO2 Savings (tCO2y)'!W39*'Input Data'!$M$6/1000000)</f>
        <v>5.7487500000000004E-3</v>
      </c>
      <c r="AM39" s="227">
        <f>IF(ISBLANK('ETR Capacities'!AD39)=TRUE," ",'ETR CO2 Savings (tCO2y)'!X39*'Input Data'!$M$6/1000000)</f>
        <v>0</v>
      </c>
      <c r="AN39" s="227">
        <f>IF(ISBLANK('ETR Capacities'!AE39)=TRUE," ",'ETR CO2 Savings (tCO2y)'!Y39*'Input Data'!$M$6/1000000)</f>
        <v>0</v>
      </c>
      <c r="AO39" s="228">
        <f>IF(ISBLANK('ETR Capacities'!AG39)=TRUE," ",'ETR CO2 Savings (tCO2y)'!Z39*'Input Data'!$M$6/1000000)</f>
        <v>0</v>
      </c>
      <c r="AP39" s="37">
        <f>IF(ISBLANK('ETR Capacities'!AB39)=TRUE," ",'ETR CO2 Savings (tCO2y)'!V39*'Input Data'!$M$7/1000000)</f>
        <v>0</v>
      </c>
      <c r="AQ39" s="37">
        <f>IF(ISBLANK('ETR Capacities'!AC39)=TRUE," ",'ETR CO2 Savings (tCO2y)'!W39*'Input Data'!$M$7/1000000)</f>
        <v>7.6650000000000008E-3</v>
      </c>
      <c r="AR39" s="37">
        <f>IF(ISBLANK('ETR Capacities'!AD39)=TRUE," ",'ETR CO2 Savings (tCO2y)'!X39*'Input Data'!$M$7/1000000)</f>
        <v>0</v>
      </c>
      <c r="AS39" s="37">
        <f>IF(ISBLANK('ETR Capacities'!AE39)=TRUE," ",'ETR CO2 Savings (tCO2y)'!Y39*'Input Data'!$M$7/1000000)</f>
        <v>0</v>
      </c>
      <c r="AT39" s="242">
        <f>IF(ISBLANK('ETR Capacities'!AG39)=TRUE," ",'ETR CO2 Savings (tCO2y)'!Z39*'Input Data'!$M$7/1000000)</f>
        <v>0</v>
      </c>
      <c r="AU39" s="40">
        <f>IF(ISBLANK('ETR Capacities'!AB39)=TRUE," ",'ETR CO2 Savings (tCO2y)'!V39*'Input Data'!$M$8/1000000)</f>
        <v>0</v>
      </c>
      <c r="AV39" s="40">
        <f>IF(ISBLANK('ETR Capacities'!AC39)=TRUE," ",'ETR CO2 Savings (tCO2y)'!W39*'Input Data'!$M$8/1000000)</f>
        <v>6.1320000000000003E-3</v>
      </c>
      <c r="AW39" s="40">
        <f>IF(ISBLANK('ETR Capacities'!AD39)=TRUE," ",'ETR CO2 Savings (tCO2y)'!X39*'Input Data'!$M$8/1000000)</f>
        <v>0</v>
      </c>
      <c r="AX39" s="40">
        <f>IF(ISBLANK('ETR Capacities'!AE39)=TRUE," ",'ETR CO2 Savings (tCO2y)'!Y39*'Input Data'!$M$8/1000000)</f>
        <v>0</v>
      </c>
      <c r="AY39" s="248">
        <f>IF(ISBLANK('ETR Capacities'!AG39)=TRUE," ",'ETR CO2 Savings (tCO2y)'!Z39*'Input Data'!$M$8/1000000)</f>
        <v>0</v>
      </c>
    </row>
    <row r="40" spans="2:51" ht="188.25" customHeight="1" x14ac:dyDescent="0.25">
      <c r="B40" s="485" t="str">
        <f>'ETR Capacities'!B40</f>
        <v>FR</v>
      </c>
      <c r="C40" s="471" t="str">
        <f>'ETR Capacities'!C40</f>
        <v>ETR-N-899</v>
      </c>
      <c r="D40" s="471" t="str">
        <f>_xlfn.XLOOKUP(C40,'Investment Project Main Info'!$E$4:$E$265,'Investment Project Main Info'!$F$4:$F$265)</f>
        <v>mosaHYc (Mosel Saar Hydrogen Conversion</v>
      </c>
      <c r="E40" s="471" t="str">
        <f>_xlfn.XLOOKUP(C40,'ETR Capacities'!$C$5:$C$79,'ETR Capacities'!$E$5:$E$79)</f>
        <v xml:space="preserve">Hydrogen and synthetic methane </v>
      </c>
      <c r="F40" s="13" t="str">
        <f>IF(_xlfn.XLOOKUP(C40,'ETR Capacities'!$C$5:$C$79,'ETR Capacities'!$F$5:$F$79)=0," ",_xlfn.XLOOKUP(C40,'ETR Capacities'!$C$5:$C$79,'ETR Capacities'!$F$5:$F$79))</f>
        <v xml:space="preserve"> </v>
      </c>
      <c r="G40" s="386" t="str">
        <f>IF(ISBLANK('ETR Capacities'!J40)=TRUE," ",'ETR CO2 Savings (tCO2y)'!G40*'Input Data'!$I$6/1000000)</f>
        <v xml:space="preserve"> </v>
      </c>
      <c r="H40" s="105" t="str">
        <f>IF(ISBLANK('ETR Capacities'!K40)=TRUE," ",'ETR CO2 Savings (tCO2y)'!H40*'Input Data'!$I$6/1000000)</f>
        <v xml:space="preserve"> </v>
      </c>
      <c r="I40" s="105" t="str">
        <f>IF(ISBLANK('ETR Capacities'!L40)=TRUE," ",'ETR CO2 Savings (tCO2y)'!I40*'Input Data'!$I$6/1000000)</f>
        <v xml:space="preserve"> </v>
      </c>
      <c r="J40" s="105" t="str">
        <f>IF(ISBLANK('ETR Capacities'!M40)=TRUE," ",'ETR CO2 Savings (tCO2y)'!J40*'Input Data'!$I$6/1000000)</f>
        <v xml:space="preserve"> </v>
      </c>
      <c r="K40" s="106" t="str">
        <f>IF(ISBLANK('ETR Capacities'!O40)=TRUE," ",'ETR CO2 Savings (tCO2y)'!K40*'Input Data'!$I$6/1000000)</f>
        <v xml:space="preserve"> </v>
      </c>
      <c r="L40" s="209" t="str">
        <f>IF(ISBLANK('ETR Capacities'!P40)=TRUE," ",'ETR CO2 Savings (tCO2y)'!L40*'Input Data'!$J$6/1000000)</f>
        <v xml:space="preserve"> </v>
      </c>
      <c r="M40" s="209" t="str">
        <f>IF(ISBLANK('ETR Capacities'!Q40)=TRUE," ",'ETR CO2 Savings (tCO2y)'!M40*'Input Data'!$J$6/1000000)</f>
        <v xml:space="preserve"> </v>
      </c>
      <c r="N40" s="209" t="str">
        <f>IF(ISBLANK('ETR Capacities'!R40)=TRUE," ",'ETR CO2 Savings (tCO2y)'!N40*'Input Data'!$J$6/1000000)</f>
        <v xml:space="preserve"> </v>
      </c>
      <c r="O40" s="209" t="str">
        <f>IF(ISBLANK('ETR Capacities'!S40)=TRUE," ",'ETR CO2 Savings (tCO2y)'!O40*'Input Data'!$J$6/1000000)</f>
        <v xml:space="preserve"> </v>
      </c>
      <c r="P40" s="210" t="str">
        <f>IF(ISBLANK('ETR Capacities'!U40)=TRUE," ",'ETR CO2 Savings (tCO2y)'!P40*'Input Data'!$J$6/1000000)</f>
        <v xml:space="preserve"> </v>
      </c>
      <c r="Q40" s="209" t="str">
        <f>IF(ISBLANK('ETR Capacities'!P40)=TRUE," ",'ETR CO2 Savings (tCO2y)'!L40*'Input Data'!$K$6/1000000)</f>
        <v xml:space="preserve"> </v>
      </c>
      <c r="R40" s="209" t="str">
        <f>IF(ISBLANK('ETR Capacities'!Q40)=TRUE," ",'ETR CO2 Savings (tCO2y)'!M40*'Input Data'!$K$6/1000000)</f>
        <v xml:space="preserve"> </v>
      </c>
      <c r="S40" s="209" t="str">
        <f>IF(ISBLANK('ETR Capacities'!R40)=TRUE," ",'ETR CO2 Savings (tCO2y)'!N40*'Input Data'!$K$6/1000000)</f>
        <v xml:space="preserve"> </v>
      </c>
      <c r="T40" s="209" t="str">
        <f>IF(ISBLANK('ETR Capacities'!S40)=TRUE," ",'ETR CO2 Savings (tCO2y)'!O40*'Input Data'!$K$6/1000000)</f>
        <v xml:space="preserve"> </v>
      </c>
      <c r="U40" s="210" t="str">
        <f>IF(ISBLANK('ETR Capacities'!U40)=TRUE," ",'ETR CO2 Savings (tCO2y)'!P40*'Input Data'!$K$6/1000000)</f>
        <v xml:space="preserve"> </v>
      </c>
      <c r="V40" s="227" t="str">
        <f>IF(ISBLANK('ETR Capacities'!V40)=TRUE," ",'ETR CO2 Savings (tCO2y)'!Q40*'Input Data'!$L$6/1000000)</f>
        <v xml:space="preserve"> </v>
      </c>
      <c r="W40" s="227" t="str">
        <f>IF(ISBLANK('ETR Capacities'!W40)=TRUE," ",'ETR CO2 Savings (tCO2y)'!R40*'Input Data'!$L$6/1000000)</f>
        <v xml:space="preserve"> </v>
      </c>
      <c r="X40" s="227" t="str">
        <f>IF(ISBLANK('ETR Capacities'!X40)=TRUE," ",'ETR CO2 Savings (tCO2y)'!S40*'Input Data'!$L$6/1000000)</f>
        <v xml:space="preserve"> </v>
      </c>
      <c r="Y40" s="227" t="str">
        <f>IF(ISBLANK('ETR Capacities'!Y40)=TRUE," ",'ETR CO2 Savings (tCO2y)'!T40*'Input Data'!$L$6/1000000)</f>
        <v xml:space="preserve"> </v>
      </c>
      <c r="Z40" s="228" t="str">
        <f>IF(ISBLANK('ETR Capacities'!AA40)=TRUE," ",'ETR CO2 Savings (tCO2y)'!U40*'Input Data'!$L$6/1000000)</f>
        <v xml:space="preserve"> </v>
      </c>
      <c r="AA40" s="37" t="str">
        <f>IF(ISBLANK('ETR Capacities'!V40)=TRUE," ",'ETR CO2 Savings (tCO2y)'!Q40*'Input Data'!$L$7/1000000)</f>
        <v xml:space="preserve"> </v>
      </c>
      <c r="AB40" s="37" t="str">
        <f>IF(ISBLANK('ETR Capacities'!W40)=TRUE," ",'ETR CO2 Savings (tCO2y)'!R40*'Input Data'!$L$7/1000000)</f>
        <v xml:space="preserve"> </v>
      </c>
      <c r="AC40" s="37" t="str">
        <f>IF(ISBLANK('ETR Capacities'!X40)=TRUE," ",'ETR CO2 Savings (tCO2y)'!S40*'Input Data'!$L$7/1000000)</f>
        <v xml:space="preserve"> </v>
      </c>
      <c r="AD40" s="37" t="str">
        <f>IF(ISBLANK('ETR Capacities'!Y40)=TRUE," ",'ETR CO2 Savings (tCO2y)'!T40*'Input Data'!$L$7/1000000)</f>
        <v xml:space="preserve"> </v>
      </c>
      <c r="AE40" s="242" t="str">
        <f>IF(ISBLANK('ETR Capacities'!AA40)=TRUE," ",'ETR CO2 Savings (tCO2y)'!U40*'Input Data'!$L$7/1000000)</f>
        <v xml:space="preserve"> </v>
      </c>
      <c r="AF40" s="40" t="str">
        <f>IF(ISBLANK('ETR Capacities'!V40)=TRUE," ",'ETR CO2 Savings (tCO2y)'!Q40*'Input Data'!$L$8/1000000)</f>
        <v xml:space="preserve"> </v>
      </c>
      <c r="AG40" s="40" t="str">
        <f>IF(ISBLANK('ETR Capacities'!W40)=TRUE," ",'ETR CO2 Savings (tCO2y)'!R40*'Input Data'!$L$8/1000000)</f>
        <v xml:space="preserve"> </v>
      </c>
      <c r="AH40" s="40" t="str">
        <f>IF(ISBLANK('ETR Capacities'!X40)=TRUE," ",'ETR CO2 Savings (tCO2y)'!S40*'Input Data'!$L$8/1000000)</f>
        <v xml:space="preserve"> </v>
      </c>
      <c r="AI40" s="40" t="str">
        <f>IF(ISBLANK('ETR Capacities'!Y40)=TRUE," ",'ETR CO2 Savings (tCO2y)'!T40*'Input Data'!$L$8/1000000)</f>
        <v xml:space="preserve"> </v>
      </c>
      <c r="AJ40" s="248" t="str">
        <f>IF(ISBLANK('ETR Capacities'!AA40)=TRUE," ",'ETR CO2 Savings (tCO2y)'!U40*'Input Data'!$L$8/1000000)</f>
        <v xml:space="preserve"> </v>
      </c>
      <c r="AK40" s="227" t="str">
        <f>IF(ISBLANK('ETR Capacities'!AB40)=TRUE," ",'ETR CO2 Savings (tCO2y)'!V40*'Input Data'!$M$6/1000000)</f>
        <v xml:space="preserve"> </v>
      </c>
      <c r="AL40" s="227" t="str">
        <f>IF(ISBLANK('ETR Capacities'!AC40)=TRUE," ",'ETR CO2 Savings (tCO2y)'!W40*'Input Data'!$M$6/1000000)</f>
        <v xml:space="preserve"> </v>
      </c>
      <c r="AM40" s="227" t="str">
        <f>IF(ISBLANK('ETR Capacities'!AD40)=TRUE," ",'ETR CO2 Savings (tCO2y)'!X40*'Input Data'!$M$6/1000000)</f>
        <v xml:space="preserve"> </v>
      </c>
      <c r="AN40" s="227" t="str">
        <f>IF(ISBLANK('ETR Capacities'!AE40)=TRUE," ",'ETR CO2 Savings (tCO2y)'!Y40*'Input Data'!$M$6/1000000)</f>
        <v xml:space="preserve"> </v>
      </c>
      <c r="AO40" s="228" t="str">
        <f>IF(ISBLANK('ETR Capacities'!AG40)=TRUE," ",'ETR CO2 Savings (tCO2y)'!Z40*'Input Data'!$M$6/1000000)</f>
        <v xml:space="preserve"> </v>
      </c>
      <c r="AP40" s="37" t="str">
        <f>IF(ISBLANK('ETR Capacities'!AB40)=TRUE," ",'ETR CO2 Savings (tCO2y)'!V40*'Input Data'!$M$7/1000000)</f>
        <v xml:space="preserve"> </v>
      </c>
      <c r="AQ40" s="37" t="str">
        <f>IF(ISBLANK('ETR Capacities'!AC40)=TRUE," ",'ETR CO2 Savings (tCO2y)'!W40*'Input Data'!$M$7/1000000)</f>
        <v xml:space="preserve"> </v>
      </c>
      <c r="AR40" s="37" t="str">
        <f>IF(ISBLANK('ETR Capacities'!AD40)=TRUE," ",'ETR CO2 Savings (tCO2y)'!X40*'Input Data'!$M$7/1000000)</f>
        <v xml:space="preserve"> </v>
      </c>
      <c r="AS40" s="37" t="str">
        <f>IF(ISBLANK('ETR Capacities'!AE40)=TRUE," ",'ETR CO2 Savings (tCO2y)'!Y40*'Input Data'!$M$7/1000000)</f>
        <v xml:space="preserve"> </v>
      </c>
      <c r="AT40" s="242" t="str">
        <f>IF(ISBLANK('ETR Capacities'!AG40)=TRUE," ",'ETR CO2 Savings (tCO2y)'!Z40*'Input Data'!$M$7/1000000)</f>
        <v xml:space="preserve"> </v>
      </c>
      <c r="AU40" s="40" t="str">
        <f>IF(ISBLANK('ETR Capacities'!AB40)=TRUE," ",'ETR CO2 Savings (tCO2y)'!V40*'Input Data'!$M$8/1000000)</f>
        <v xml:space="preserve"> </v>
      </c>
      <c r="AV40" s="40" t="str">
        <f>IF(ISBLANK('ETR Capacities'!AC40)=TRUE," ",'ETR CO2 Savings (tCO2y)'!W40*'Input Data'!$M$8/1000000)</f>
        <v xml:space="preserve"> </v>
      </c>
      <c r="AW40" s="40" t="str">
        <f>IF(ISBLANK('ETR Capacities'!AD40)=TRUE," ",'ETR CO2 Savings (tCO2y)'!X40*'Input Data'!$M$8/1000000)</f>
        <v xml:space="preserve"> </v>
      </c>
      <c r="AX40" s="40" t="str">
        <f>IF(ISBLANK('ETR Capacities'!AE40)=TRUE," ",'ETR CO2 Savings (tCO2y)'!Y40*'Input Data'!$M$8/1000000)</f>
        <v xml:space="preserve"> </v>
      </c>
      <c r="AY40" s="248" t="str">
        <f>IF(ISBLANK('ETR Capacities'!AG40)=TRUE," ",'ETR CO2 Savings (tCO2y)'!Z40*'Input Data'!$M$8/1000000)</f>
        <v xml:space="preserve"> </v>
      </c>
    </row>
    <row r="41" spans="2:51" ht="130.5" customHeight="1" x14ac:dyDescent="0.25">
      <c r="B41" s="485" t="str">
        <f>'ETR Capacities'!B41</f>
        <v>FR</v>
      </c>
      <c r="C41" s="470" t="str">
        <f>'ETR Capacities'!C41</f>
        <v>ETR-N-901</v>
      </c>
      <c r="D41" s="470" t="str">
        <f>_xlfn.XLOOKUP(C41,'Investment Project Main Info'!$E$4:$E$265,'Investment Project Main Info'!$F$4:$F$265)</f>
        <v>HyGéo</v>
      </c>
      <c r="E41" s="470" t="str">
        <f>_xlfn.XLOOKUP(C41,'ETR Capacities'!$C$5:$C$79,'ETR Capacities'!$E$5:$E$79)</f>
        <v xml:space="preserve">Hydrogen and synthetic methane </v>
      </c>
      <c r="F41" s="56" t="str">
        <f>IF(_xlfn.XLOOKUP(C41,'ETR Capacities'!$C$5:$C$79,'ETR Capacities'!$F$5:$F$79)=0," ",_xlfn.XLOOKUP(C41,'ETR Capacities'!$C$5:$C$79,'ETR Capacities'!$F$5:$F$79))</f>
        <v xml:space="preserve"> </v>
      </c>
      <c r="G41" s="331" t="str">
        <f>IF(ISBLANK('ETR Capacities'!J41)=TRUE," ",'ETR CO2 Savings (tCO2y)'!G41*'Input Data'!$I$6/1000000)</f>
        <v xml:space="preserve"> </v>
      </c>
      <c r="H41" s="334" t="str">
        <f>IF(ISBLANK('ETR Capacities'!K41)=TRUE," ",'ETR CO2 Savings (tCO2y)'!H41*'Input Data'!$I$6/1000000)</f>
        <v xml:space="preserve"> </v>
      </c>
      <c r="I41" s="334" t="str">
        <f>IF(ISBLANK('ETR Capacities'!L41)=TRUE," ",'ETR CO2 Savings (tCO2y)'!I41*'Input Data'!$I$6/1000000)</f>
        <v xml:space="preserve"> </v>
      </c>
      <c r="J41" s="334" t="str">
        <f>IF(ISBLANK('ETR Capacities'!M41)=TRUE," ",'ETR CO2 Savings (tCO2y)'!J41*'Input Data'!$I$6/1000000)</f>
        <v xml:space="preserve"> </v>
      </c>
      <c r="K41" s="337" t="str">
        <f>IF(ISBLANK('ETR Capacities'!O41)=TRUE," ",'ETR CO2 Savings (tCO2y)'!K41*'Input Data'!$I$6/1000000)</f>
        <v xml:space="preserve"> </v>
      </c>
      <c r="L41" s="207" t="str">
        <f>IF(ISBLANK('ETR Capacities'!P41)=TRUE," ",'ETR CO2 Savings (tCO2y)'!L41*'Input Data'!$J$6/1000000)</f>
        <v xml:space="preserve"> </v>
      </c>
      <c r="M41" s="207" t="str">
        <f>IF(ISBLANK('ETR Capacities'!Q41)=TRUE," ",'ETR CO2 Savings (tCO2y)'!M41*'Input Data'!$J$6/1000000)</f>
        <v xml:space="preserve"> </v>
      </c>
      <c r="N41" s="207" t="str">
        <f>IF(ISBLANK('ETR Capacities'!R41)=TRUE," ",'ETR CO2 Savings (tCO2y)'!N41*'Input Data'!$J$6/1000000)</f>
        <v xml:space="preserve"> </v>
      </c>
      <c r="O41" s="207" t="str">
        <f>IF(ISBLANK('ETR Capacities'!S41)=TRUE," ",'ETR CO2 Savings (tCO2y)'!O41*'Input Data'!$J$6/1000000)</f>
        <v xml:space="preserve"> </v>
      </c>
      <c r="P41" s="208" t="str">
        <f>IF(ISBLANK('ETR Capacities'!U41)=TRUE," ",'ETR CO2 Savings (tCO2y)'!P41*'Input Data'!$J$6/1000000)</f>
        <v xml:space="preserve"> </v>
      </c>
      <c r="Q41" s="207" t="str">
        <f>IF(ISBLANK('ETR Capacities'!P41)=TRUE," ",'ETR CO2 Savings (tCO2y)'!L41*'Input Data'!$K$6/1000000)</f>
        <v xml:space="preserve"> </v>
      </c>
      <c r="R41" s="207" t="str">
        <f>IF(ISBLANK('ETR Capacities'!Q41)=TRUE," ",'ETR CO2 Savings (tCO2y)'!M41*'Input Data'!$K$6/1000000)</f>
        <v xml:space="preserve"> </v>
      </c>
      <c r="S41" s="207" t="str">
        <f>IF(ISBLANK('ETR Capacities'!R41)=TRUE," ",'ETR CO2 Savings (tCO2y)'!N41*'Input Data'!$K$6/1000000)</f>
        <v xml:space="preserve"> </v>
      </c>
      <c r="T41" s="207" t="str">
        <f>IF(ISBLANK('ETR Capacities'!S41)=TRUE," ",'ETR CO2 Savings (tCO2y)'!O41*'Input Data'!$K$6/1000000)</f>
        <v xml:space="preserve"> </v>
      </c>
      <c r="U41" s="208" t="str">
        <f>IF(ISBLANK('ETR Capacities'!U41)=TRUE," ",'ETR CO2 Savings (tCO2y)'!P41*'Input Data'!$K$6/1000000)</f>
        <v xml:space="preserve"> </v>
      </c>
      <c r="V41" s="225" t="str">
        <f>IF(ISBLANK('ETR Capacities'!V41)=TRUE," ",'ETR CO2 Savings (tCO2y)'!Q41*'Input Data'!$L$6/1000000)</f>
        <v xml:space="preserve"> </v>
      </c>
      <c r="W41" s="225" t="str">
        <f>IF(ISBLANK('ETR Capacities'!W41)=TRUE," ",'ETR CO2 Savings (tCO2y)'!R41*'Input Data'!$L$6/1000000)</f>
        <v xml:space="preserve"> </v>
      </c>
      <c r="X41" s="225" t="str">
        <f>IF(ISBLANK('ETR Capacities'!X41)=TRUE," ",'ETR CO2 Savings (tCO2y)'!S41*'Input Data'!$L$6/1000000)</f>
        <v xml:space="preserve"> </v>
      </c>
      <c r="Y41" s="225" t="str">
        <f>IF(ISBLANK('ETR Capacities'!Y41)=TRUE," ",'ETR CO2 Savings (tCO2y)'!T41*'Input Data'!$L$6/1000000)</f>
        <v xml:space="preserve"> </v>
      </c>
      <c r="Z41" s="226" t="str">
        <f>IF(ISBLANK('ETR Capacities'!AA41)=TRUE," ",'ETR CO2 Savings (tCO2y)'!U41*'Input Data'!$L$6/1000000)</f>
        <v xml:space="preserve"> </v>
      </c>
      <c r="AA41" s="63" t="str">
        <f>IF(ISBLANK('ETR Capacities'!V41)=TRUE," ",'ETR CO2 Savings (tCO2y)'!Q41*'Input Data'!$L$7/1000000)</f>
        <v xml:space="preserve"> </v>
      </c>
      <c r="AB41" s="63" t="str">
        <f>IF(ISBLANK('ETR Capacities'!W41)=TRUE," ",'ETR CO2 Savings (tCO2y)'!R41*'Input Data'!$L$7/1000000)</f>
        <v xml:space="preserve"> </v>
      </c>
      <c r="AC41" s="63" t="str">
        <f>IF(ISBLANK('ETR Capacities'!X41)=TRUE," ",'ETR CO2 Savings (tCO2y)'!S41*'Input Data'!$L$7/1000000)</f>
        <v xml:space="preserve"> </v>
      </c>
      <c r="AD41" s="63" t="str">
        <f>IF(ISBLANK('ETR Capacities'!Y41)=TRUE," ",'ETR CO2 Savings (tCO2y)'!T41*'Input Data'!$L$7/1000000)</f>
        <v xml:space="preserve"> </v>
      </c>
      <c r="AE41" s="241" t="str">
        <f>IF(ISBLANK('ETR Capacities'!AA41)=TRUE," ",'ETR CO2 Savings (tCO2y)'!U41*'Input Data'!$L$7/1000000)</f>
        <v xml:space="preserve"> </v>
      </c>
      <c r="AF41" s="61" t="str">
        <f>IF(ISBLANK('ETR Capacities'!V41)=TRUE," ",'ETR CO2 Savings (tCO2y)'!Q41*'Input Data'!$L$8/1000000)</f>
        <v xml:space="preserve"> </v>
      </c>
      <c r="AG41" s="61" t="str">
        <f>IF(ISBLANK('ETR Capacities'!W41)=TRUE," ",'ETR CO2 Savings (tCO2y)'!R41*'Input Data'!$L$8/1000000)</f>
        <v xml:space="preserve"> </v>
      </c>
      <c r="AH41" s="61" t="str">
        <f>IF(ISBLANK('ETR Capacities'!X41)=TRUE," ",'ETR CO2 Savings (tCO2y)'!S41*'Input Data'!$L$8/1000000)</f>
        <v xml:space="preserve"> </v>
      </c>
      <c r="AI41" s="61" t="str">
        <f>IF(ISBLANK('ETR Capacities'!Y41)=TRUE," ",'ETR CO2 Savings (tCO2y)'!T41*'Input Data'!$L$8/1000000)</f>
        <v xml:space="preserve"> </v>
      </c>
      <c r="AJ41" s="247" t="str">
        <f>IF(ISBLANK('ETR Capacities'!AA41)=TRUE," ",'ETR CO2 Savings (tCO2y)'!U41*'Input Data'!$L$8/1000000)</f>
        <v xml:space="preserve"> </v>
      </c>
      <c r="AK41" s="225" t="str">
        <f>IF(ISBLANK('ETR Capacities'!AB41)=TRUE," ",'ETR CO2 Savings (tCO2y)'!V41*'Input Data'!$M$6/1000000)</f>
        <v xml:space="preserve"> </v>
      </c>
      <c r="AL41" s="225" t="str">
        <f>IF(ISBLANK('ETR Capacities'!AC41)=TRUE," ",'ETR CO2 Savings (tCO2y)'!W41*'Input Data'!$M$6/1000000)</f>
        <v xml:space="preserve"> </v>
      </c>
      <c r="AM41" s="225" t="str">
        <f>IF(ISBLANK('ETR Capacities'!AD41)=TRUE," ",'ETR CO2 Savings (tCO2y)'!X41*'Input Data'!$M$6/1000000)</f>
        <v xml:space="preserve"> </v>
      </c>
      <c r="AN41" s="225" t="str">
        <f>IF(ISBLANK('ETR Capacities'!AE41)=TRUE," ",'ETR CO2 Savings (tCO2y)'!Y41*'Input Data'!$M$6/1000000)</f>
        <v xml:space="preserve"> </v>
      </c>
      <c r="AO41" s="226" t="str">
        <f>IF(ISBLANK('ETR Capacities'!AG41)=TRUE," ",'ETR CO2 Savings (tCO2y)'!Z41*'Input Data'!$M$6/1000000)</f>
        <v xml:space="preserve"> </v>
      </c>
      <c r="AP41" s="63" t="str">
        <f>IF(ISBLANK('ETR Capacities'!AB41)=TRUE," ",'ETR CO2 Savings (tCO2y)'!V41*'Input Data'!$M$7/1000000)</f>
        <v xml:space="preserve"> </v>
      </c>
      <c r="AQ41" s="63" t="str">
        <f>IF(ISBLANK('ETR Capacities'!AC41)=TRUE," ",'ETR CO2 Savings (tCO2y)'!W41*'Input Data'!$M$7/1000000)</f>
        <v xml:space="preserve"> </v>
      </c>
      <c r="AR41" s="63" t="str">
        <f>IF(ISBLANK('ETR Capacities'!AD41)=TRUE," ",'ETR CO2 Savings (tCO2y)'!X41*'Input Data'!$M$7/1000000)</f>
        <v xml:space="preserve"> </v>
      </c>
      <c r="AS41" s="63" t="str">
        <f>IF(ISBLANK('ETR Capacities'!AE41)=TRUE," ",'ETR CO2 Savings (tCO2y)'!Y41*'Input Data'!$M$7/1000000)</f>
        <v xml:space="preserve"> </v>
      </c>
      <c r="AT41" s="241" t="str">
        <f>IF(ISBLANK('ETR Capacities'!AG41)=TRUE," ",'ETR CO2 Savings (tCO2y)'!Z41*'Input Data'!$M$7/1000000)</f>
        <v xml:space="preserve"> </v>
      </c>
      <c r="AU41" s="61" t="str">
        <f>IF(ISBLANK('ETR Capacities'!AB41)=TRUE," ",'ETR CO2 Savings (tCO2y)'!V41*'Input Data'!$M$8/1000000)</f>
        <v xml:space="preserve"> </v>
      </c>
      <c r="AV41" s="61" t="str">
        <f>IF(ISBLANK('ETR Capacities'!AC41)=TRUE," ",'ETR CO2 Savings (tCO2y)'!W41*'Input Data'!$M$8/1000000)</f>
        <v xml:space="preserve"> </v>
      </c>
      <c r="AW41" s="61" t="str">
        <f>IF(ISBLANK('ETR Capacities'!AD41)=TRUE," ",'ETR CO2 Savings (tCO2y)'!X41*'Input Data'!$M$8/1000000)</f>
        <v xml:space="preserve"> </v>
      </c>
      <c r="AX41" s="61" t="str">
        <f>IF(ISBLANK('ETR Capacities'!AE41)=TRUE," ",'ETR CO2 Savings (tCO2y)'!Y41*'Input Data'!$M$8/1000000)</f>
        <v xml:space="preserve"> </v>
      </c>
      <c r="AY41" s="247" t="str">
        <f>IF(ISBLANK('ETR Capacities'!AG41)=TRUE," ",'ETR CO2 Savings (tCO2y)'!Z41*'Input Data'!$M$8/1000000)</f>
        <v xml:space="preserve"> </v>
      </c>
    </row>
    <row r="42" spans="2:51" ht="101.25" customHeight="1" thickBot="1" x14ac:dyDescent="0.3">
      <c r="B42" s="485" t="str">
        <f>'ETR Capacities'!B42</f>
        <v>FR</v>
      </c>
      <c r="C42" s="477" t="str">
        <f>'ETR Capacities'!C42</f>
        <v>ETR-N-942</v>
      </c>
      <c r="D42" s="477" t="str">
        <f>_xlfn.XLOOKUP(C42,'Investment Project Main Info'!$E$4:$E$265,'Investment Project Main Info'!$F$4:$F$265)</f>
        <v>Lacq Hydrogen</v>
      </c>
      <c r="E42" s="477" t="str">
        <f>_xlfn.XLOOKUP(C42,'ETR Capacities'!$C$5:$C$79,'ETR Capacities'!$E$5:$E$79)</f>
        <v xml:space="preserve">Hydrogen and synthetic methane </v>
      </c>
      <c r="F42" s="31" t="str">
        <f>IF(_xlfn.XLOOKUP(C42,'ETR Capacities'!$C$5:$C$79,'ETR Capacities'!$F$5:$F$79)=0," ",_xlfn.XLOOKUP(C42,'ETR Capacities'!$C$5:$C$79,'ETR Capacities'!$F$5:$F$79))</f>
        <v xml:space="preserve"> </v>
      </c>
      <c r="G42" s="389">
        <f>IF(ISBLANK('ETR Capacities'!J42)=TRUE," ",'ETR CO2 Savings (tCO2y)'!G42*'Input Data'!$I$6/1000000)</f>
        <v>0.42258678000000011</v>
      </c>
      <c r="H42" s="111">
        <f>IF(ISBLANK('ETR Capacities'!K42)=TRUE," ",'ETR CO2 Savings (tCO2y)'!H42*'Input Data'!$I$6/1000000)</f>
        <v>0</v>
      </c>
      <c r="I42" s="111">
        <f>IF(ISBLANK('ETR Capacities'!L42)=TRUE," ",'ETR CO2 Savings (tCO2y)'!I42*'Input Data'!$I$6/1000000)</f>
        <v>0</v>
      </c>
      <c r="J42" s="111">
        <f>IF(ISBLANK('ETR Capacities'!M42)=TRUE," ",'ETR CO2 Savings (tCO2y)'!J42*'Input Data'!$I$6/1000000)</f>
        <v>0</v>
      </c>
      <c r="K42" s="112">
        <f>IF(ISBLANK('ETR Capacities'!O42)=TRUE," ",'ETR CO2 Savings (tCO2y)'!K42*'Input Data'!$I$6/1000000)</f>
        <v>0</v>
      </c>
      <c r="L42" s="216">
        <f>IF(ISBLANK('ETR Capacities'!P42)=TRUE," ",'ETR CO2 Savings (tCO2y)'!L42*'Input Data'!$J$6/1000000)</f>
        <v>1.2018720000000003</v>
      </c>
      <c r="M42" s="216">
        <f>IF(ISBLANK('ETR Capacities'!Q42)=TRUE," ",'ETR CO2 Savings (tCO2y)'!M42*'Input Data'!$J$6/1000000)</f>
        <v>0</v>
      </c>
      <c r="N42" s="216">
        <f>IF(ISBLANK('ETR Capacities'!R42)=TRUE," ",'ETR CO2 Savings (tCO2y)'!N42*'Input Data'!$J$6/1000000)</f>
        <v>0</v>
      </c>
      <c r="O42" s="216">
        <f>IF(ISBLANK('ETR Capacities'!S42)=TRUE," ",'ETR CO2 Savings (tCO2y)'!O42*'Input Data'!$J$6/1000000)</f>
        <v>0</v>
      </c>
      <c r="P42" s="217">
        <f>IF(ISBLANK('ETR Capacities'!U42)=TRUE," ",'ETR CO2 Savings (tCO2y)'!P42*'Input Data'!$J$6/1000000)</f>
        <v>0</v>
      </c>
      <c r="Q42" s="216">
        <f>IF(ISBLANK('ETR Capacities'!P42)=TRUE," ",'ETR CO2 Savings (tCO2y)'!L42*'Input Data'!$K$6/1000000)</f>
        <v>0.49362600000000006</v>
      </c>
      <c r="R42" s="216">
        <f>IF(ISBLANK('ETR Capacities'!Q42)=TRUE," ",'ETR CO2 Savings (tCO2y)'!M42*'Input Data'!$K$6/1000000)</f>
        <v>0</v>
      </c>
      <c r="S42" s="216">
        <f>IF(ISBLANK('ETR Capacities'!R42)=TRUE," ",'ETR CO2 Savings (tCO2y)'!N42*'Input Data'!$K$6/1000000)</f>
        <v>0</v>
      </c>
      <c r="T42" s="216">
        <f>IF(ISBLANK('ETR Capacities'!S42)=TRUE," ",'ETR CO2 Savings (tCO2y)'!O42*'Input Data'!$K$6/1000000)</f>
        <v>0</v>
      </c>
      <c r="U42" s="217">
        <f>IF(ISBLANK('ETR Capacities'!U42)=TRUE," ",'ETR CO2 Savings (tCO2y)'!P42*'Input Data'!$K$6/1000000)</f>
        <v>0</v>
      </c>
      <c r="V42" s="234">
        <f>IF(ISBLANK('ETR Capacities'!V42)=TRUE," ",'ETR CO2 Savings (tCO2y)'!Q42*'Input Data'!$L$6/1000000)</f>
        <v>0.57947400000000016</v>
      </c>
      <c r="W42" s="234">
        <f>IF(ISBLANK('ETR Capacities'!W42)=TRUE," ",'ETR CO2 Savings (tCO2y)'!R42*'Input Data'!$L$6/1000000)</f>
        <v>0</v>
      </c>
      <c r="X42" s="234">
        <f>IF(ISBLANK('ETR Capacities'!X42)=TRUE," ",'ETR CO2 Savings (tCO2y)'!S42*'Input Data'!$L$6/1000000)</f>
        <v>0</v>
      </c>
      <c r="Y42" s="234">
        <f>IF(ISBLANK('ETR Capacities'!Y42)=TRUE," ",'ETR CO2 Savings (tCO2y)'!T42*'Input Data'!$L$6/1000000)</f>
        <v>0</v>
      </c>
      <c r="Z42" s="235">
        <f>IF(ISBLANK('ETR Capacities'!AA42)=TRUE," ",'ETR CO2 Savings (tCO2y)'!U42*'Input Data'!$L$6/1000000)</f>
        <v>0</v>
      </c>
      <c r="AA42" s="45">
        <f>IF(ISBLANK('ETR Capacities'!V42)=TRUE," ",'ETR CO2 Savings (tCO2y)'!Q42*'Input Data'!$L$7/1000000)</f>
        <v>1.1374860000000002</v>
      </c>
      <c r="AB42" s="45">
        <f>IF(ISBLANK('ETR Capacities'!W42)=TRUE," ",'ETR CO2 Savings (tCO2y)'!R42*'Input Data'!$L$7/1000000)</f>
        <v>0</v>
      </c>
      <c r="AC42" s="45">
        <f>IF(ISBLANK('ETR Capacities'!X42)=TRUE," ",'ETR CO2 Savings (tCO2y)'!S42*'Input Data'!$L$7/1000000)</f>
        <v>0</v>
      </c>
      <c r="AD42" s="45">
        <f>IF(ISBLANK('ETR Capacities'!Y42)=TRUE," ",'ETR CO2 Savings (tCO2y)'!T42*'Input Data'!$L$7/1000000)</f>
        <v>0</v>
      </c>
      <c r="AE42" s="68">
        <f>IF(ISBLANK('ETR Capacities'!AA42)=TRUE," ",'ETR CO2 Savings (tCO2y)'!U42*'Input Data'!$L$7/1000000)</f>
        <v>0</v>
      </c>
      <c r="AF42" s="49">
        <f>IF(ISBLANK('ETR Capacities'!V42)=TRUE," ",'ETR CO2 Savings (tCO2y)'!Q42*'Input Data'!$L$8/1000000)</f>
        <v>0.75117000000000012</v>
      </c>
      <c r="AG42" s="49">
        <f>IF(ISBLANK('ETR Capacities'!W42)=TRUE," ",'ETR CO2 Savings (tCO2y)'!R42*'Input Data'!$L$8/1000000)</f>
        <v>0</v>
      </c>
      <c r="AH42" s="49">
        <f>IF(ISBLANK('ETR Capacities'!X42)=TRUE," ",'ETR CO2 Savings (tCO2y)'!S42*'Input Data'!$L$8/1000000)</f>
        <v>0</v>
      </c>
      <c r="AI42" s="49">
        <f>IF(ISBLANK('ETR Capacities'!Y42)=TRUE," ",'ETR CO2 Savings (tCO2y)'!T42*'Input Data'!$L$8/1000000)</f>
        <v>0</v>
      </c>
      <c r="AJ42" s="46">
        <f>IF(ISBLANK('ETR Capacities'!AA42)=TRUE," ",'ETR CO2 Savings (tCO2y)'!U42*'Input Data'!$L$8/1000000)</f>
        <v>0</v>
      </c>
      <c r="AK42" s="234">
        <f>IF(ISBLANK('ETR Capacities'!AB42)=TRUE," ",'ETR CO2 Savings (tCO2y)'!V42*'Input Data'!$M$6/1000000)</f>
        <v>1.6096500000000002</v>
      </c>
      <c r="AL42" s="234">
        <f>IF(ISBLANK('ETR Capacities'!AC42)=TRUE," ",'ETR CO2 Savings (tCO2y)'!W42*'Input Data'!$M$6/1000000)</f>
        <v>0</v>
      </c>
      <c r="AM42" s="234">
        <f>IF(ISBLANK('ETR Capacities'!AD42)=TRUE," ",'ETR CO2 Savings (tCO2y)'!X42*'Input Data'!$M$6/1000000)</f>
        <v>0</v>
      </c>
      <c r="AN42" s="234">
        <f>IF(ISBLANK('ETR Capacities'!AE42)=TRUE," ",'ETR CO2 Savings (tCO2y)'!Y42*'Input Data'!$M$6/1000000)</f>
        <v>0</v>
      </c>
      <c r="AO42" s="235">
        <f>IF(ISBLANK('ETR Capacities'!AG42)=TRUE," ",'ETR CO2 Savings (tCO2y)'!Z42*'Input Data'!$M$6/1000000)</f>
        <v>0</v>
      </c>
      <c r="AP42" s="45">
        <f>IF(ISBLANK('ETR Capacities'!AB42)=TRUE," ",'ETR CO2 Savings (tCO2y)'!V42*'Input Data'!$M$7/1000000)</f>
        <v>2.1462000000000003</v>
      </c>
      <c r="AQ42" s="45">
        <f>IF(ISBLANK('ETR Capacities'!AC42)=TRUE," ",'ETR CO2 Savings (tCO2y)'!W42*'Input Data'!$M$7/1000000)</f>
        <v>0</v>
      </c>
      <c r="AR42" s="45">
        <f>IF(ISBLANK('ETR Capacities'!AD42)=TRUE," ",'ETR CO2 Savings (tCO2y)'!X42*'Input Data'!$M$7/1000000)</f>
        <v>0</v>
      </c>
      <c r="AS42" s="45">
        <f>IF(ISBLANK('ETR Capacities'!AE42)=TRUE," ",'ETR CO2 Savings (tCO2y)'!Y42*'Input Data'!$M$7/1000000)</f>
        <v>0</v>
      </c>
      <c r="AT42" s="68">
        <f>IF(ISBLANK('ETR Capacities'!AG42)=TRUE," ",'ETR CO2 Savings (tCO2y)'!Z42*'Input Data'!$M$7/1000000)</f>
        <v>0</v>
      </c>
      <c r="AU42" s="49">
        <f>IF(ISBLANK('ETR Capacities'!AB42)=TRUE," ",'ETR CO2 Savings (tCO2y)'!V42*'Input Data'!$M$8/1000000)</f>
        <v>1.7169600000000003</v>
      </c>
      <c r="AV42" s="49">
        <f>IF(ISBLANK('ETR Capacities'!AC42)=TRUE," ",'ETR CO2 Savings (tCO2y)'!W42*'Input Data'!$M$8/1000000)</f>
        <v>0</v>
      </c>
      <c r="AW42" s="49">
        <f>IF(ISBLANK('ETR Capacities'!AD42)=TRUE," ",'ETR CO2 Savings (tCO2y)'!X42*'Input Data'!$M$8/1000000)</f>
        <v>0</v>
      </c>
      <c r="AX42" s="49">
        <f>IF(ISBLANK('ETR Capacities'!AE42)=TRUE," ",'ETR CO2 Savings (tCO2y)'!Y42*'Input Data'!$M$8/1000000)</f>
        <v>0</v>
      </c>
      <c r="AY42" s="46">
        <f>IF(ISBLANK('ETR Capacities'!AG42)=TRUE," ",'ETR CO2 Savings (tCO2y)'!Z42*'Input Data'!$M$8/1000000)</f>
        <v>0</v>
      </c>
    </row>
    <row r="43" spans="2:51" ht="171.75" customHeight="1" thickBot="1" x14ac:dyDescent="0.3">
      <c r="B43" s="489" t="str">
        <f>'ETR Capacities'!B43</f>
        <v>HR</v>
      </c>
      <c r="C43" s="468" t="str">
        <f>'ETR Capacities'!C43</f>
        <v>ETR-N-898</v>
      </c>
      <c r="D43" s="468" t="str">
        <f>_xlfn.XLOOKUP(C43,'Investment Project Main Info'!$E$4:$E$265,'Investment Project Main Info'!$F$4:$F$265)</f>
        <v>CNG filling station system development (CroBlueCorr project)</v>
      </c>
      <c r="E43" s="468" t="str">
        <f>_xlfn.XLOOKUP(C43,'ETR Capacities'!$C$5:$C$79,'ETR Capacities'!$E$5:$E$79)</f>
        <v>CNG/LNG for transport</v>
      </c>
      <c r="F43" s="21" t="str">
        <f>IF(_xlfn.XLOOKUP(C43,'ETR Capacities'!$C$5:$C$79,'ETR Capacities'!$F$5:$F$79)=0," ",_xlfn.XLOOKUP(C43,'ETR Capacities'!$C$5:$C$79,'ETR Capacities'!$F$5:$F$79))</f>
        <v xml:space="preserve"> </v>
      </c>
      <c r="G43" s="384">
        <f>IF(ISBLANK('ETR Capacities'!J43)=TRUE," ",'ETR CO2 Savings (tCO2y)'!G43*'Input Data'!$I$6/1000000)</f>
        <v>0</v>
      </c>
      <c r="H43" s="101">
        <f>IF(ISBLANK('ETR Capacities'!K43)=TRUE," ",'ETR CO2 Savings (tCO2y)'!H43*'Input Data'!$I$6/1000000)</f>
        <v>0</v>
      </c>
      <c r="I43" s="101">
        <f>IF(ISBLANK('ETR Capacities'!L43)=TRUE," ",'ETR CO2 Savings (tCO2y)'!I43*'Input Data'!$I$6/1000000)</f>
        <v>0</v>
      </c>
      <c r="J43" s="101">
        <f>IF(ISBLANK('ETR Capacities'!M43)=TRUE," ",'ETR CO2 Savings (tCO2y)'!J43*'Input Data'!$I$6/1000000)</f>
        <v>0</v>
      </c>
      <c r="K43" s="102">
        <f>IF(ISBLANK('ETR Capacities'!O43)=TRUE," ",'ETR CO2 Savings (tCO2y)'!K43*'Input Data'!$I$6/1000000)</f>
        <v>0</v>
      </c>
      <c r="L43" s="204">
        <f>IF(ISBLANK('ETR Capacities'!P43)=TRUE," ",'ETR CO2 Savings (tCO2y)'!L43*'Input Data'!$J$6/1000000)</f>
        <v>0</v>
      </c>
      <c r="M43" s="204">
        <f>IF(ISBLANK('ETR Capacities'!Q43)=TRUE," ",'ETR CO2 Savings (tCO2y)'!M43*'Input Data'!$J$6/1000000)</f>
        <v>0</v>
      </c>
      <c r="N43" s="204">
        <f>IF(ISBLANK('ETR Capacities'!R43)=TRUE," ",'ETR CO2 Savings (tCO2y)'!N43*'Input Data'!$J$6/1000000)</f>
        <v>0</v>
      </c>
      <c r="O43" s="204">
        <f>IF(ISBLANK('ETR Capacities'!S43)=TRUE," ",'ETR CO2 Savings (tCO2y)'!O43*'Input Data'!$J$6/1000000)</f>
        <v>0</v>
      </c>
      <c r="P43" s="205">
        <f>IF(ISBLANK('ETR Capacities'!U43)=TRUE," ",'ETR CO2 Savings (tCO2y)'!P43*'Input Data'!$J$6/1000000)</f>
        <v>5.8662799999999973E-2</v>
      </c>
      <c r="Q43" s="204">
        <f>IF(ISBLANK('ETR Capacities'!P43)=TRUE," ",'ETR CO2 Savings (tCO2y)'!L43*'Input Data'!$K$6/1000000)</f>
        <v>0</v>
      </c>
      <c r="R43" s="204">
        <f>IF(ISBLANK('ETR Capacities'!Q43)=TRUE," ",'ETR CO2 Savings (tCO2y)'!M43*'Input Data'!$K$6/1000000)</f>
        <v>0</v>
      </c>
      <c r="S43" s="204">
        <f>IF(ISBLANK('ETR Capacities'!R43)=TRUE," ",'ETR CO2 Savings (tCO2y)'!N43*'Input Data'!$K$6/1000000)</f>
        <v>0</v>
      </c>
      <c r="T43" s="204">
        <f>IF(ISBLANK('ETR Capacities'!S43)=TRUE," ",'ETR CO2 Savings (tCO2y)'!O43*'Input Data'!$K$6/1000000)</f>
        <v>0</v>
      </c>
      <c r="U43" s="205">
        <f>IF(ISBLANK('ETR Capacities'!U43)=TRUE," ",'ETR CO2 Savings (tCO2y)'!P43*'Input Data'!$K$6/1000000)</f>
        <v>2.4093649999999987E-2</v>
      </c>
      <c r="V43" s="222">
        <f>IF(ISBLANK('ETR Capacities'!V43)=TRUE," ",'ETR CO2 Savings (tCO2y)'!Q43*'Input Data'!$L$6/1000000)</f>
        <v>0</v>
      </c>
      <c r="W43" s="222">
        <f>IF(ISBLANK('ETR Capacities'!W43)=TRUE," ",'ETR CO2 Savings (tCO2y)'!R43*'Input Data'!$L$6/1000000)</f>
        <v>0</v>
      </c>
      <c r="X43" s="222">
        <f>IF(ISBLANK('ETR Capacities'!X43)=TRUE," ",'ETR CO2 Savings (tCO2y)'!S43*'Input Data'!$L$6/1000000)</f>
        <v>0</v>
      </c>
      <c r="Y43" s="222">
        <f>IF(ISBLANK('ETR Capacities'!Y43)=TRUE," ",'ETR CO2 Savings (tCO2y)'!T43*'Input Data'!$L$6/1000000)</f>
        <v>0</v>
      </c>
      <c r="Z43" s="223">
        <f>IF(ISBLANK('ETR Capacities'!AA43)=TRUE," ",'ETR CO2 Savings (tCO2y)'!U43*'Input Data'!$L$6/1000000)</f>
        <v>0.16694369999999992</v>
      </c>
      <c r="AA43" s="47">
        <f>IF(ISBLANK('ETR Capacities'!V43)=TRUE," ",'ETR CO2 Savings (tCO2y)'!Q43*'Input Data'!$L$7/1000000)</f>
        <v>0</v>
      </c>
      <c r="AB43" s="47">
        <f>IF(ISBLANK('ETR Capacities'!W43)=TRUE," ",'ETR CO2 Savings (tCO2y)'!R43*'Input Data'!$L$7/1000000)</f>
        <v>0</v>
      </c>
      <c r="AC43" s="47">
        <f>IF(ISBLANK('ETR Capacities'!X43)=TRUE," ",'ETR CO2 Savings (tCO2y)'!S43*'Input Data'!$L$7/1000000)</f>
        <v>0</v>
      </c>
      <c r="AD43" s="47">
        <f>IF(ISBLANK('ETR Capacities'!Y43)=TRUE," ",'ETR CO2 Savings (tCO2y)'!T43*'Input Data'!$L$7/1000000)</f>
        <v>0</v>
      </c>
      <c r="AE43" s="240">
        <f>IF(ISBLANK('ETR Capacities'!AA43)=TRUE," ",'ETR CO2 Savings (tCO2y)'!U43*'Input Data'!$L$7/1000000)</f>
        <v>0.32770429999999989</v>
      </c>
      <c r="AF43" s="48">
        <f>IF(ISBLANK('ETR Capacities'!V43)=TRUE," ",'ETR CO2 Savings (tCO2y)'!Q43*'Input Data'!$L$8/1000000)</f>
        <v>0</v>
      </c>
      <c r="AG43" s="48">
        <f>IF(ISBLANK('ETR Capacities'!W43)=TRUE," ",'ETR CO2 Savings (tCO2y)'!R43*'Input Data'!$L$8/1000000)</f>
        <v>0</v>
      </c>
      <c r="AH43" s="48">
        <f>IF(ISBLANK('ETR Capacities'!X43)=TRUE," ",'ETR CO2 Savings (tCO2y)'!S43*'Input Data'!$L$8/1000000)</f>
        <v>0</v>
      </c>
      <c r="AI43" s="48">
        <f>IF(ISBLANK('ETR Capacities'!Y43)=TRUE," ",'ETR CO2 Savings (tCO2y)'!T43*'Input Data'!$L$8/1000000)</f>
        <v>0</v>
      </c>
      <c r="AJ43" s="246">
        <f>IF(ISBLANK('ETR Capacities'!AA43)=TRUE," ",'ETR CO2 Savings (tCO2y)'!U43*'Input Data'!$L$8/1000000)</f>
        <v>0.21640849999999992</v>
      </c>
      <c r="AK43" s="222">
        <f>IF(ISBLANK('ETR Capacities'!AB43)=TRUE," ",'ETR CO2 Savings (tCO2y)'!V43*'Input Data'!$M$6/1000000)</f>
        <v>0</v>
      </c>
      <c r="AL43" s="222">
        <f>IF(ISBLANK('ETR Capacities'!AC43)=TRUE," ",'ETR CO2 Savings (tCO2y)'!W43*'Input Data'!$M$6/1000000)</f>
        <v>0</v>
      </c>
      <c r="AM43" s="222">
        <f>IF(ISBLANK('ETR Capacities'!AD43)=TRUE," ",'ETR CO2 Savings (tCO2y)'!X43*'Input Data'!$M$6/1000000)</f>
        <v>0</v>
      </c>
      <c r="AN43" s="222">
        <f>IF(ISBLANK('ETR Capacities'!AE43)=TRUE," ",'ETR CO2 Savings (tCO2y)'!Y43*'Input Data'!$M$6/1000000)</f>
        <v>0</v>
      </c>
      <c r="AO43" s="223">
        <f>IF(ISBLANK('ETR Capacities'!AG43)=TRUE," ",'ETR CO2 Savings (tCO2y)'!Z43*'Input Data'!$M$6/1000000)</f>
        <v>0.9792037499999996</v>
      </c>
      <c r="AP43" s="47">
        <f>IF(ISBLANK('ETR Capacities'!AB43)=TRUE," ",'ETR CO2 Savings (tCO2y)'!V43*'Input Data'!$M$7/1000000)</f>
        <v>0</v>
      </c>
      <c r="AQ43" s="47">
        <f>IF(ISBLANK('ETR Capacities'!AC43)=TRUE," ",'ETR CO2 Savings (tCO2y)'!W43*'Input Data'!$M$7/1000000)</f>
        <v>0</v>
      </c>
      <c r="AR43" s="47">
        <f>IF(ISBLANK('ETR Capacities'!AD43)=TRUE," ",'ETR CO2 Savings (tCO2y)'!X43*'Input Data'!$M$7/1000000)</f>
        <v>0</v>
      </c>
      <c r="AS43" s="47">
        <f>IF(ISBLANK('ETR Capacities'!AE43)=TRUE," ",'ETR CO2 Savings (tCO2y)'!Y43*'Input Data'!$M$7/1000000)</f>
        <v>0</v>
      </c>
      <c r="AT43" s="240">
        <f>IF(ISBLANK('ETR Capacities'!AG43)=TRUE," ",'ETR CO2 Savings (tCO2y)'!Z43*'Input Data'!$M$7/1000000)</f>
        <v>1.3056049999999995</v>
      </c>
      <c r="AU43" s="48">
        <f>IF(ISBLANK('ETR Capacities'!AB43)=TRUE," ",'ETR CO2 Savings (tCO2y)'!V43*'Input Data'!$M$8/1000000)</f>
        <v>0</v>
      </c>
      <c r="AV43" s="48">
        <f>IF(ISBLANK('ETR Capacities'!AC43)=TRUE," ",'ETR CO2 Savings (tCO2y)'!W43*'Input Data'!$M$8/1000000)</f>
        <v>0</v>
      </c>
      <c r="AW43" s="48">
        <f>IF(ISBLANK('ETR Capacities'!AD43)=TRUE," ",'ETR CO2 Savings (tCO2y)'!X43*'Input Data'!$M$8/1000000)</f>
        <v>0</v>
      </c>
      <c r="AX43" s="48">
        <f>IF(ISBLANK('ETR Capacities'!AE43)=TRUE," ",'ETR CO2 Savings (tCO2y)'!Y43*'Input Data'!$M$8/1000000)</f>
        <v>0</v>
      </c>
      <c r="AY43" s="246">
        <f>IF(ISBLANK('ETR Capacities'!AG43)=TRUE," ",'ETR CO2 Savings (tCO2y)'!Z43*'Input Data'!$M$8/1000000)</f>
        <v>1.0444839999999997</v>
      </c>
    </row>
    <row r="44" spans="2:51" ht="195.75" customHeight="1" x14ac:dyDescent="0.25">
      <c r="B44" s="484" t="str">
        <f>'ETR Capacities'!B44</f>
        <v>IE</v>
      </c>
      <c r="C44" s="470" t="str">
        <f>'ETR Capacities'!C44</f>
        <v>ETR-N-20</v>
      </c>
      <c r="D44" s="470" t="str">
        <f>_xlfn.XLOOKUP(C44,'Investment Project Main Info'!$E$4:$E$265,'Investment Project Main Info'!$F$4:$F$265)</f>
        <v>GNI Renewable Gas Central Grid Injection Project</v>
      </c>
      <c r="E44" s="470" t="str">
        <f>_xlfn.XLOOKUP(C44,'ETR Capacities'!$C$5:$C$79,'ETR Capacities'!$E$5:$E$79)</f>
        <v>Biomethane developments</v>
      </c>
      <c r="F44" s="56" t="str">
        <f>IF(_xlfn.XLOOKUP(C44,'ETR Capacities'!$C$5:$C$79,'ETR Capacities'!$F$5:$F$79)=0," ",_xlfn.XLOOKUP(C44,'ETR Capacities'!$C$5:$C$79,'ETR Capacities'!$F$5:$F$79))</f>
        <v xml:space="preserve"> </v>
      </c>
      <c r="G44" s="331">
        <f>IF(ISBLANK('ETR Capacities'!J44)=TRUE," ",'ETR CO2 Savings (tCO2y)'!G44*'Input Data'!$I$6/1000000)</f>
        <v>0</v>
      </c>
      <c r="H44" s="334">
        <f>IF(ISBLANK('ETR Capacities'!K44)=TRUE," ",'ETR CO2 Savings (tCO2y)'!H44*'Input Data'!$I$6/1000000)</f>
        <v>0</v>
      </c>
      <c r="I44" s="334">
        <f>IF(ISBLANK('ETR Capacities'!L44)=TRUE," ",'ETR CO2 Savings (tCO2y)'!I44*'Input Data'!$I$6/1000000)</f>
        <v>0</v>
      </c>
      <c r="J44" s="334">
        <f>IF(ISBLANK('ETR Capacities'!M44)=TRUE," ",'ETR CO2 Savings (tCO2y)'!J44*'Input Data'!$I$6/1000000)</f>
        <v>0</v>
      </c>
      <c r="K44" s="337">
        <f>IF(ISBLANK('ETR Capacities'!O44)=TRUE," ",'ETR CO2 Savings (tCO2y)'!K44*'Input Data'!$I$6/1000000)</f>
        <v>0</v>
      </c>
      <c r="L44" s="207">
        <f>IF(ISBLANK('ETR Capacities'!P44)=TRUE," ",'ETR CO2 Savings (tCO2y)'!L44*'Input Data'!$J$6/1000000)</f>
        <v>0</v>
      </c>
      <c r="M44" s="207">
        <f>IF(ISBLANK('ETR Capacities'!Q44)=TRUE," ",'ETR CO2 Savings (tCO2y)'!M44*'Input Data'!$J$6/1000000)</f>
        <v>0</v>
      </c>
      <c r="N44" s="207">
        <f>IF(ISBLANK('ETR Capacities'!R44)=TRUE," ",'ETR CO2 Savings (tCO2y)'!N44*'Input Data'!$J$6/1000000)</f>
        <v>16.311120000000003</v>
      </c>
      <c r="O44" s="207">
        <f>IF(ISBLANK('ETR Capacities'!S44)=TRUE," ",'ETR CO2 Savings (tCO2y)'!O44*'Input Data'!$J$6/1000000)</f>
        <v>0</v>
      </c>
      <c r="P44" s="208">
        <f>IF(ISBLANK('ETR Capacities'!U44)=TRUE," ",'ETR CO2 Savings (tCO2y)'!P44*'Input Data'!$J$6/1000000)</f>
        <v>0</v>
      </c>
      <c r="Q44" s="207">
        <f>IF(ISBLANK('ETR Capacities'!P44)=TRUE," ",'ETR CO2 Savings (tCO2y)'!L44*'Input Data'!$K$6/1000000)</f>
        <v>0</v>
      </c>
      <c r="R44" s="207">
        <f>IF(ISBLANK('ETR Capacities'!Q44)=TRUE," ",'ETR CO2 Savings (tCO2y)'!M44*'Input Data'!$K$6/1000000)</f>
        <v>0</v>
      </c>
      <c r="S44" s="207">
        <f>IF(ISBLANK('ETR Capacities'!R44)=TRUE," ",'ETR CO2 Savings (tCO2y)'!N44*'Input Data'!$K$6/1000000)</f>
        <v>6.6992100000000008</v>
      </c>
      <c r="T44" s="207">
        <f>IF(ISBLANK('ETR Capacities'!S44)=TRUE," ",'ETR CO2 Savings (tCO2y)'!O44*'Input Data'!$K$6/1000000)</f>
        <v>0</v>
      </c>
      <c r="U44" s="208">
        <f>IF(ISBLANK('ETR Capacities'!U44)=TRUE," ",'ETR CO2 Savings (tCO2y)'!P44*'Input Data'!$K$6/1000000)</f>
        <v>0</v>
      </c>
      <c r="V44" s="225">
        <f>IF(ISBLANK('ETR Capacities'!V44)=TRUE," ",'ETR CO2 Savings (tCO2y)'!Q44*'Input Data'!$L$6/1000000)</f>
        <v>0</v>
      </c>
      <c r="W44" s="225">
        <f>IF(ISBLANK('ETR Capacities'!W44)=TRUE," ",'ETR CO2 Savings (tCO2y)'!R44*'Input Data'!$L$6/1000000)</f>
        <v>0</v>
      </c>
      <c r="X44" s="225">
        <f>IF(ISBLANK('ETR Capacities'!X44)=TRUE," ",'ETR CO2 Savings (tCO2y)'!S44*'Input Data'!$L$6/1000000)</f>
        <v>15.935535000000003</v>
      </c>
      <c r="Y44" s="225">
        <f>IF(ISBLANK('ETR Capacities'!Y44)=TRUE," ",'ETR CO2 Savings (tCO2y)'!T44*'Input Data'!$L$6/1000000)</f>
        <v>0</v>
      </c>
      <c r="Z44" s="226">
        <f>IF(ISBLANK('ETR Capacities'!AA44)=TRUE," ",'ETR CO2 Savings (tCO2y)'!U44*'Input Data'!$L$6/1000000)</f>
        <v>0</v>
      </c>
      <c r="AA44" s="63">
        <f>IF(ISBLANK('ETR Capacities'!V44)=TRUE," ",'ETR CO2 Savings (tCO2y)'!Q44*'Input Data'!$L$7/1000000)</f>
        <v>0</v>
      </c>
      <c r="AB44" s="63">
        <f>IF(ISBLANK('ETR Capacities'!W44)=TRUE," ",'ETR CO2 Savings (tCO2y)'!R44*'Input Data'!$L$7/1000000)</f>
        <v>0</v>
      </c>
      <c r="AC44" s="63">
        <f>IF(ISBLANK('ETR Capacities'!X44)=TRUE," ",'ETR CO2 Savings (tCO2y)'!S44*'Input Data'!$L$7/1000000)</f>
        <v>31.280865000000006</v>
      </c>
      <c r="AD44" s="63">
        <f>IF(ISBLANK('ETR Capacities'!Y44)=TRUE," ",'ETR CO2 Savings (tCO2y)'!T44*'Input Data'!$L$7/1000000)</f>
        <v>0</v>
      </c>
      <c r="AE44" s="241">
        <f>IF(ISBLANK('ETR Capacities'!AA44)=TRUE," ",'ETR CO2 Savings (tCO2y)'!U44*'Input Data'!$L$7/1000000)</f>
        <v>0</v>
      </c>
      <c r="AF44" s="61">
        <f>IF(ISBLANK('ETR Capacities'!V44)=TRUE," ",'ETR CO2 Savings (tCO2y)'!Q44*'Input Data'!$L$8/1000000)</f>
        <v>0</v>
      </c>
      <c r="AG44" s="61">
        <f>IF(ISBLANK('ETR Capacities'!W44)=TRUE," ",'ETR CO2 Savings (tCO2y)'!R44*'Input Data'!$L$8/1000000)</f>
        <v>0</v>
      </c>
      <c r="AH44" s="61">
        <f>IF(ISBLANK('ETR Capacities'!X44)=TRUE," ",'ETR CO2 Savings (tCO2y)'!S44*'Input Data'!$L$8/1000000)</f>
        <v>20.657175000000002</v>
      </c>
      <c r="AI44" s="61">
        <f>IF(ISBLANK('ETR Capacities'!Y44)=TRUE," ",'ETR CO2 Savings (tCO2y)'!T44*'Input Data'!$L$8/1000000)</f>
        <v>0</v>
      </c>
      <c r="AJ44" s="247">
        <f>IF(ISBLANK('ETR Capacities'!AA44)=TRUE," ",'ETR CO2 Savings (tCO2y)'!U44*'Input Data'!$L$8/1000000)</f>
        <v>0</v>
      </c>
      <c r="AK44" s="225">
        <f>IF(ISBLANK('ETR Capacities'!AB44)=TRUE," ",'ETR CO2 Savings (tCO2y)'!V44*'Input Data'!$M$6/1000000)</f>
        <v>0</v>
      </c>
      <c r="AL44" s="225">
        <f>IF(ISBLANK('ETR Capacities'!AC44)=TRUE," ",'ETR CO2 Savings (tCO2y)'!W44*'Input Data'!$M$6/1000000)</f>
        <v>0</v>
      </c>
      <c r="AM44" s="225">
        <f>IF(ISBLANK('ETR Capacities'!AD44)=TRUE," ",'ETR CO2 Savings (tCO2y)'!X44*'Input Data'!$M$6/1000000)</f>
        <v>44.265375000000006</v>
      </c>
      <c r="AN44" s="225">
        <f>IF(ISBLANK('ETR Capacities'!AE44)=TRUE," ",'ETR CO2 Savings (tCO2y)'!Y44*'Input Data'!$M$6/1000000)</f>
        <v>0</v>
      </c>
      <c r="AO44" s="226">
        <f>IF(ISBLANK('ETR Capacities'!AG44)=TRUE," ",'ETR CO2 Savings (tCO2y)'!Z44*'Input Data'!$M$6/1000000)</f>
        <v>0</v>
      </c>
      <c r="AP44" s="63">
        <f>IF(ISBLANK('ETR Capacities'!AB44)=TRUE," ",'ETR CO2 Savings (tCO2y)'!V44*'Input Data'!$M$7/1000000)</f>
        <v>0</v>
      </c>
      <c r="AQ44" s="63">
        <f>IF(ISBLANK('ETR Capacities'!AC44)=TRUE," ",'ETR CO2 Savings (tCO2y)'!W44*'Input Data'!$M$7/1000000)</f>
        <v>0</v>
      </c>
      <c r="AR44" s="63">
        <f>IF(ISBLANK('ETR Capacities'!AD44)=TRUE," ",'ETR CO2 Savings (tCO2y)'!X44*'Input Data'!$M$7/1000000)</f>
        <v>59.020500000000013</v>
      </c>
      <c r="AS44" s="63">
        <f>IF(ISBLANK('ETR Capacities'!AE44)=TRUE," ",'ETR CO2 Savings (tCO2y)'!Y44*'Input Data'!$M$7/1000000)</f>
        <v>0</v>
      </c>
      <c r="AT44" s="241">
        <f>IF(ISBLANK('ETR Capacities'!AG44)=TRUE," ",'ETR CO2 Savings (tCO2y)'!Z44*'Input Data'!$M$7/1000000)</f>
        <v>0</v>
      </c>
      <c r="AU44" s="61">
        <f>IF(ISBLANK('ETR Capacities'!AB44)=TRUE," ",'ETR CO2 Savings (tCO2y)'!V44*'Input Data'!$M$8/1000000)</f>
        <v>0</v>
      </c>
      <c r="AV44" s="61">
        <f>IF(ISBLANK('ETR Capacities'!AC44)=TRUE," ",'ETR CO2 Savings (tCO2y)'!W44*'Input Data'!$M$8/1000000)</f>
        <v>0</v>
      </c>
      <c r="AW44" s="61">
        <f>IF(ISBLANK('ETR Capacities'!AD44)=TRUE," ",'ETR CO2 Savings (tCO2y)'!X44*'Input Data'!$M$8/1000000)</f>
        <v>47.216400000000007</v>
      </c>
      <c r="AX44" s="61">
        <f>IF(ISBLANK('ETR Capacities'!AE44)=TRUE," ",'ETR CO2 Savings (tCO2y)'!Y44*'Input Data'!$M$8/1000000)</f>
        <v>0</v>
      </c>
      <c r="AY44" s="247">
        <f>IF(ISBLANK('ETR Capacities'!AG44)=TRUE," ",'ETR CO2 Savings (tCO2y)'!Z44*'Input Data'!$M$8/1000000)</f>
        <v>0</v>
      </c>
    </row>
    <row r="45" spans="2:51" ht="182.25" customHeight="1" thickBot="1" x14ac:dyDescent="0.3">
      <c r="B45" s="486" t="str">
        <f>'ETR Capacities'!B45</f>
        <v>IE</v>
      </c>
      <c r="C45" s="477" t="str">
        <f>'ETR Capacities'!C45</f>
        <v>ETR-N-22</v>
      </c>
      <c r="D45" s="477" t="str">
        <f>_xlfn.XLOOKUP(C45,'Investment Project Main Info'!$E$4:$E$265,'Investment Project Main Info'!$F$4:$F$265)</f>
        <v>Ervia Cork CCUS</v>
      </c>
      <c r="E45" s="477" t="str">
        <f>_xlfn.XLOOKUP(C45,'ETR Capacities'!$C$5:$C$79,'ETR Capacities'!$E$5:$E$79)</f>
        <v>CCS/CCU</v>
      </c>
      <c r="F45" s="31" t="str">
        <f>IF(_xlfn.XLOOKUP(C45,'ETR Capacities'!$C$5:$C$79,'ETR Capacities'!$F$5:$F$79)=0," ",_xlfn.XLOOKUP(C45,'ETR Capacities'!$C$5:$C$79,'ETR Capacities'!$F$5:$F$79))</f>
        <v xml:space="preserve"> </v>
      </c>
      <c r="G45" s="389">
        <f>IF(ISBLANK('ETR Capacities'!J45)=TRUE," ",'ETR CO2 Savings (tCO2y)'!G45*'Input Data'!$I$6/1000000)</f>
        <v>0</v>
      </c>
      <c r="H45" s="111">
        <f>IF(ISBLANK('ETR Capacities'!K45)=TRUE," ",'ETR CO2 Savings (tCO2y)'!H45*'Input Data'!$I$6/1000000)</f>
        <v>0</v>
      </c>
      <c r="I45" s="111">
        <f>IF(ISBLANK('ETR Capacities'!L45)=TRUE," ",'ETR CO2 Savings (tCO2y)'!I45*'Input Data'!$I$6/1000000)</f>
        <v>0</v>
      </c>
      <c r="J45" s="111">
        <f>IF(ISBLANK('ETR Capacities'!M45)=TRUE," ",'ETR CO2 Savings (tCO2y)'!J45*'Input Data'!$I$6/1000000)</f>
        <v>0</v>
      </c>
      <c r="K45" s="112">
        <f>IF(ISBLANK('ETR Capacities'!O45)=TRUE," ",'ETR CO2 Savings (tCO2y)'!K45*'Input Data'!$I$6/1000000)</f>
        <v>0</v>
      </c>
      <c r="L45" s="216">
        <f>IF(ISBLANK('ETR Capacities'!P45)=TRUE," ",'ETR CO2 Savings (tCO2y)'!L45*'Input Data'!$J$6/1000000)</f>
        <v>0</v>
      </c>
      <c r="M45" s="216">
        <f>IF(ISBLANK('ETR Capacities'!Q45)=TRUE," ",'ETR CO2 Savings (tCO2y)'!M45*'Input Data'!$J$6/1000000)</f>
        <v>0</v>
      </c>
      <c r="N45" s="216">
        <f>IF(ISBLANK('ETR Capacities'!R45)=TRUE," ",'ETR CO2 Savings (tCO2y)'!N45*'Input Data'!$J$6/1000000)</f>
        <v>0</v>
      </c>
      <c r="O45" s="216">
        <f>IF(ISBLANK('ETR Capacities'!S45)=TRUE," ",'ETR CO2 Savings (tCO2y)'!O45*'Input Data'!$J$6/1000000)</f>
        <v>0</v>
      </c>
      <c r="P45" s="217">
        <f>IF(ISBLANK('ETR Capacities'!U45)=TRUE," ",'ETR CO2 Savings (tCO2y)'!P45*'Input Data'!$J$6/1000000)</f>
        <v>0</v>
      </c>
      <c r="Q45" s="216">
        <f>IF(ISBLANK('ETR Capacities'!P45)=TRUE," ",'ETR CO2 Savings (tCO2y)'!L45*'Input Data'!$K$6/1000000)</f>
        <v>0</v>
      </c>
      <c r="R45" s="216">
        <f>IF(ISBLANK('ETR Capacities'!Q45)=TRUE," ",'ETR CO2 Savings (tCO2y)'!M45*'Input Data'!$K$6/1000000)</f>
        <v>0</v>
      </c>
      <c r="S45" s="216">
        <f>IF(ISBLANK('ETR Capacities'!R45)=TRUE," ",'ETR CO2 Savings (tCO2y)'!N45*'Input Data'!$K$6/1000000)</f>
        <v>0</v>
      </c>
      <c r="T45" s="216">
        <f>IF(ISBLANK('ETR Capacities'!S45)=TRUE," ",'ETR CO2 Savings (tCO2y)'!O45*'Input Data'!$K$6/1000000)</f>
        <v>0</v>
      </c>
      <c r="U45" s="217">
        <f>IF(ISBLANK('ETR Capacities'!U45)=TRUE," ",'ETR CO2 Savings (tCO2y)'!P45*'Input Data'!$K$6/1000000)</f>
        <v>0</v>
      </c>
      <c r="V45" s="234">
        <f>IF(ISBLANK('ETR Capacities'!V45)=TRUE," ",'ETR CO2 Savings (tCO2y)'!Q45*'Input Data'!$L$6/1000000)</f>
        <v>0</v>
      </c>
      <c r="W45" s="234">
        <f>IF(ISBLANK('ETR Capacities'!W45)=TRUE," ",'ETR CO2 Savings (tCO2y)'!R45*'Input Data'!$L$6/1000000)</f>
        <v>0</v>
      </c>
      <c r="X45" s="234">
        <f>IF(ISBLANK('ETR Capacities'!X45)=TRUE," ",'ETR CO2 Savings (tCO2y)'!S45*'Input Data'!$L$6/1000000)</f>
        <v>0</v>
      </c>
      <c r="Y45" s="234">
        <f>IF(ISBLANK('ETR Capacities'!Y45)=TRUE," ",'ETR CO2 Savings (tCO2y)'!T45*'Input Data'!$L$6/1000000)</f>
        <v>67.5</v>
      </c>
      <c r="Z45" s="235">
        <f>IF(ISBLANK('ETR Capacities'!AA45)=TRUE," ",'ETR CO2 Savings (tCO2y)'!U45*'Input Data'!$L$6/1000000)</f>
        <v>0</v>
      </c>
      <c r="AA45" s="45">
        <f>IF(ISBLANK('ETR Capacities'!V45)=TRUE," ",'ETR CO2 Savings (tCO2y)'!Q45*'Input Data'!$L$7/1000000)</f>
        <v>0</v>
      </c>
      <c r="AB45" s="45">
        <f>IF(ISBLANK('ETR Capacities'!W45)=TRUE," ",'ETR CO2 Savings (tCO2y)'!R45*'Input Data'!$L$7/1000000)</f>
        <v>0</v>
      </c>
      <c r="AC45" s="45">
        <f>IF(ISBLANK('ETR Capacities'!X45)=TRUE," ",'ETR CO2 Savings (tCO2y)'!S45*'Input Data'!$L$7/1000000)</f>
        <v>0</v>
      </c>
      <c r="AD45" s="45">
        <f>IF(ISBLANK('ETR Capacities'!Y45)=TRUE," ",'ETR CO2 Savings (tCO2y)'!T45*'Input Data'!$L$7/1000000)</f>
        <v>132.5</v>
      </c>
      <c r="AE45" s="68">
        <f>IF(ISBLANK('ETR Capacities'!AA45)=TRUE," ",'ETR CO2 Savings (tCO2y)'!U45*'Input Data'!$L$7/1000000)</f>
        <v>0</v>
      </c>
      <c r="AF45" s="49">
        <f>IF(ISBLANK('ETR Capacities'!V45)=TRUE," ",'ETR CO2 Savings (tCO2y)'!Q45*'Input Data'!$L$8/1000000)</f>
        <v>0</v>
      </c>
      <c r="AG45" s="49">
        <f>IF(ISBLANK('ETR Capacities'!W45)=TRUE," ",'ETR CO2 Savings (tCO2y)'!R45*'Input Data'!$L$8/1000000)</f>
        <v>0</v>
      </c>
      <c r="AH45" s="49">
        <f>IF(ISBLANK('ETR Capacities'!X45)=TRUE," ",'ETR CO2 Savings (tCO2y)'!S45*'Input Data'!$L$8/1000000)</f>
        <v>0</v>
      </c>
      <c r="AI45" s="49">
        <f>IF(ISBLANK('ETR Capacities'!Y45)=TRUE," ",'ETR CO2 Savings (tCO2y)'!T45*'Input Data'!$L$8/1000000)</f>
        <v>87.5</v>
      </c>
      <c r="AJ45" s="46">
        <f>IF(ISBLANK('ETR Capacities'!AA45)=TRUE," ",'ETR CO2 Savings (tCO2y)'!U45*'Input Data'!$L$8/1000000)</f>
        <v>0</v>
      </c>
      <c r="AK45" s="234">
        <f>IF(ISBLANK('ETR Capacities'!AB45)=TRUE," ",'ETR CO2 Savings (tCO2y)'!V45*'Input Data'!$M$6/1000000)</f>
        <v>0</v>
      </c>
      <c r="AL45" s="234">
        <f>IF(ISBLANK('ETR Capacities'!AC45)=TRUE," ",'ETR CO2 Savings (tCO2y)'!W45*'Input Data'!$M$6/1000000)</f>
        <v>0</v>
      </c>
      <c r="AM45" s="234">
        <f>IF(ISBLANK('ETR Capacities'!AD45)=TRUE," ",'ETR CO2 Savings (tCO2y)'!X45*'Input Data'!$M$6/1000000)</f>
        <v>0</v>
      </c>
      <c r="AN45" s="234">
        <f>IF(ISBLANK('ETR Capacities'!AE45)=TRUE," ",'ETR CO2 Savings (tCO2y)'!Y45*'Input Data'!$M$6/1000000)</f>
        <v>187.5</v>
      </c>
      <c r="AO45" s="235">
        <f>IF(ISBLANK('ETR Capacities'!AG45)=TRUE," ",'ETR CO2 Savings (tCO2y)'!Z45*'Input Data'!$M$6/1000000)</f>
        <v>0</v>
      </c>
      <c r="AP45" s="45">
        <f>IF(ISBLANK('ETR Capacities'!AB45)=TRUE," ",'ETR CO2 Savings (tCO2y)'!V45*'Input Data'!$M$7/1000000)</f>
        <v>0</v>
      </c>
      <c r="AQ45" s="45">
        <f>IF(ISBLANK('ETR Capacities'!AC45)=TRUE," ",'ETR CO2 Savings (tCO2y)'!W45*'Input Data'!$M$7/1000000)</f>
        <v>0</v>
      </c>
      <c r="AR45" s="45">
        <f>IF(ISBLANK('ETR Capacities'!AD45)=TRUE," ",'ETR CO2 Savings (tCO2y)'!X45*'Input Data'!$M$7/1000000)</f>
        <v>0</v>
      </c>
      <c r="AS45" s="45">
        <f>IF(ISBLANK('ETR Capacities'!AE45)=TRUE," ",'ETR CO2 Savings (tCO2y)'!Y45*'Input Data'!$M$7/1000000)</f>
        <v>250</v>
      </c>
      <c r="AT45" s="68">
        <f>IF(ISBLANK('ETR Capacities'!AG45)=TRUE," ",'ETR CO2 Savings (tCO2y)'!Z45*'Input Data'!$M$7/1000000)</f>
        <v>0</v>
      </c>
      <c r="AU45" s="49">
        <f>IF(ISBLANK('ETR Capacities'!AB45)=TRUE," ",'ETR CO2 Savings (tCO2y)'!V45*'Input Data'!$M$8/1000000)</f>
        <v>0</v>
      </c>
      <c r="AV45" s="49">
        <f>IF(ISBLANK('ETR Capacities'!AC45)=TRUE," ",'ETR CO2 Savings (tCO2y)'!W45*'Input Data'!$M$8/1000000)</f>
        <v>0</v>
      </c>
      <c r="AW45" s="49">
        <f>IF(ISBLANK('ETR Capacities'!AD45)=TRUE," ",'ETR CO2 Savings (tCO2y)'!X45*'Input Data'!$M$8/1000000)</f>
        <v>0</v>
      </c>
      <c r="AX45" s="49">
        <f>IF(ISBLANK('ETR Capacities'!AE45)=TRUE," ",'ETR CO2 Savings (tCO2y)'!Y45*'Input Data'!$M$8/1000000)</f>
        <v>200</v>
      </c>
      <c r="AY45" s="46">
        <f>IF(ISBLANK('ETR Capacities'!AG45)=TRUE," ",'ETR CO2 Savings (tCO2y)'!Z45*'Input Data'!$M$8/1000000)</f>
        <v>0</v>
      </c>
    </row>
    <row r="46" spans="2:51" ht="171.75" customHeight="1" x14ac:dyDescent="0.25">
      <c r="B46" s="488" t="str">
        <f>'ETR Capacities'!B46</f>
        <v>IT</v>
      </c>
      <c r="C46" s="479" t="str">
        <f>'ETR Capacities'!C46</f>
        <v>ETR-N-305</v>
      </c>
      <c r="D46" s="478" t="str">
        <f>_xlfn.XLOOKUP(C46,'Investment Project Main Info'!$E$4:$E$265,'Investment Project Main Info'!$F$4:$F$265)</f>
        <v>PEGASUS</v>
      </c>
      <c r="E46" s="479" t="str">
        <f>_xlfn.XLOOKUP(C46,'ETR Capacities'!$C$5:$C$79,'ETR Capacities'!$E$5:$E$79)</f>
        <v xml:space="preserve">Hydrogen and synthetic methane </v>
      </c>
      <c r="F46" s="54" t="str">
        <f>IF(_xlfn.XLOOKUP(C46,'ETR Capacities'!$C$5:$C$79,'ETR Capacities'!$F$5:$F$79)=0," ",_xlfn.XLOOKUP(C46,'ETR Capacities'!$C$5:$C$79,'ETR Capacities'!$F$5:$F$79))</f>
        <v xml:space="preserve"> </v>
      </c>
      <c r="G46" s="332">
        <f>IF(ISBLANK('ETR Capacities'!J46)=TRUE," ",'ETR CO2 Savings (tCO2y)'!G46*'Input Data'!$I$6/1000000)</f>
        <v>0</v>
      </c>
      <c r="H46" s="335">
        <f>IF(ISBLANK('ETR Capacities'!K46)=TRUE," ",'ETR CO2 Savings (tCO2y)'!H46*'Input Data'!$I$6/1000000)</f>
        <v>0</v>
      </c>
      <c r="I46" s="335">
        <f>IF(ISBLANK('ETR Capacities'!L46)=TRUE," ",'ETR CO2 Savings (tCO2y)'!I46*'Input Data'!$I$6/1000000)</f>
        <v>0</v>
      </c>
      <c r="J46" s="335">
        <f>IF(ISBLANK('ETR Capacities'!M46)=TRUE," ",'ETR CO2 Savings (tCO2y)'!J46*'Input Data'!$I$6/1000000)</f>
        <v>0</v>
      </c>
      <c r="K46" s="338">
        <f>IF(ISBLANK('ETR Capacities'!O46)=TRUE," ",'ETR CO2 Savings (tCO2y)'!K46*'Input Data'!$I$6/1000000)</f>
        <v>0</v>
      </c>
      <c r="L46" s="218">
        <f>IF(ISBLANK('ETR Capacities'!P46)=TRUE," ",'ETR CO2 Savings (tCO2y)'!L46*'Input Data'!$J$6/1000000)</f>
        <v>0</v>
      </c>
      <c r="M46" s="218">
        <f>IF(ISBLANK('ETR Capacities'!Q46)=TRUE," ",'ETR CO2 Savings (tCO2y)'!M46*'Input Data'!$J$6/1000000)</f>
        <v>0.51508799999999999</v>
      </c>
      <c r="N46" s="218">
        <f>IF(ISBLANK('ETR Capacities'!R46)=TRUE," ",'ETR CO2 Savings (tCO2y)'!N46*'Input Data'!$J$6/1000000)</f>
        <v>0</v>
      </c>
      <c r="O46" s="218">
        <f>IF(ISBLANK('ETR Capacities'!S46)=TRUE," ",'ETR CO2 Savings (tCO2y)'!O46*'Input Data'!$J$6/1000000)</f>
        <v>0</v>
      </c>
      <c r="P46" s="219">
        <f>IF(ISBLANK('ETR Capacities'!U46)=TRUE," ",'ETR CO2 Savings (tCO2y)'!P46*'Input Data'!$J$6/1000000)</f>
        <v>0</v>
      </c>
      <c r="Q46" s="218">
        <f>IF(ISBLANK('ETR Capacities'!P46)=TRUE," ",'ETR CO2 Savings (tCO2y)'!L46*'Input Data'!$K$6/1000000)</f>
        <v>0</v>
      </c>
      <c r="R46" s="218">
        <f>IF(ISBLANK('ETR Capacities'!Q46)=TRUE," ",'ETR CO2 Savings (tCO2y)'!M46*'Input Data'!$K$6/1000000)</f>
        <v>0.21155399999999999</v>
      </c>
      <c r="S46" s="218">
        <f>IF(ISBLANK('ETR Capacities'!R46)=TRUE," ",'ETR CO2 Savings (tCO2y)'!N46*'Input Data'!$K$6/1000000)</f>
        <v>0</v>
      </c>
      <c r="T46" s="218">
        <f>IF(ISBLANK('ETR Capacities'!S46)=TRUE," ",'ETR CO2 Savings (tCO2y)'!O46*'Input Data'!$K$6/1000000)</f>
        <v>0</v>
      </c>
      <c r="U46" s="219">
        <f>IF(ISBLANK('ETR Capacities'!U46)=TRUE," ",'ETR CO2 Savings (tCO2y)'!P46*'Input Data'!$K$6/1000000)</f>
        <v>0</v>
      </c>
      <c r="V46" s="236">
        <f>IF(ISBLANK('ETR Capacities'!V46)=TRUE," ",'ETR CO2 Savings (tCO2y)'!Q46*'Input Data'!$L$6/1000000)</f>
        <v>0</v>
      </c>
      <c r="W46" s="236">
        <f>IF(ISBLANK('ETR Capacities'!W46)=TRUE," ",'ETR CO2 Savings (tCO2y)'!R46*'Input Data'!$L$6/1000000)</f>
        <v>0.24834600000000001</v>
      </c>
      <c r="X46" s="236">
        <f>IF(ISBLANK('ETR Capacities'!X46)=TRUE," ",'ETR CO2 Savings (tCO2y)'!S46*'Input Data'!$L$6/1000000)</f>
        <v>0</v>
      </c>
      <c r="Y46" s="236">
        <f>IF(ISBLANK('ETR Capacities'!Y46)=TRUE," ",'ETR CO2 Savings (tCO2y)'!T46*'Input Data'!$L$6/1000000)</f>
        <v>0</v>
      </c>
      <c r="Z46" s="237">
        <f>IF(ISBLANK('ETR Capacities'!AA46)=TRUE," ",'ETR CO2 Savings (tCO2y)'!U46*'Input Data'!$L$6/1000000)</f>
        <v>0</v>
      </c>
      <c r="AA46" s="64">
        <f>IF(ISBLANK('ETR Capacities'!V46)=TRUE," ",'ETR CO2 Savings (tCO2y)'!Q46*'Input Data'!$L$7/1000000)</f>
        <v>0</v>
      </c>
      <c r="AB46" s="64">
        <f>IF(ISBLANK('ETR Capacities'!W46)=TRUE," ",'ETR CO2 Savings (tCO2y)'!R46*'Input Data'!$L$7/1000000)</f>
        <v>0.48749399999999998</v>
      </c>
      <c r="AC46" s="64">
        <f>IF(ISBLANK('ETR Capacities'!X46)=TRUE," ",'ETR CO2 Savings (tCO2y)'!S46*'Input Data'!$L$7/1000000)</f>
        <v>0</v>
      </c>
      <c r="AD46" s="64">
        <f>IF(ISBLANK('ETR Capacities'!Y46)=TRUE," ",'ETR CO2 Savings (tCO2y)'!T46*'Input Data'!$L$7/1000000)</f>
        <v>0</v>
      </c>
      <c r="AE46" s="51">
        <f>IF(ISBLANK('ETR Capacities'!AA46)=TRUE," ",'ETR CO2 Savings (tCO2y)'!U46*'Input Data'!$L$7/1000000)</f>
        <v>0</v>
      </c>
      <c r="AF46" s="62">
        <f>IF(ISBLANK('ETR Capacities'!V46)=TRUE," ",'ETR CO2 Savings (tCO2y)'!Q46*'Input Data'!$L$8/1000000)</f>
        <v>0</v>
      </c>
      <c r="AG46" s="62">
        <f>IF(ISBLANK('ETR Capacities'!W46)=TRUE," ",'ETR CO2 Savings (tCO2y)'!R46*'Input Data'!$L$8/1000000)</f>
        <v>0.32192999999999999</v>
      </c>
      <c r="AH46" s="62">
        <f>IF(ISBLANK('ETR Capacities'!X46)=TRUE," ",'ETR CO2 Savings (tCO2y)'!S46*'Input Data'!$L$8/1000000)</f>
        <v>0</v>
      </c>
      <c r="AI46" s="62">
        <f>IF(ISBLANK('ETR Capacities'!Y46)=TRUE," ",'ETR CO2 Savings (tCO2y)'!T46*'Input Data'!$L$8/1000000)</f>
        <v>0</v>
      </c>
      <c r="AJ46" s="50">
        <f>IF(ISBLANK('ETR Capacities'!AA46)=TRUE," ",'ETR CO2 Savings (tCO2y)'!U46*'Input Data'!$L$8/1000000)</f>
        <v>0</v>
      </c>
      <c r="AK46" s="236">
        <f>IF(ISBLANK('ETR Capacities'!AB46)=TRUE," ",'ETR CO2 Savings (tCO2y)'!V46*'Input Data'!$M$6/1000000)</f>
        <v>0</v>
      </c>
      <c r="AL46" s="236">
        <f>IF(ISBLANK('ETR Capacities'!AC46)=TRUE," ",'ETR CO2 Savings (tCO2y)'!W46*'Input Data'!$M$6/1000000)</f>
        <v>0.68984999999999996</v>
      </c>
      <c r="AM46" s="236">
        <f>IF(ISBLANK('ETR Capacities'!AD46)=TRUE," ",'ETR CO2 Savings (tCO2y)'!X46*'Input Data'!$M$6/1000000)</f>
        <v>0</v>
      </c>
      <c r="AN46" s="236">
        <f>IF(ISBLANK('ETR Capacities'!AE46)=TRUE," ",'ETR CO2 Savings (tCO2y)'!Y46*'Input Data'!$M$6/1000000)</f>
        <v>0</v>
      </c>
      <c r="AO46" s="237">
        <f>IF(ISBLANK('ETR Capacities'!AG46)=TRUE," ",'ETR CO2 Savings (tCO2y)'!Z46*'Input Data'!$M$6/1000000)</f>
        <v>0</v>
      </c>
      <c r="AP46" s="64">
        <f>IF(ISBLANK('ETR Capacities'!AB46)=TRUE," ",'ETR CO2 Savings (tCO2y)'!V46*'Input Data'!$M$7/1000000)</f>
        <v>0</v>
      </c>
      <c r="AQ46" s="64">
        <f>IF(ISBLANK('ETR Capacities'!AC46)=TRUE," ",'ETR CO2 Savings (tCO2y)'!W46*'Input Data'!$M$7/1000000)</f>
        <v>0.91979999999999995</v>
      </c>
      <c r="AR46" s="64">
        <f>IF(ISBLANK('ETR Capacities'!AD46)=TRUE," ",'ETR CO2 Savings (tCO2y)'!X46*'Input Data'!$M$7/1000000)</f>
        <v>0</v>
      </c>
      <c r="AS46" s="64">
        <f>IF(ISBLANK('ETR Capacities'!AE46)=TRUE," ",'ETR CO2 Savings (tCO2y)'!Y46*'Input Data'!$M$7/1000000)</f>
        <v>0</v>
      </c>
      <c r="AT46" s="51">
        <f>IF(ISBLANK('ETR Capacities'!AG46)=TRUE," ",'ETR CO2 Savings (tCO2y)'!Z46*'Input Data'!$M$7/1000000)</f>
        <v>0</v>
      </c>
      <c r="AU46" s="62">
        <f>IF(ISBLANK('ETR Capacities'!AB46)=TRUE," ",'ETR CO2 Savings (tCO2y)'!V46*'Input Data'!$M$8/1000000)</f>
        <v>0</v>
      </c>
      <c r="AV46" s="62">
        <f>IF(ISBLANK('ETR Capacities'!AC46)=TRUE," ",'ETR CO2 Savings (tCO2y)'!W46*'Input Data'!$M$8/1000000)</f>
        <v>0.73584000000000005</v>
      </c>
      <c r="AW46" s="62">
        <f>IF(ISBLANK('ETR Capacities'!AD46)=TRUE," ",'ETR CO2 Savings (tCO2y)'!X46*'Input Data'!$M$8/1000000)</f>
        <v>0</v>
      </c>
      <c r="AX46" s="62">
        <f>IF(ISBLANK('ETR Capacities'!AE46)=TRUE," ",'ETR CO2 Savings (tCO2y)'!Y46*'Input Data'!$M$8/1000000)</f>
        <v>0</v>
      </c>
      <c r="AY46" s="50">
        <f>IF(ISBLANK('ETR Capacities'!AG46)=TRUE," ",'ETR CO2 Savings (tCO2y)'!Z46*'Input Data'!$M$8/1000000)</f>
        <v>0</v>
      </c>
    </row>
    <row r="47" spans="2:51" ht="96" customHeight="1" x14ac:dyDescent="0.25">
      <c r="B47" s="485" t="str">
        <f>'ETR Capacities'!B47</f>
        <v>IT</v>
      </c>
      <c r="C47" s="471" t="str">
        <f>'ETR Capacities'!C47</f>
        <v>ETR-F-516</v>
      </c>
      <c r="D47" s="471" t="str">
        <f>_xlfn.XLOOKUP(C47,'Investment Project Main Info'!$E$4:$E$265,'Investment Project Main Info'!$F$4:$F$265)</f>
        <v>CNG and L-CNG stations</v>
      </c>
      <c r="E47" s="471" t="str">
        <f>_xlfn.XLOOKUP(C47,'ETR Capacities'!$C$5:$C$79,'ETR Capacities'!$E$5:$E$79)</f>
        <v>CNG/LNG for transport</v>
      </c>
      <c r="F47" s="23" t="str">
        <f>IF(_xlfn.XLOOKUP(C47,'ETR Capacities'!$C$5:$C$79,'ETR Capacities'!$F$5:$F$79)=0," ",_xlfn.XLOOKUP(C47,'ETR Capacities'!$C$5:$C$79,'ETR Capacities'!$F$5:$F$79))</f>
        <v xml:space="preserve"> </v>
      </c>
      <c r="G47" s="347">
        <f>IF(ISBLANK('ETR Capacities'!J47)=TRUE," ",'ETR CO2 Savings (tCO2y)'!G47*'Input Data'!$I$6/1000000)</f>
        <v>0</v>
      </c>
      <c r="H47" s="348">
        <f>IF(ISBLANK('ETR Capacities'!K47)=TRUE," ",'ETR CO2 Savings (tCO2y)'!H47*'Input Data'!$I$6/1000000)</f>
        <v>0</v>
      </c>
      <c r="I47" s="348">
        <f>IF(ISBLANK('ETR Capacities'!L47)=TRUE," ",'ETR CO2 Savings (tCO2y)'!I47*'Input Data'!$I$6/1000000)</f>
        <v>0</v>
      </c>
      <c r="J47" s="348">
        <f>IF(ISBLANK('ETR Capacities'!M47)=TRUE," ",'ETR CO2 Savings (tCO2y)'!J47*'Input Data'!$I$6/1000000)</f>
        <v>0</v>
      </c>
      <c r="K47" s="349">
        <f>IF(ISBLANK('ETR Capacities'!O47)=TRUE," ",'ETR CO2 Savings (tCO2y)'!K47*'Input Data'!$I$6/1000000)</f>
        <v>0</v>
      </c>
      <c r="L47" s="220">
        <f>IF(ISBLANK('ETR Capacities'!P47)=TRUE," ",'ETR CO2 Savings (tCO2y)'!L47*'Input Data'!$J$6/1000000)</f>
        <v>0</v>
      </c>
      <c r="M47" s="220">
        <f>IF(ISBLANK('ETR Capacities'!Q47)=TRUE," ",'ETR CO2 Savings (tCO2y)'!M47*'Input Data'!$J$6/1000000)</f>
        <v>0</v>
      </c>
      <c r="N47" s="220">
        <f>IF(ISBLANK('ETR Capacities'!R47)=TRUE," ",'ETR CO2 Savings (tCO2y)'!N47*'Input Data'!$J$6/1000000)</f>
        <v>0</v>
      </c>
      <c r="O47" s="220">
        <f>IF(ISBLANK('ETR Capacities'!S47)=TRUE," ",'ETR CO2 Savings (tCO2y)'!O47*'Input Data'!$J$6/1000000)</f>
        <v>0</v>
      </c>
      <c r="P47" s="221">
        <f>IF(ISBLANK('ETR Capacities'!U47)=TRUE," ",'ETR CO2 Savings (tCO2y)'!P47*'Input Data'!$J$6/1000000)</f>
        <v>3.5626919999999984</v>
      </c>
      <c r="Q47" s="220">
        <f>IF(ISBLANK('ETR Capacities'!P47)=TRUE," ",'ETR CO2 Savings (tCO2y)'!L47*'Input Data'!$K$6/1000000)</f>
        <v>0</v>
      </c>
      <c r="R47" s="220">
        <f>IF(ISBLANK('ETR Capacities'!Q47)=TRUE," ",'ETR CO2 Savings (tCO2y)'!M47*'Input Data'!$K$6/1000000)</f>
        <v>0</v>
      </c>
      <c r="S47" s="220">
        <f>IF(ISBLANK('ETR Capacities'!R47)=TRUE," ",'ETR CO2 Savings (tCO2y)'!N47*'Input Data'!$K$6/1000000)</f>
        <v>0</v>
      </c>
      <c r="T47" s="220">
        <f>IF(ISBLANK('ETR Capacities'!S47)=TRUE," ",'ETR CO2 Savings (tCO2y)'!O47*'Input Data'!$K$6/1000000)</f>
        <v>0</v>
      </c>
      <c r="U47" s="221">
        <f>IF(ISBLANK('ETR Capacities'!U47)=TRUE," ",'ETR CO2 Savings (tCO2y)'!P47*'Input Data'!$K$6/1000000)</f>
        <v>1.4632484999999995</v>
      </c>
      <c r="V47" s="238">
        <f>IF(ISBLANK('ETR Capacities'!V47)=TRUE," ",'ETR CO2 Savings (tCO2y)'!Q47*'Input Data'!$L$6/1000000)</f>
        <v>0</v>
      </c>
      <c r="W47" s="238">
        <f>IF(ISBLANK('ETR Capacities'!W47)=TRUE," ",'ETR CO2 Savings (tCO2y)'!R47*'Input Data'!$L$6/1000000)</f>
        <v>0</v>
      </c>
      <c r="X47" s="238">
        <f>IF(ISBLANK('ETR Capacities'!X47)=TRUE," ",'ETR CO2 Savings (tCO2y)'!S47*'Input Data'!$L$6/1000000)</f>
        <v>0</v>
      </c>
      <c r="Y47" s="238">
        <f>IF(ISBLANK('ETR Capacities'!Y47)=TRUE," ",'ETR CO2 Savings (tCO2y)'!T47*'Input Data'!$L$6/1000000)</f>
        <v>0</v>
      </c>
      <c r="Z47" s="239">
        <f>IF(ISBLANK('ETR Capacities'!AA47)=TRUE," ",'ETR CO2 Savings (tCO2y)'!U47*'Input Data'!$L$6/1000000)</f>
        <v>1.7177264999999993</v>
      </c>
      <c r="AA47" s="69">
        <f>IF(ISBLANK('ETR Capacities'!V47)=TRUE," ",'ETR CO2 Savings (tCO2y)'!Q47*'Input Data'!$L$7/1000000)</f>
        <v>0</v>
      </c>
      <c r="AB47" s="69">
        <f>IF(ISBLANK('ETR Capacities'!W47)=TRUE," ",'ETR CO2 Savings (tCO2y)'!R47*'Input Data'!$L$7/1000000)</f>
        <v>0</v>
      </c>
      <c r="AC47" s="69">
        <f>IF(ISBLANK('ETR Capacities'!X47)=TRUE," ",'ETR CO2 Savings (tCO2y)'!S47*'Input Data'!$L$7/1000000)</f>
        <v>0</v>
      </c>
      <c r="AD47" s="69">
        <f>IF(ISBLANK('ETR Capacities'!Y47)=TRUE," ",'ETR CO2 Savings (tCO2y)'!T47*'Input Data'!$L$7/1000000)</f>
        <v>0</v>
      </c>
      <c r="AE47" s="245">
        <f>IF(ISBLANK('ETR Capacities'!AA47)=TRUE," ",'ETR CO2 Savings (tCO2y)'!U47*'Input Data'!$L$7/1000000)</f>
        <v>3.3718334999999993</v>
      </c>
      <c r="AF47" s="70">
        <f>IF(ISBLANK('ETR Capacities'!V47)=TRUE," ",'ETR CO2 Savings (tCO2y)'!Q47*'Input Data'!$L$8/1000000)</f>
        <v>0</v>
      </c>
      <c r="AG47" s="70">
        <f>IF(ISBLANK('ETR Capacities'!W47)=TRUE," ",'ETR CO2 Savings (tCO2y)'!R47*'Input Data'!$L$8/1000000)</f>
        <v>0</v>
      </c>
      <c r="AH47" s="70">
        <f>IF(ISBLANK('ETR Capacities'!X47)=TRUE," ",'ETR CO2 Savings (tCO2y)'!S47*'Input Data'!$L$8/1000000)</f>
        <v>0</v>
      </c>
      <c r="AI47" s="70">
        <f>IF(ISBLANK('ETR Capacities'!Y47)=TRUE," ",'ETR CO2 Savings (tCO2y)'!T47*'Input Data'!$L$8/1000000)</f>
        <v>0</v>
      </c>
      <c r="AJ47" s="251">
        <f>IF(ISBLANK('ETR Capacities'!AA47)=TRUE," ",'ETR CO2 Savings (tCO2y)'!U47*'Input Data'!$L$8/1000000)</f>
        <v>2.226682499999999</v>
      </c>
      <c r="AK47" s="238">
        <f>IF(ISBLANK('ETR Capacities'!AB47)=TRUE," ",'ETR CO2 Savings (tCO2y)'!V47*'Input Data'!$M$6/1000000)</f>
        <v>0</v>
      </c>
      <c r="AL47" s="238">
        <f>IF(ISBLANK('ETR Capacities'!AC47)=TRUE," ",'ETR CO2 Savings (tCO2y)'!W47*'Input Data'!$M$6/1000000)</f>
        <v>0</v>
      </c>
      <c r="AM47" s="238">
        <f>IF(ISBLANK('ETR Capacities'!AD47)=TRUE," ",'ETR CO2 Savings (tCO2y)'!X47*'Input Data'!$M$6/1000000)</f>
        <v>0</v>
      </c>
      <c r="AN47" s="238">
        <f>IF(ISBLANK('ETR Capacities'!AE47)=TRUE," ",'ETR CO2 Savings (tCO2y)'!Y47*'Input Data'!$M$6/1000000)</f>
        <v>0</v>
      </c>
      <c r="AO47" s="239">
        <f>IF(ISBLANK('ETR Capacities'!AG47)=TRUE," ",'ETR CO2 Savings (tCO2y)'!Z47*'Input Data'!$M$6/1000000)</f>
        <v>4.7714624999999984</v>
      </c>
      <c r="AP47" s="69">
        <f>IF(ISBLANK('ETR Capacities'!AB47)=TRUE," ",'ETR CO2 Savings (tCO2y)'!V47*'Input Data'!$M$7/1000000)</f>
        <v>0</v>
      </c>
      <c r="AQ47" s="69">
        <f>IF(ISBLANK('ETR Capacities'!AC47)=TRUE," ",'ETR CO2 Savings (tCO2y)'!W47*'Input Data'!$M$7/1000000)</f>
        <v>0</v>
      </c>
      <c r="AR47" s="69">
        <f>IF(ISBLANK('ETR Capacities'!AD47)=TRUE," ",'ETR CO2 Savings (tCO2y)'!X47*'Input Data'!$M$7/1000000)</f>
        <v>0</v>
      </c>
      <c r="AS47" s="69">
        <f>IF(ISBLANK('ETR Capacities'!AE47)=TRUE," ",'ETR CO2 Savings (tCO2y)'!Y47*'Input Data'!$M$7/1000000)</f>
        <v>0</v>
      </c>
      <c r="AT47" s="245">
        <f>IF(ISBLANK('ETR Capacities'!AG47)=TRUE," ",'ETR CO2 Savings (tCO2y)'!Z47*'Input Data'!$M$7/1000000)</f>
        <v>6.3619499999999984</v>
      </c>
      <c r="AU47" s="70">
        <f>IF(ISBLANK('ETR Capacities'!AB47)=TRUE," ",'ETR CO2 Savings (tCO2y)'!V47*'Input Data'!$M$8/1000000)</f>
        <v>0</v>
      </c>
      <c r="AV47" s="70">
        <f>IF(ISBLANK('ETR Capacities'!AC47)=TRUE," ",'ETR CO2 Savings (tCO2y)'!W47*'Input Data'!$M$8/1000000)</f>
        <v>0</v>
      </c>
      <c r="AW47" s="70">
        <f>IF(ISBLANK('ETR Capacities'!AD47)=TRUE," ",'ETR CO2 Savings (tCO2y)'!X47*'Input Data'!$M$8/1000000)</f>
        <v>0</v>
      </c>
      <c r="AX47" s="70">
        <f>IF(ISBLANK('ETR Capacities'!AE47)=TRUE," ",'ETR CO2 Savings (tCO2y)'!Y47*'Input Data'!$M$8/1000000)</f>
        <v>0</v>
      </c>
      <c r="AY47" s="251">
        <f>IF(ISBLANK('ETR Capacities'!AG47)=TRUE," ",'ETR CO2 Savings (tCO2y)'!Z47*'Input Data'!$M$8/1000000)</f>
        <v>5.0895599999999979</v>
      </c>
    </row>
    <row r="48" spans="2:51" ht="90" customHeight="1" x14ac:dyDescent="0.25">
      <c r="B48" s="485" t="str">
        <f>'ETR Capacities'!B48</f>
        <v>IT</v>
      </c>
      <c r="C48" s="471" t="str">
        <f>'ETR Capacities'!C48</f>
        <v>ETR-F-523</v>
      </c>
      <c r="D48" s="471" t="str">
        <f>_xlfn.XLOOKUP(C48,'Investment Project Main Info'!$E$4:$E$265,'Investment Project Main Info'!$F$4:$F$265)</f>
        <v>Biomethane plants development</v>
      </c>
      <c r="E48" s="471" t="str">
        <f>_xlfn.XLOOKUP(C48,'ETR Capacities'!$C$5:$C$79,'ETR Capacities'!$E$5:$E$79)</f>
        <v>Biomethane developments</v>
      </c>
      <c r="F48" s="669">
        <f>IF(_xlfn.XLOOKUP(C48,'ETR Capacities'!$C$5:$C$79,'ETR Capacities'!$F$5:$F$79)=0," ",_xlfn.XLOOKUP(C48,'ETR Capacities'!$C$5:$C$79,'ETR Capacities'!$F$5:$F$79))</f>
        <v>127</v>
      </c>
      <c r="G48" s="347">
        <f>IF(ISBLANK('ETR Capacities'!J48)=TRUE," ",'ETR CO2 Savings (tCO2y)'!G48*'Input Data'!$I$6/1000000)</f>
        <v>0</v>
      </c>
      <c r="H48" s="348">
        <f>IF(ISBLANK('ETR Capacities'!K48)=TRUE," ",'ETR CO2 Savings (tCO2y)'!H48*'Input Data'!$I$6/1000000)</f>
        <v>0</v>
      </c>
      <c r="I48" s="348">
        <f>IF(ISBLANK('ETR Capacities'!L48)=TRUE," ",'ETR CO2 Savings (tCO2y)'!I48*'Input Data'!$I$6/1000000)</f>
        <v>0</v>
      </c>
      <c r="J48" s="348">
        <f>IF(ISBLANK('ETR Capacities'!M48)=TRUE," ",'ETR CO2 Savings (tCO2y)'!J48*'Input Data'!$I$6/1000000)</f>
        <v>0</v>
      </c>
      <c r="K48" s="349">
        <f>IF(ISBLANK('ETR Capacities'!O48)=TRUE," ",'ETR CO2 Savings (tCO2y)'!K48*'Input Data'!$I$6/1000000)</f>
        <v>0</v>
      </c>
      <c r="L48" s="220">
        <f>IF(ISBLANK('ETR Capacities'!P48)=TRUE," ",'ETR CO2 Savings (tCO2y)'!L48*'Input Data'!$J$6/1000000)</f>
        <v>0</v>
      </c>
      <c r="M48" s="220">
        <f>IF(ISBLANK('ETR Capacities'!Q48)=TRUE," ",'ETR CO2 Savings (tCO2y)'!M48*'Input Data'!$J$6/1000000)</f>
        <v>0</v>
      </c>
      <c r="N48" s="220">
        <f>IF(ISBLANK('ETR Capacities'!R48)=TRUE," ",'ETR CO2 Savings (tCO2y)'!N48*'Input Data'!$J$6/1000000)</f>
        <v>3.00468</v>
      </c>
      <c r="O48" s="220">
        <f>IF(ISBLANK('ETR Capacities'!S48)=TRUE," ",'ETR CO2 Savings (tCO2y)'!O48*'Input Data'!$J$6/1000000)</f>
        <v>0</v>
      </c>
      <c r="P48" s="221">
        <f>IF(ISBLANK('ETR Capacities'!U48)=TRUE," ",'ETR CO2 Savings (tCO2y)'!P48*'Input Data'!$J$6/1000000)</f>
        <v>0</v>
      </c>
      <c r="Q48" s="220">
        <f>IF(ISBLANK('ETR Capacities'!P48)=TRUE," ",'ETR CO2 Savings (tCO2y)'!L48*'Input Data'!$K$6/1000000)</f>
        <v>0</v>
      </c>
      <c r="R48" s="220">
        <f>IF(ISBLANK('ETR Capacities'!Q48)=TRUE," ",'ETR CO2 Savings (tCO2y)'!M48*'Input Data'!$K$6/1000000)</f>
        <v>0</v>
      </c>
      <c r="S48" s="220">
        <f>IF(ISBLANK('ETR Capacities'!R48)=TRUE," ",'ETR CO2 Savings (tCO2y)'!N48*'Input Data'!$K$6/1000000)</f>
        <v>1.234065</v>
      </c>
      <c r="T48" s="220">
        <f>IF(ISBLANK('ETR Capacities'!S48)=TRUE," ",'ETR CO2 Savings (tCO2y)'!O48*'Input Data'!$K$6/1000000)</f>
        <v>0</v>
      </c>
      <c r="U48" s="221">
        <f>IF(ISBLANK('ETR Capacities'!U48)=TRUE," ",'ETR CO2 Savings (tCO2y)'!P48*'Input Data'!$K$6/1000000)</f>
        <v>0</v>
      </c>
      <c r="V48" s="238">
        <f>IF(ISBLANK('ETR Capacities'!V48)=TRUE," ",'ETR CO2 Savings (tCO2y)'!Q48*'Input Data'!$L$6/1000000)</f>
        <v>0</v>
      </c>
      <c r="W48" s="238">
        <f>IF(ISBLANK('ETR Capacities'!W48)=TRUE," ",'ETR CO2 Savings (tCO2y)'!R48*'Input Data'!$L$6/1000000)</f>
        <v>0</v>
      </c>
      <c r="X48" s="238">
        <f>IF(ISBLANK('ETR Capacities'!X48)=TRUE," ",'ETR CO2 Savings (tCO2y)'!S48*'Input Data'!$L$6/1000000)</f>
        <v>1.448685</v>
      </c>
      <c r="Y48" s="238">
        <f>IF(ISBLANK('ETR Capacities'!Y48)=TRUE," ",'ETR CO2 Savings (tCO2y)'!T48*'Input Data'!$L$6/1000000)</f>
        <v>0</v>
      </c>
      <c r="Z48" s="239">
        <f>IF(ISBLANK('ETR Capacities'!AA48)=TRUE," ",'ETR CO2 Savings (tCO2y)'!U48*'Input Data'!$L$6/1000000)</f>
        <v>0</v>
      </c>
      <c r="AA48" s="69">
        <f>IF(ISBLANK('ETR Capacities'!V48)=TRUE," ",'ETR CO2 Savings (tCO2y)'!Q48*'Input Data'!$L$7/1000000)</f>
        <v>0</v>
      </c>
      <c r="AB48" s="69">
        <f>IF(ISBLANK('ETR Capacities'!W48)=TRUE," ",'ETR CO2 Savings (tCO2y)'!R48*'Input Data'!$L$7/1000000)</f>
        <v>0</v>
      </c>
      <c r="AC48" s="69">
        <f>IF(ISBLANK('ETR Capacities'!X48)=TRUE," ",'ETR CO2 Savings (tCO2y)'!S48*'Input Data'!$L$7/1000000)</f>
        <v>2.843715</v>
      </c>
      <c r="AD48" s="69">
        <f>IF(ISBLANK('ETR Capacities'!Y48)=TRUE," ",'ETR CO2 Savings (tCO2y)'!T48*'Input Data'!$L$7/1000000)</f>
        <v>0</v>
      </c>
      <c r="AE48" s="245">
        <f>IF(ISBLANK('ETR Capacities'!AA48)=TRUE," ",'ETR CO2 Savings (tCO2y)'!U48*'Input Data'!$L$7/1000000)</f>
        <v>0</v>
      </c>
      <c r="AF48" s="70">
        <f>IF(ISBLANK('ETR Capacities'!V48)=TRUE," ",'ETR CO2 Savings (tCO2y)'!Q48*'Input Data'!$L$8/1000000)</f>
        <v>0</v>
      </c>
      <c r="AG48" s="70">
        <f>IF(ISBLANK('ETR Capacities'!W48)=TRUE," ",'ETR CO2 Savings (tCO2y)'!R48*'Input Data'!$L$8/1000000)</f>
        <v>0</v>
      </c>
      <c r="AH48" s="70">
        <f>IF(ISBLANK('ETR Capacities'!X48)=TRUE," ",'ETR CO2 Savings (tCO2y)'!S48*'Input Data'!$L$8/1000000)</f>
        <v>1.8779250000000001</v>
      </c>
      <c r="AI48" s="70">
        <f>IF(ISBLANK('ETR Capacities'!Y48)=TRUE," ",'ETR CO2 Savings (tCO2y)'!T48*'Input Data'!$L$8/1000000)</f>
        <v>0</v>
      </c>
      <c r="AJ48" s="251">
        <f>IF(ISBLANK('ETR Capacities'!AA48)=TRUE," ",'ETR CO2 Savings (tCO2y)'!U48*'Input Data'!$L$8/1000000)</f>
        <v>0</v>
      </c>
      <c r="AK48" s="238">
        <f>IF(ISBLANK('ETR Capacities'!AB48)=TRUE," ",'ETR CO2 Savings (tCO2y)'!V48*'Input Data'!$M$6/1000000)</f>
        <v>0</v>
      </c>
      <c r="AL48" s="238">
        <f>IF(ISBLANK('ETR Capacities'!AC48)=TRUE," ",'ETR CO2 Savings (tCO2y)'!W48*'Input Data'!$M$6/1000000)</f>
        <v>0</v>
      </c>
      <c r="AM48" s="238">
        <f>IF(ISBLANK('ETR Capacities'!AD48)=TRUE," ",'ETR CO2 Savings (tCO2y)'!X48*'Input Data'!$M$6/1000000)</f>
        <v>4.0241249999999997</v>
      </c>
      <c r="AN48" s="238">
        <f>IF(ISBLANK('ETR Capacities'!AE48)=TRUE," ",'ETR CO2 Savings (tCO2y)'!Y48*'Input Data'!$M$6/1000000)</f>
        <v>0</v>
      </c>
      <c r="AO48" s="239">
        <f>IF(ISBLANK('ETR Capacities'!AG48)=TRUE," ",'ETR CO2 Savings (tCO2y)'!Z48*'Input Data'!$M$6/1000000)</f>
        <v>0</v>
      </c>
      <c r="AP48" s="69">
        <f>IF(ISBLANK('ETR Capacities'!AB48)=TRUE," ",'ETR CO2 Savings (tCO2y)'!V48*'Input Data'!$M$7/1000000)</f>
        <v>0</v>
      </c>
      <c r="AQ48" s="69">
        <f>IF(ISBLANK('ETR Capacities'!AC48)=TRUE," ",'ETR CO2 Savings (tCO2y)'!W48*'Input Data'!$M$7/1000000)</f>
        <v>0</v>
      </c>
      <c r="AR48" s="69">
        <f>IF(ISBLANK('ETR Capacities'!AD48)=TRUE," ",'ETR CO2 Savings (tCO2y)'!X48*'Input Data'!$M$7/1000000)</f>
        <v>5.3654999999999999</v>
      </c>
      <c r="AS48" s="69">
        <f>IF(ISBLANK('ETR Capacities'!AE48)=TRUE," ",'ETR CO2 Savings (tCO2y)'!Y48*'Input Data'!$M$7/1000000)</f>
        <v>0</v>
      </c>
      <c r="AT48" s="245">
        <f>IF(ISBLANK('ETR Capacities'!AG48)=TRUE," ",'ETR CO2 Savings (tCO2y)'!Z48*'Input Data'!$M$7/1000000)</f>
        <v>0</v>
      </c>
      <c r="AU48" s="70">
        <f>IF(ISBLANK('ETR Capacities'!AB48)=TRUE," ",'ETR CO2 Savings (tCO2y)'!V48*'Input Data'!$M$8/1000000)</f>
        <v>0</v>
      </c>
      <c r="AV48" s="70">
        <f>IF(ISBLANK('ETR Capacities'!AC48)=TRUE," ",'ETR CO2 Savings (tCO2y)'!W48*'Input Data'!$M$8/1000000)</f>
        <v>0</v>
      </c>
      <c r="AW48" s="70">
        <f>IF(ISBLANK('ETR Capacities'!AD48)=TRUE," ",'ETR CO2 Savings (tCO2y)'!X48*'Input Data'!$M$8/1000000)</f>
        <v>4.2923999999999998</v>
      </c>
      <c r="AX48" s="70">
        <f>IF(ISBLANK('ETR Capacities'!AE48)=TRUE," ",'ETR CO2 Savings (tCO2y)'!Y48*'Input Data'!$M$8/1000000)</f>
        <v>0</v>
      </c>
      <c r="AY48" s="251">
        <f>IF(ISBLANK('ETR Capacities'!AG48)=TRUE," ",'ETR CO2 Savings (tCO2y)'!Z48*'Input Data'!$M$8/1000000)</f>
        <v>0</v>
      </c>
    </row>
    <row r="49" spans="2:51" ht="66" customHeight="1" x14ac:dyDescent="0.25">
      <c r="B49" s="485" t="str">
        <f>'ETR Capacities'!B49</f>
        <v>IT</v>
      </c>
      <c r="C49" s="471" t="str">
        <f>'ETR Capacities'!C49</f>
        <v>ETR-N-617</v>
      </c>
      <c r="D49" s="471" t="str">
        <f>_xlfn.XLOOKUP(C49,'Investment Project Main Info'!$E$4:$E$265,'Investment Project Main Info'!$F$4:$F$265)</f>
        <v>Project to facilitate biomethane production plants inteconnection</v>
      </c>
      <c r="E49" s="471" t="str">
        <f>_xlfn.XLOOKUP(C49,'ETR Capacities'!$C$5:$C$79,'ETR Capacities'!$E$5:$E$79)</f>
        <v>Biomethane developments</v>
      </c>
      <c r="F49" s="670"/>
      <c r="G49" s="386">
        <f>IF(ISBLANK('ETR Capacities'!J49)=TRUE," ",'ETR CO2 Savings (tCO2y)'!G49*'Input Data'!$I$6/1000000)</f>
        <v>0</v>
      </c>
      <c r="H49" s="105">
        <f>IF(ISBLANK('ETR Capacities'!K49)=TRUE," ",'ETR CO2 Savings (tCO2y)'!H49*'Input Data'!$I$6/1000000)</f>
        <v>0</v>
      </c>
      <c r="I49" s="105">
        <f>IF(ISBLANK('ETR Capacities'!L49)=TRUE," ",'ETR CO2 Savings (tCO2y)'!I49*'Input Data'!$I$6/1000000)</f>
        <v>0</v>
      </c>
      <c r="J49" s="105">
        <f>IF(ISBLANK('ETR Capacities'!M49)=TRUE," ",'ETR CO2 Savings (tCO2y)'!J49*'Input Data'!$I$6/1000000)</f>
        <v>0</v>
      </c>
      <c r="K49" s="106">
        <f>IF(ISBLANK('ETR Capacities'!O49)=TRUE," ",'ETR CO2 Savings (tCO2y)'!K49*'Input Data'!$I$6/1000000)</f>
        <v>0</v>
      </c>
      <c r="L49" s="209">
        <f>IF(ISBLANK('ETR Capacities'!P49)=TRUE," ",'ETR CO2 Savings (tCO2y)'!L49*'Input Data'!$J$6/1000000)</f>
        <v>0</v>
      </c>
      <c r="M49" s="209">
        <f>IF(ISBLANK('ETR Capacities'!Q49)=TRUE," ",'ETR CO2 Savings (tCO2y)'!M49*'Input Data'!$J$6/1000000)</f>
        <v>0</v>
      </c>
      <c r="N49" s="209">
        <f>IF(ISBLANK('ETR Capacities'!R49)=TRUE," ",'ETR CO2 Savings (tCO2y)'!N49*'Input Data'!$J$6/1000000)</f>
        <v>0</v>
      </c>
      <c r="O49" s="209">
        <f>IF(ISBLANK('ETR Capacities'!S49)=TRUE," ",'ETR CO2 Savings (tCO2y)'!O49*'Input Data'!$J$6/1000000)</f>
        <v>0</v>
      </c>
      <c r="P49" s="210">
        <f>IF(ISBLANK('ETR Capacities'!U49)=TRUE," ",'ETR CO2 Savings (tCO2y)'!P49*'Input Data'!$J$6/1000000)</f>
        <v>0</v>
      </c>
      <c r="Q49" s="209">
        <f>IF(ISBLANK('ETR Capacities'!P49)=TRUE," ",'ETR CO2 Savings (tCO2y)'!L49*'Input Data'!$K$6/1000000)</f>
        <v>0</v>
      </c>
      <c r="R49" s="209">
        <f>IF(ISBLANK('ETR Capacities'!Q49)=TRUE," ",'ETR CO2 Savings (tCO2y)'!M49*'Input Data'!$K$6/1000000)</f>
        <v>0</v>
      </c>
      <c r="S49" s="209">
        <f>IF(ISBLANK('ETR Capacities'!R49)=TRUE," ",'ETR CO2 Savings (tCO2y)'!N49*'Input Data'!$K$6/1000000)</f>
        <v>0</v>
      </c>
      <c r="T49" s="209">
        <f>IF(ISBLANK('ETR Capacities'!S49)=TRUE," ",'ETR CO2 Savings (tCO2y)'!O49*'Input Data'!$K$6/1000000)</f>
        <v>0</v>
      </c>
      <c r="U49" s="210">
        <f>IF(ISBLANK('ETR Capacities'!U49)=TRUE," ",'ETR CO2 Savings (tCO2y)'!P49*'Input Data'!$K$6/1000000)</f>
        <v>0</v>
      </c>
      <c r="V49" s="227">
        <f>IF(ISBLANK('ETR Capacities'!V49)=TRUE," ",'ETR CO2 Savings (tCO2y)'!Q49*'Input Data'!$L$6/1000000)</f>
        <v>0</v>
      </c>
      <c r="W49" s="227">
        <f>IF(ISBLANK('ETR Capacities'!W49)=TRUE," ",'ETR CO2 Savings (tCO2y)'!R49*'Input Data'!$L$6/1000000)</f>
        <v>0</v>
      </c>
      <c r="X49" s="227">
        <f>IF(ISBLANK('ETR Capacities'!X49)=TRUE," ",'ETR CO2 Savings (tCO2y)'!S49*'Input Data'!$L$6/1000000)</f>
        <v>0</v>
      </c>
      <c r="Y49" s="227">
        <f>IF(ISBLANK('ETR Capacities'!Y49)=TRUE," ",'ETR CO2 Savings (tCO2y)'!T49*'Input Data'!$L$6/1000000)</f>
        <v>0</v>
      </c>
      <c r="Z49" s="228">
        <f>IF(ISBLANK('ETR Capacities'!AA49)=TRUE," ",'ETR CO2 Savings (tCO2y)'!U49*'Input Data'!$L$6/1000000)</f>
        <v>0</v>
      </c>
      <c r="AA49" s="37">
        <f>IF(ISBLANK('ETR Capacities'!V49)=TRUE," ",'ETR CO2 Savings (tCO2y)'!Q49*'Input Data'!$L$7/1000000)</f>
        <v>0</v>
      </c>
      <c r="AB49" s="37">
        <f>IF(ISBLANK('ETR Capacities'!W49)=TRUE," ",'ETR CO2 Savings (tCO2y)'!R49*'Input Data'!$L$7/1000000)</f>
        <v>0</v>
      </c>
      <c r="AC49" s="37">
        <f>IF(ISBLANK('ETR Capacities'!X49)=TRUE," ",'ETR CO2 Savings (tCO2y)'!S49*'Input Data'!$L$7/1000000)</f>
        <v>0</v>
      </c>
      <c r="AD49" s="37">
        <f>IF(ISBLANK('ETR Capacities'!Y49)=TRUE," ",'ETR CO2 Savings (tCO2y)'!T49*'Input Data'!$L$7/1000000)</f>
        <v>0</v>
      </c>
      <c r="AE49" s="242">
        <f>IF(ISBLANK('ETR Capacities'!AA49)=TRUE," ",'ETR CO2 Savings (tCO2y)'!U49*'Input Data'!$L$7/1000000)</f>
        <v>0</v>
      </c>
      <c r="AF49" s="40">
        <f>IF(ISBLANK('ETR Capacities'!V49)=TRUE," ",'ETR CO2 Savings (tCO2y)'!Q49*'Input Data'!$L$8/1000000)</f>
        <v>0</v>
      </c>
      <c r="AG49" s="40">
        <f>IF(ISBLANK('ETR Capacities'!W49)=TRUE," ",'ETR CO2 Savings (tCO2y)'!R49*'Input Data'!$L$8/1000000)</f>
        <v>0</v>
      </c>
      <c r="AH49" s="40">
        <f>IF(ISBLANK('ETR Capacities'!X49)=TRUE," ",'ETR CO2 Savings (tCO2y)'!S49*'Input Data'!$L$8/1000000)</f>
        <v>0</v>
      </c>
      <c r="AI49" s="40">
        <f>IF(ISBLANK('ETR Capacities'!Y49)=TRUE," ",'ETR CO2 Savings (tCO2y)'!T49*'Input Data'!$L$8/1000000)</f>
        <v>0</v>
      </c>
      <c r="AJ49" s="248">
        <f>IF(ISBLANK('ETR Capacities'!AA49)=TRUE," ",'ETR CO2 Savings (tCO2y)'!U49*'Input Data'!$L$8/1000000)</f>
        <v>0</v>
      </c>
      <c r="AK49" s="227">
        <f>IF(ISBLANK('ETR Capacities'!AB49)=TRUE," ",'ETR CO2 Savings (tCO2y)'!V49*'Input Data'!$M$6/1000000)</f>
        <v>0</v>
      </c>
      <c r="AL49" s="227">
        <f>IF(ISBLANK('ETR Capacities'!AC49)=TRUE," ",'ETR CO2 Savings (tCO2y)'!W49*'Input Data'!$M$6/1000000)</f>
        <v>0</v>
      </c>
      <c r="AM49" s="227">
        <f>IF(ISBLANK('ETR Capacities'!AD49)=TRUE," ",'ETR CO2 Savings (tCO2y)'!X49*'Input Data'!$M$6/1000000)</f>
        <v>0</v>
      </c>
      <c r="AN49" s="227">
        <f>IF(ISBLANK('ETR Capacities'!AE49)=TRUE," ",'ETR CO2 Savings (tCO2y)'!Y49*'Input Data'!$M$6/1000000)</f>
        <v>0</v>
      </c>
      <c r="AO49" s="228">
        <f>IF(ISBLANK('ETR Capacities'!AG49)=TRUE," ",'ETR CO2 Savings (tCO2y)'!Z49*'Input Data'!$M$6/1000000)</f>
        <v>0</v>
      </c>
      <c r="AP49" s="37">
        <f>IF(ISBLANK('ETR Capacities'!AB49)=TRUE," ",'ETR CO2 Savings (tCO2y)'!V49*'Input Data'!$M$7/1000000)</f>
        <v>0</v>
      </c>
      <c r="AQ49" s="37">
        <f>IF(ISBLANK('ETR Capacities'!AC49)=TRUE," ",'ETR CO2 Savings (tCO2y)'!W49*'Input Data'!$M$7/1000000)</f>
        <v>0</v>
      </c>
      <c r="AR49" s="37">
        <f>IF(ISBLANK('ETR Capacities'!AD49)=TRUE," ",'ETR CO2 Savings (tCO2y)'!X49*'Input Data'!$M$7/1000000)</f>
        <v>0</v>
      </c>
      <c r="AS49" s="37">
        <f>IF(ISBLANK('ETR Capacities'!AE49)=TRUE," ",'ETR CO2 Savings (tCO2y)'!Y49*'Input Data'!$M$7/1000000)</f>
        <v>0</v>
      </c>
      <c r="AT49" s="242">
        <f>IF(ISBLANK('ETR Capacities'!AG49)=TRUE," ",'ETR CO2 Savings (tCO2y)'!Z49*'Input Data'!$M$7/1000000)</f>
        <v>0</v>
      </c>
      <c r="AU49" s="40">
        <f>IF(ISBLANK('ETR Capacities'!AB49)=TRUE," ",'ETR CO2 Savings (tCO2y)'!V49*'Input Data'!$M$8/1000000)</f>
        <v>0</v>
      </c>
      <c r="AV49" s="40">
        <f>IF(ISBLANK('ETR Capacities'!AC49)=TRUE," ",'ETR CO2 Savings (tCO2y)'!W49*'Input Data'!$M$8/1000000)</f>
        <v>0</v>
      </c>
      <c r="AW49" s="40">
        <f>IF(ISBLANK('ETR Capacities'!AD49)=TRUE," ",'ETR CO2 Savings (tCO2y)'!X49*'Input Data'!$M$8/1000000)</f>
        <v>0</v>
      </c>
      <c r="AX49" s="40">
        <f>IF(ISBLANK('ETR Capacities'!AE49)=TRUE," ",'ETR CO2 Savings (tCO2y)'!Y49*'Input Data'!$M$8/1000000)</f>
        <v>0</v>
      </c>
      <c r="AY49" s="248">
        <f>IF(ISBLANK('ETR Capacities'!AG49)=TRUE," ",'ETR CO2 Savings (tCO2y)'!Z49*'Input Data'!$M$8/1000000)</f>
        <v>0</v>
      </c>
    </row>
    <row r="50" spans="2:51" ht="77.25" customHeight="1" x14ac:dyDescent="0.25">
      <c r="B50" s="485" t="str">
        <f>'ETR Capacities'!B50</f>
        <v>IT</v>
      </c>
      <c r="C50" s="471" t="str">
        <f>'ETR Capacities'!C50</f>
        <v>ETR-N-528</v>
      </c>
      <c r="D50" s="471" t="str">
        <f>_xlfn.XLOOKUP(C50,'Investment Project Main Info'!$E$4:$E$265,'Investment Project Main Info'!$F$4:$F$265)</f>
        <v>Microliquefaction plants</v>
      </c>
      <c r="E50" s="471" t="str">
        <f>_xlfn.XLOOKUP(C50,'ETR Capacities'!$C$5:$C$79,'ETR Capacities'!$E$5:$E$79)</f>
        <v>Micro liquefaction</v>
      </c>
      <c r="F50" s="13" t="str">
        <f>IF(_xlfn.XLOOKUP(C50,'ETR Capacities'!$C$5:$C$79,'ETR Capacities'!$F$5:$F$79)=0," ",_xlfn.XLOOKUP(C50,'ETR Capacities'!$C$5:$C$79,'ETR Capacities'!$F$5:$F$79))</f>
        <v xml:space="preserve"> </v>
      </c>
      <c r="G50" s="386" t="str">
        <f>IF(ISBLANK('ETR Capacities'!J50)=TRUE," ",'ETR CO2 Savings (tCO2y)'!G50*'Input Data'!$I$6/1000000)</f>
        <v xml:space="preserve"> </v>
      </c>
      <c r="H50" s="105" t="str">
        <f>IF(ISBLANK('ETR Capacities'!K50)=TRUE," ",'ETR CO2 Savings (tCO2y)'!H50*'Input Data'!$I$6/1000000)</f>
        <v xml:space="preserve"> </v>
      </c>
      <c r="I50" s="105" t="str">
        <f>IF(ISBLANK('ETR Capacities'!L50)=TRUE," ",'ETR CO2 Savings (tCO2y)'!I50*'Input Data'!$I$6/1000000)</f>
        <v xml:space="preserve"> </v>
      </c>
      <c r="J50" s="105" t="str">
        <f>IF(ISBLANK('ETR Capacities'!M50)=TRUE," ",'ETR CO2 Savings (tCO2y)'!J50*'Input Data'!$I$6/1000000)</f>
        <v xml:space="preserve"> </v>
      </c>
      <c r="K50" s="106" t="str">
        <f>IF(ISBLANK('ETR Capacities'!O50)=TRUE," ",'ETR CO2 Savings (tCO2y)'!K50*'Input Data'!$I$6/1000000)</f>
        <v xml:space="preserve"> </v>
      </c>
      <c r="L50" s="209" t="str">
        <f>IF(ISBLANK('ETR Capacities'!P50)=TRUE," ",'ETR CO2 Savings (tCO2y)'!L50*'Input Data'!$J$6/1000000)</f>
        <v xml:space="preserve"> </v>
      </c>
      <c r="M50" s="209" t="str">
        <f>IF(ISBLANK('ETR Capacities'!Q50)=TRUE," ",'ETR CO2 Savings (tCO2y)'!M50*'Input Data'!$J$6/1000000)</f>
        <v xml:space="preserve"> </v>
      </c>
      <c r="N50" s="209" t="str">
        <f>IF(ISBLANK('ETR Capacities'!R50)=TRUE," ",'ETR CO2 Savings (tCO2y)'!N50*'Input Data'!$J$6/1000000)</f>
        <v xml:space="preserve"> </v>
      </c>
      <c r="O50" s="209" t="str">
        <f>IF(ISBLANK('ETR Capacities'!S50)=TRUE," ",'ETR CO2 Savings (tCO2y)'!O50*'Input Data'!$J$6/1000000)</f>
        <v xml:space="preserve"> </v>
      </c>
      <c r="P50" s="210" t="str">
        <f>IF(ISBLANK('ETR Capacities'!U50)=TRUE," ",'ETR CO2 Savings (tCO2y)'!P50*'Input Data'!$J$6/1000000)</f>
        <v xml:space="preserve"> </v>
      </c>
      <c r="Q50" s="209" t="str">
        <f>IF(ISBLANK('ETR Capacities'!P50)=TRUE," ",'ETR CO2 Savings (tCO2y)'!L50*'Input Data'!$K$6/1000000)</f>
        <v xml:space="preserve"> </v>
      </c>
      <c r="R50" s="209" t="str">
        <f>IF(ISBLANK('ETR Capacities'!Q50)=TRUE," ",'ETR CO2 Savings (tCO2y)'!M50*'Input Data'!$K$6/1000000)</f>
        <v xml:space="preserve"> </v>
      </c>
      <c r="S50" s="209" t="str">
        <f>IF(ISBLANK('ETR Capacities'!R50)=TRUE," ",'ETR CO2 Savings (tCO2y)'!N50*'Input Data'!$K$6/1000000)</f>
        <v xml:space="preserve"> </v>
      </c>
      <c r="T50" s="209" t="str">
        <f>IF(ISBLANK('ETR Capacities'!S50)=TRUE," ",'ETR CO2 Savings (tCO2y)'!O50*'Input Data'!$K$6/1000000)</f>
        <v xml:space="preserve"> </v>
      </c>
      <c r="U50" s="210" t="str">
        <f>IF(ISBLANK('ETR Capacities'!U50)=TRUE," ",'ETR CO2 Savings (tCO2y)'!P50*'Input Data'!$K$6/1000000)</f>
        <v xml:space="preserve"> </v>
      </c>
      <c r="V50" s="227" t="str">
        <f>IF(ISBLANK('ETR Capacities'!V50)=TRUE," ",'ETR CO2 Savings (tCO2y)'!Q50*'Input Data'!$L$6/1000000)</f>
        <v xml:space="preserve"> </v>
      </c>
      <c r="W50" s="227" t="str">
        <f>IF(ISBLANK('ETR Capacities'!W50)=TRUE," ",'ETR CO2 Savings (tCO2y)'!R50*'Input Data'!$L$6/1000000)</f>
        <v xml:space="preserve"> </v>
      </c>
      <c r="X50" s="227" t="str">
        <f>IF(ISBLANK('ETR Capacities'!X50)=TRUE," ",'ETR CO2 Savings (tCO2y)'!S50*'Input Data'!$L$6/1000000)</f>
        <v xml:space="preserve"> </v>
      </c>
      <c r="Y50" s="227" t="str">
        <f>IF(ISBLANK('ETR Capacities'!Y50)=TRUE," ",'ETR CO2 Savings (tCO2y)'!T50*'Input Data'!$L$6/1000000)</f>
        <v xml:space="preserve"> </v>
      </c>
      <c r="Z50" s="228" t="str">
        <f>IF(ISBLANK('ETR Capacities'!AA50)=TRUE," ",'ETR CO2 Savings (tCO2y)'!U50*'Input Data'!$L$6/1000000)</f>
        <v xml:space="preserve"> </v>
      </c>
      <c r="AA50" s="37" t="str">
        <f>IF(ISBLANK('ETR Capacities'!V50)=TRUE," ",'ETR CO2 Savings (tCO2y)'!Q50*'Input Data'!$L$7/1000000)</f>
        <v xml:space="preserve"> </v>
      </c>
      <c r="AB50" s="37" t="str">
        <f>IF(ISBLANK('ETR Capacities'!W50)=TRUE," ",'ETR CO2 Savings (tCO2y)'!R50*'Input Data'!$L$7/1000000)</f>
        <v xml:space="preserve"> </v>
      </c>
      <c r="AC50" s="37" t="str">
        <f>IF(ISBLANK('ETR Capacities'!X50)=TRUE," ",'ETR CO2 Savings (tCO2y)'!S50*'Input Data'!$L$7/1000000)</f>
        <v xml:space="preserve"> </v>
      </c>
      <c r="AD50" s="37" t="str">
        <f>IF(ISBLANK('ETR Capacities'!Y50)=TRUE," ",'ETR CO2 Savings (tCO2y)'!T50*'Input Data'!$L$7/1000000)</f>
        <v xml:space="preserve"> </v>
      </c>
      <c r="AE50" s="242" t="str">
        <f>IF(ISBLANK('ETR Capacities'!AA50)=TRUE," ",'ETR CO2 Savings (tCO2y)'!U50*'Input Data'!$L$7/1000000)</f>
        <v xml:space="preserve"> </v>
      </c>
      <c r="AF50" s="40" t="str">
        <f>IF(ISBLANK('ETR Capacities'!V50)=TRUE," ",'ETR CO2 Savings (tCO2y)'!Q50*'Input Data'!$L$8/1000000)</f>
        <v xml:space="preserve"> </v>
      </c>
      <c r="AG50" s="40" t="str">
        <f>IF(ISBLANK('ETR Capacities'!W50)=TRUE," ",'ETR CO2 Savings (tCO2y)'!R50*'Input Data'!$L$8/1000000)</f>
        <v xml:space="preserve"> </v>
      </c>
      <c r="AH50" s="40" t="str">
        <f>IF(ISBLANK('ETR Capacities'!X50)=TRUE," ",'ETR CO2 Savings (tCO2y)'!S50*'Input Data'!$L$8/1000000)</f>
        <v xml:space="preserve"> </v>
      </c>
      <c r="AI50" s="40" t="str">
        <f>IF(ISBLANK('ETR Capacities'!Y50)=TRUE," ",'ETR CO2 Savings (tCO2y)'!T50*'Input Data'!$L$8/1000000)</f>
        <v xml:space="preserve"> </v>
      </c>
      <c r="AJ50" s="248" t="str">
        <f>IF(ISBLANK('ETR Capacities'!AA50)=TRUE," ",'ETR CO2 Savings (tCO2y)'!U50*'Input Data'!$L$8/1000000)</f>
        <v xml:space="preserve"> </v>
      </c>
      <c r="AK50" s="227" t="str">
        <f>IF(ISBLANK('ETR Capacities'!AB50)=TRUE," ",'ETR CO2 Savings (tCO2y)'!V50*'Input Data'!$M$6/1000000)</f>
        <v xml:space="preserve"> </v>
      </c>
      <c r="AL50" s="227" t="str">
        <f>IF(ISBLANK('ETR Capacities'!AC50)=TRUE," ",'ETR CO2 Savings (tCO2y)'!W50*'Input Data'!$M$6/1000000)</f>
        <v xml:space="preserve"> </v>
      </c>
      <c r="AM50" s="227" t="str">
        <f>IF(ISBLANK('ETR Capacities'!AD50)=TRUE," ",'ETR CO2 Savings (tCO2y)'!X50*'Input Data'!$M$6/1000000)</f>
        <v xml:space="preserve"> </v>
      </c>
      <c r="AN50" s="227" t="str">
        <f>IF(ISBLANK('ETR Capacities'!AE50)=TRUE," ",'ETR CO2 Savings (tCO2y)'!Y50*'Input Data'!$M$6/1000000)</f>
        <v xml:space="preserve"> </v>
      </c>
      <c r="AO50" s="228" t="str">
        <f>IF(ISBLANK('ETR Capacities'!AG50)=TRUE," ",'ETR CO2 Savings (tCO2y)'!Z50*'Input Data'!$M$6/1000000)</f>
        <v xml:space="preserve"> </v>
      </c>
      <c r="AP50" s="37" t="str">
        <f>IF(ISBLANK('ETR Capacities'!AB50)=TRUE," ",'ETR CO2 Savings (tCO2y)'!V50*'Input Data'!$M$7/1000000)</f>
        <v xml:space="preserve"> </v>
      </c>
      <c r="AQ50" s="37" t="str">
        <f>IF(ISBLANK('ETR Capacities'!AC50)=TRUE," ",'ETR CO2 Savings (tCO2y)'!W50*'Input Data'!$M$7/1000000)</f>
        <v xml:space="preserve"> </v>
      </c>
      <c r="AR50" s="37" t="str">
        <f>IF(ISBLANK('ETR Capacities'!AD50)=TRUE," ",'ETR CO2 Savings (tCO2y)'!X50*'Input Data'!$M$7/1000000)</f>
        <v xml:space="preserve"> </v>
      </c>
      <c r="AS50" s="37" t="str">
        <f>IF(ISBLANK('ETR Capacities'!AE50)=TRUE," ",'ETR CO2 Savings (tCO2y)'!Y50*'Input Data'!$M$7/1000000)</f>
        <v xml:space="preserve"> </v>
      </c>
      <c r="AT50" s="242" t="str">
        <f>IF(ISBLANK('ETR Capacities'!AG50)=TRUE," ",'ETR CO2 Savings (tCO2y)'!Z50*'Input Data'!$M$7/1000000)</f>
        <v xml:space="preserve"> </v>
      </c>
      <c r="AU50" s="40" t="str">
        <f>IF(ISBLANK('ETR Capacities'!AB50)=TRUE," ",'ETR CO2 Savings (tCO2y)'!V50*'Input Data'!$M$8/1000000)</f>
        <v xml:space="preserve"> </v>
      </c>
      <c r="AV50" s="40" t="str">
        <f>IF(ISBLANK('ETR Capacities'!AC50)=TRUE," ",'ETR CO2 Savings (tCO2y)'!W50*'Input Data'!$M$8/1000000)</f>
        <v xml:space="preserve"> </v>
      </c>
      <c r="AW50" s="40" t="str">
        <f>IF(ISBLANK('ETR Capacities'!AD50)=TRUE," ",'ETR CO2 Savings (tCO2y)'!X50*'Input Data'!$M$8/1000000)</f>
        <v xml:space="preserve"> </v>
      </c>
      <c r="AX50" s="40" t="str">
        <f>IF(ISBLANK('ETR Capacities'!AE50)=TRUE," ",'ETR CO2 Savings (tCO2y)'!Y50*'Input Data'!$M$8/1000000)</f>
        <v xml:space="preserve"> </v>
      </c>
      <c r="AY50" s="248" t="str">
        <f>IF(ISBLANK('ETR Capacities'!AG50)=TRUE," ",'ETR CO2 Savings (tCO2y)'!Z50*'Input Data'!$M$8/1000000)</f>
        <v xml:space="preserve"> </v>
      </c>
    </row>
    <row r="51" spans="2:51" ht="156" customHeight="1" x14ac:dyDescent="0.25">
      <c r="B51" s="485" t="str">
        <f>'ETR Capacities'!B51</f>
        <v>IT</v>
      </c>
      <c r="C51" s="471" t="str">
        <f>'ETR Capacities'!C51</f>
        <v>ETR-N-595</v>
      </c>
      <c r="D51" s="471" t="str">
        <f>_xlfn.XLOOKUP(C51,'Investment Project Main Info'!$E$4:$E$265,'Investment Project Main Info'!$F$4:$F$265)</f>
        <v>Transport of hydrogen into natural gas network for industrial customers</v>
      </c>
      <c r="E51" s="471" t="str">
        <f>_xlfn.XLOOKUP(C51,'ETR Capacities'!$C$5:$C$79,'ETR Capacities'!$E$5:$E$79)</f>
        <v xml:space="preserve">Hydrogen and synthetic methane </v>
      </c>
      <c r="F51" s="13" t="str">
        <f>IF(_xlfn.XLOOKUP(C51,'ETR Capacities'!$C$5:$C$79,'ETR Capacities'!$F$5:$F$79)=0," ",_xlfn.XLOOKUP(C51,'ETR Capacities'!$C$5:$C$79,'ETR Capacities'!$F$5:$F$79))</f>
        <v xml:space="preserve"> </v>
      </c>
      <c r="G51" s="386">
        <f>IF(ISBLANK('ETR Capacities'!J51)=TRUE," ",'ETR CO2 Savings (tCO2y)'!G51*'Input Data'!$I$6/1000000)</f>
        <v>0</v>
      </c>
      <c r="H51" s="105">
        <f>IF(ISBLANK('ETR Capacities'!K51)=TRUE," ",'ETR CO2 Savings (tCO2y)'!H51*'Input Data'!$I$6/1000000)</f>
        <v>0</v>
      </c>
      <c r="I51" s="105">
        <f>IF(ISBLANK('ETR Capacities'!L51)=TRUE," ",'ETR CO2 Savings (tCO2y)'!I51*'Input Data'!$I$6/1000000)</f>
        <v>0</v>
      </c>
      <c r="J51" s="105">
        <f>IF(ISBLANK('ETR Capacities'!M51)=TRUE," ",'ETR CO2 Savings (tCO2y)'!J51*'Input Data'!$I$6/1000000)</f>
        <v>0</v>
      </c>
      <c r="K51" s="106">
        <f>IF(ISBLANK('ETR Capacities'!O51)=TRUE," ",'ETR CO2 Savings (tCO2y)'!K51*'Input Data'!$I$6/1000000)</f>
        <v>0</v>
      </c>
      <c r="L51" s="209">
        <f>IF(ISBLANK('ETR Capacities'!P51)=TRUE," ",'ETR CO2 Savings (tCO2y)'!L51*'Input Data'!$J$6/1000000)</f>
        <v>0.82414080000000001</v>
      </c>
      <c r="M51" s="209">
        <f>IF(ISBLANK('ETR Capacities'!Q51)=TRUE," ",'ETR CO2 Savings (tCO2y)'!M51*'Input Data'!$J$6/1000000)</f>
        <v>0</v>
      </c>
      <c r="N51" s="209">
        <f>IF(ISBLANK('ETR Capacities'!R51)=TRUE," ",'ETR CO2 Savings (tCO2y)'!N51*'Input Data'!$J$6/1000000)</f>
        <v>0</v>
      </c>
      <c r="O51" s="209">
        <f>IF(ISBLANK('ETR Capacities'!S51)=TRUE," ",'ETR CO2 Savings (tCO2y)'!O51*'Input Data'!$J$6/1000000)</f>
        <v>0</v>
      </c>
      <c r="P51" s="210">
        <f>IF(ISBLANK('ETR Capacities'!U51)=TRUE," ",'ETR CO2 Savings (tCO2y)'!P51*'Input Data'!$J$6/1000000)</f>
        <v>0</v>
      </c>
      <c r="Q51" s="209">
        <f>IF(ISBLANK('ETR Capacities'!P51)=TRUE," ",'ETR CO2 Savings (tCO2y)'!L51*'Input Data'!$K$6/1000000)</f>
        <v>0.33848640000000002</v>
      </c>
      <c r="R51" s="209">
        <f>IF(ISBLANK('ETR Capacities'!Q51)=TRUE," ",'ETR CO2 Savings (tCO2y)'!M51*'Input Data'!$K$6/1000000)</f>
        <v>0</v>
      </c>
      <c r="S51" s="209">
        <f>IF(ISBLANK('ETR Capacities'!R51)=TRUE," ",'ETR CO2 Savings (tCO2y)'!N51*'Input Data'!$K$6/1000000)</f>
        <v>0</v>
      </c>
      <c r="T51" s="209">
        <f>IF(ISBLANK('ETR Capacities'!S51)=TRUE," ",'ETR CO2 Savings (tCO2y)'!O51*'Input Data'!$K$6/1000000)</f>
        <v>0</v>
      </c>
      <c r="U51" s="210">
        <f>IF(ISBLANK('ETR Capacities'!U51)=TRUE," ",'ETR CO2 Savings (tCO2y)'!P51*'Input Data'!$K$6/1000000)</f>
        <v>0</v>
      </c>
      <c r="V51" s="227">
        <f>IF(ISBLANK('ETR Capacities'!V51)=TRUE," ",'ETR CO2 Savings (tCO2y)'!Q51*'Input Data'!$L$6/1000000)</f>
        <v>0.39735360000000003</v>
      </c>
      <c r="W51" s="227">
        <f>IF(ISBLANK('ETR Capacities'!W51)=TRUE," ",'ETR CO2 Savings (tCO2y)'!R51*'Input Data'!$L$6/1000000)</f>
        <v>0</v>
      </c>
      <c r="X51" s="227">
        <f>IF(ISBLANK('ETR Capacities'!X51)=TRUE," ",'ETR CO2 Savings (tCO2y)'!S51*'Input Data'!$L$6/1000000)</f>
        <v>0</v>
      </c>
      <c r="Y51" s="227">
        <f>IF(ISBLANK('ETR Capacities'!Y51)=TRUE," ",'ETR CO2 Savings (tCO2y)'!T51*'Input Data'!$L$6/1000000)</f>
        <v>0</v>
      </c>
      <c r="Z51" s="228">
        <f>IF(ISBLANK('ETR Capacities'!AA51)=TRUE," ",'ETR CO2 Savings (tCO2y)'!U51*'Input Data'!$L$6/1000000)</f>
        <v>0</v>
      </c>
      <c r="AA51" s="37">
        <f>IF(ISBLANK('ETR Capacities'!V51)=TRUE," ",'ETR CO2 Savings (tCO2y)'!Q51*'Input Data'!$L$7/1000000)</f>
        <v>0.77999039999999997</v>
      </c>
      <c r="AB51" s="37">
        <f>IF(ISBLANK('ETR Capacities'!W51)=TRUE," ",'ETR CO2 Savings (tCO2y)'!R51*'Input Data'!$L$7/1000000)</f>
        <v>0</v>
      </c>
      <c r="AC51" s="37">
        <f>IF(ISBLANK('ETR Capacities'!X51)=TRUE," ",'ETR CO2 Savings (tCO2y)'!S51*'Input Data'!$L$7/1000000)</f>
        <v>0</v>
      </c>
      <c r="AD51" s="37">
        <f>IF(ISBLANK('ETR Capacities'!Y51)=TRUE," ",'ETR CO2 Savings (tCO2y)'!T51*'Input Data'!$L$7/1000000)</f>
        <v>0</v>
      </c>
      <c r="AE51" s="242">
        <f>IF(ISBLANK('ETR Capacities'!AA51)=TRUE," ",'ETR CO2 Savings (tCO2y)'!U51*'Input Data'!$L$7/1000000)</f>
        <v>0</v>
      </c>
      <c r="AF51" s="40">
        <f>IF(ISBLANK('ETR Capacities'!V51)=TRUE," ",'ETR CO2 Savings (tCO2y)'!Q51*'Input Data'!$L$8/1000000)</f>
        <v>0.5150880000000001</v>
      </c>
      <c r="AG51" s="40">
        <f>IF(ISBLANK('ETR Capacities'!W51)=TRUE," ",'ETR CO2 Savings (tCO2y)'!R51*'Input Data'!$L$8/1000000)</f>
        <v>0</v>
      </c>
      <c r="AH51" s="40">
        <f>IF(ISBLANK('ETR Capacities'!X51)=TRUE," ",'ETR CO2 Savings (tCO2y)'!S51*'Input Data'!$L$8/1000000)</f>
        <v>0</v>
      </c>
      <c r="AI51" s="40">
        <f>IF(ISBLANK('ETR Capacities'!Y51)=TRUE," ",'ETR CO2 Savings (tCO2y)'!T51*'Input Data'!$L$8/1000000)</f>
        <v>0</v>
      </c>
      <c r="AJ51" s="248">
        <f>IF(ISBLANK('ETR Capacities'!AA51)=TRUE," ",'ETR CO2 Savings (tCO2y)'!U51*'Input Data'!$L$8/1000000)</f>
        <v>0</v>
      </c>
      <c r="AK51" s="227">
        <f>IF(ISBLANK('ETR Capacities'!AB51)=TRUE," ",'ETR CO2 Savings (tCO2y)'!V51*'Input Data'!$M$6/1000000)</f>
        <v>1.1037600000000001</v>
      </c>
      <c r="AL51" s="227">
        <f>IF(ISBLANK('ETR Capacities'!AC51)=TRUE," ",'ETR CO2 Savings (tCO2y)'!W51*'Input Data'!$M$6/1000000)</f>
        <v>0</v>
      </c>
      <c r="AM51" s="227">
        <f>IF(ISBLANK('ETR Capacities'!AD51)=TRUE," ",'ETR CO2 Savings (tCO2y)'!X51*'Input Data'!$M$6/1000000)</f>
        <v>0</v>
      </c>
      <c r="AN51" s="227">
        <f>IF(ISBLANK('ETR Capacities'!AE51)=TRUE," ",'ETR CO2 Savings (tCO2y)'!Y51*'Input Data'!$M$6/1000000)</f>
        <v>0</v>
      </c>
      <c r="AO51" s="228">
        <f>IF(ISBLANK('ETR Capacities'!AG51)=TRUE," ",'ETR CO2 Savings (tCO2y)'!Z51*'Input Data'!$M$6/1000000)</f>
        <v>0</v>
      </c>
      <c r="AP51" s="37">
        <f>IF(ISBLANK('ETR Capacities'!AB51)=TRUE," ",'ETR CO2 Savings (tCO2y)'!V51*'Input Data'!$M$7/1000000)</f>
        <v>1.4716800000000001</v>
      </c>
      <c r="AQ51" s="37">
        <f>IF(ISBLANK('ETR Capacities'!AC51)=TRUE," ",'ETR CO2 Savings (tCO2y)'!W51*'Input Data'!$M$7/1000000)</f>
        <v>0</v>
      </c>
      <c r="AR51" s="37">
        <f>IF(ISBLANK('ETR Capacities'!AD51)=TRUE," ",'ETR CO2 Savings (tCO2y)'!X51*'Input Data'!$M$7/1000000)</f>
        <v>0</v>
      </c>
      <c r="AS51" s="37">
        <f>IF(ISBLANK('ETR Capacities'!AE51)=TRUE," ",'ETR CO2 Savings (tCO2y)'!Y51*'Input Data'!$M$7/1000000)</f>
        <v>0</v>
      </c>
      <c r="AT51" s="242">
        <f>IF(ISBLANK('ETR Capacities'!AG51)=TRUE," ",'ETR CO2 Savings (tCO2y)'!Z51*'Input Data'!$M$7/1000000)</f>
        <v>0</v>
      </c>
      <c r="AU51" s="40">
        <f>IF(ISBLANK('ETR Capacities'!AB51)=TRUE," ",'ETR CO2 Savings (tCO2y)'!V51*'Input Data'!$M$8/1000000)</f>
        <v>1.1773439999999999</v>
      </c>
      <c r="AV51" s="40">
        <f>IF(ISBLANK('ETR Capacities'!AC51)=TRUE," ",'ETR CO2 Savings (tCO2y)'!W51*'Input Data'!$M$8/1000000)</f>
        <v>0</v>
      </c>
      <c r="AW51" s="40">
        <f>IF(ISBLANK('ETR Capacities'!AD51)=TRUE," ",'ETR CO2 Savings (tCO2y)'!X51*'Input Data'!$M$8/1000000)</f>
        <v>0</v>
      </c>
      <c r="AX51" s="40">
        <f>IF(ISBLANK('ETR Capacities'!AE51)=TRUE," ",'ETR CO2 Savings (tCO2y)'!Y51*'Input Data'!$M$8/1000000)</f>
        <v>0</v>
      </c>
      <c r="AY51" s="248">
        <f>IF(ISBLANK('ETR Capacities'!AG51)=TRUE," ",'ETR CO2 Savings (tCO2y)'!Z51*'Input Data'!$M$8/1000000)</f>
        <v>0</v>
      </c>
    </row>
    <row r="52" spans="2:51" ht="80.25" customHeight="1" x14ac:dyDescent="0.25">
      <c r="B52" s="485" t="str">
        <f>'ETR Capacities'!B52</f>
        <v>IT</v>
      </c>
      <c r="C52" s="471" t="str">
        <f>'ETR Capacities'!C52</f>
        <v>ETR-F-599</v>
      </c>
      <c r="D52" s="471" t="str">
        <f>_xlfn.XLOOKUP(C52,'Investment Project Main Info'!$E$4:$E$265,'Investment Project Main Info'!$F$4:$F$265)</f>
        <v>Sector coupling: hybrid compressor station</v>
      </c>
      <c r="E52" s="471" t="str">
        <f>_xlfn.XLOOKUP(C52,'ETR Capacities'!$C$5:$C$79,'ETR Capacities'!$E$5:$E$79)</f>
        <v>Hybrid compressor stations</v>
      </c>
      <c r="F52" s="13" t="str">
        <f>IF(_xlfn.XLOOKUP(C52,'ETR Capacities'!$C$5:$C$79,'ETR Capacities'!$F$5:$F$79)=0," ",_xlfn.XLOOKUP(C52,'ETR Capacities'!$C$5:$C$79,'ETR Capacities'!$F$5:$F$79))</f>
        <v xml:space="preserve"> </v>
      </c>
      <c r="G52" s="386" t="str">
        <f>IF(ISBLANK('ETR Capacities'!J52)=TRUE," ",'ETR CO2 Savings (tCO2y)'!G52*'Input Data'!$I$6/1000000)</f>
        <v xml:space="preserve"> </v>
      </c>
      <c r="H52" s="105" t="str">
        <f>IF(ISBLANK('ETR Capacities'!K52)=TRUE," ",'ETR CO2 Savings (tCO2y)'!H52*'Input Data'!$I$6/1000000)</f>
        <v xml:space="preserve"> </v>
      </c>
      <c r="I52" s="105" t="str">
        <f>IF(ISBLANK('ETR Capacities'!L52)=TRUE," ",'ETR CO2 Savings (tCO2y)'!I52*'Input Data'!$I$6/1000000)</f>
        <v xml:space="preserve"> </v>
      </c>
      <c r="J52" s="105" t="str">
        <f>IF(ISBLANK('ETR Capacities'!M52)=TRUE," ",'ETR CO2 Savings (tCO2y)'!J52*'Input Data'!$I$6/1000000)</f>
        <v xml:space="preserve"> </v>
      </c>
      <c r="K52" s="106" t="str">
        <f>IF(ISBLANK('ETR Capacities'!O52)=TRUE," ",'ETR CO2 Savings (tCO2y)'!K52*'Input Data'!$I$6/1000000)</f>
        <v xml:space="preserve"> </v>
      </c>
      <c r="L52" s="209" t="str">
        <f>IF(ISBLANK('ETR Capacities'!P52)=TRUE," ",'ETR CO2 Savings (tCO2y)'!L52*'Input Data'!$J$6/1000000)</f>
        <v xml:space="preserve"> </v>
      </c>
      <c r="M52" s="209" t="str">
        <f>IF(ISBLANK('ETR Capacities'!Q52)=TRUE," ",'ETR CO2 Savings (tCO2y)'!M52*'Input Data'!$J$6/1000000)</f>
        <v xml:space="preserve"> </v>
      </c>
      <c r="N52" s="209" t="str">
        <f>IF(ISBLANK('ETR Capacities'!R52)=TRUE," ",'ETR CO2 Savings (tCO2y)'!N52*'Input Data'!$J$6/1000000)</f>
        <v xml:space="preserve"> </v>
      </c>
      <c r="O52" s="209" t="str">
        <f>IF(ISBLANK('ETR Capacities'!S52)=TRUE," ",'ETR CO2 Savings (tCO2y)'!O52*'Input Data'!$J$6/1000000)</f>
        <v xml:space="preserve"> </v>
      </c>
      <c r="P52" s="210" t="str">
        <f>IF(ISBLANK('ETR Capacities'!U52)=TRUE," ",'ETR CO2 Savings (tCO2y)'!P52*'Input Data'!$J$6/1000000)</f>
        <v xml:space="preserve"> </v>
      </c>
      <c r="Q52" s="209" t="str">
        <f>IF(ISBLANK('ETR Capacities'!P52)=TRUE," ",'ETR CO2 Savings (tCO2y)'!L52*'Input Data'!$K$6/1000000)</f>
        <v xml:space="preserve"> </v>
      </c>
      <c r="R52" s="209" t="str">
        <f>IF(ISBLANK('ETR Capacities'!Q52)=TRUE," ",'ETR CO2 Savings (tCO2y)'!M52*'Input Data'!$K$6/1000000)</f>
        <v xml:space="preserve"> </v>
      </c>
      <c r="S52" s="209" t="str">
        <f>IF(ISBLANK('ETR Capacities'!R52)=TRUE," ",'ETR CO2 Savings (tCO2y)'!N52*'Input Data'!$K$6/1000000)</f>
        <v xml:space="preserve"> </v>
      </c>
      <c r="T52" s="209" t="str">
        <f>IF(ISBLANK('ETR Capacities'!S52)=TRUE," ",'ETR CO2 Savings (tCO2y)'!O52*'Input Data'!$K$6/1000000)</f>
        <v xml:space="preserve"> </v>
      </c>
      <c r="U52" s="210" t="str">
        <f>IF(ISBLANK('ETR Capacities'!U52)=TRUE," ",'ETR CO2 Savings (tCO2y)'!P52*'Input Data'!$K$6/1000000)</f>
        <v xml:space="preserve"> </v>
      </c>
      <c r="V52" s="227" t="str">
        <f>IF(ISBLANK('ETR Capacities'!V52)=TRUE," ",'ETR CO2 Savings (tCO2y)'!Q52*'Input Data'!$L$6/1000000)</f>
        <v xml:space="preserve"> </v>
      </c>
      <c r="W52" s="227" t="str">
        <f>IF(ISBLANK('ETR Capacities'!W52)=TRUE," ",'ETR CO2 Savings (tCO2y)'!R52*'Input Data'!$L$6/1000000)</f>
        <v xml:space="preserve"> </v>
      </c>
      <c r="X52" s="227" t="str">
        <f>IF(ISBLANK('ETR Capacities'!X52)=TRUE," ",'ETR CO2 Savings (tCO2y)'!S52*'Input Data'!$L$6/1000000)</f>
        <v xml:space="preserve"> </v>
      </c>
      <c r="Y52" s="227" t="str">
        <f>IF(ISBLANK('ETR Capacities'!Y52)=TRUE," ",'ETR CO2 Savings (tCO2y)'!T52*'Input Data'!$L$6/1000000)</f>
        <v xml:space="preserve"> </v>
      </c>
      <c r="Z52" s="228" t="str">
        <f>IF(ISBLANK('ETR Capacities'!AA52)=TRUE," ",'ETR CO2 Savings (tCO2y)'!U52*'Input Data'!$L$6/1000000)</f>
        <v xml:space="preserve"> </v>
      </c>
      <c r="AA52" s="37" t="str">
        <f>IF(ISBLANK('ETR Capacities'!V52)=TRUE," ",'ETR CO2 Savings (tCO2y)'!Q52*'Input Data'!$L$7/1000000)</f>
        <v xml:space="preserve"> </v>
      </c>
      <c r="AB52" s="37" t="str">
        <f>IF(ISBLANK('ETR Capacities'!W52)=TRUE," ",'ETR CO2 Savings (tCO2y)'!R52*'Input Data'!$L$7/1000000)</f>
        <v xml:space="preserve"> </v>
      </c>
      <c r="AC52" s="37" t="str">
        <f>IF(ISBLANK('ETR Capacities'!X52)=TRUE," ",'ETR CO2 Savings (tCO2y)'!S52*'Input Data'!$L$7/1000000)</f>
        <v xml:space="preserve"> </v>
      </c>
      <c r="AD52" s="37" t="str">
        <f>IF(ISBLANK('ETR Capacities'!Y52)=TRUE," ",'ETR CO2 Savings (tCO2y)'!T52*'Input Data'!$L$7/1000000)</f>
        <v xml:space="preserve"> </v>
      </c>
      <c r="AE52" s="242" t="str">
        <f>IF(ISBLANK('ETR Capacities'!AA52)=TRUE," ",'ETR CO2 Savings (tCO2y)'!U52*'Input Data'!$L$7/1000000)</f>
        <v xml:space="preserve"> </v>
      </c>
      <c r="AF52" s="40" t="str">
        <f>IF(ISBLANK('ETR Capacities'!V52)=TRUE," ",'ETR CO2 Savings (tCO2y)'!Q52*'Input Data'!$L$8/1000000)</f>
        <v xml:space="preserve"> </v>
      </c>
      <c r="AG52" s="40" t="str">
        <f>IF(ISBLANK('ETR Capacities'!W52)=TRUE," ",'ETR CO2 Savings (tCO2y)'!R52*'Input Data'!$L$8/1000000)</f>
        <v xml:space="preserve"> </v>
      </c>
      <c r="AH52" s="40" t="str">
        <f>IF(ISBLANK('ETR Capacities'!X52)=TRUE," ",'ETR CO2 Savings (tCO2y)'!S52*'Input Data'!$L$8/1000000)</f>
        <v xml:space="preserve"> </v>
      </c>
      <c r="AI52" s="40" t="str">
        <f>IF(ISBLANK('ETR Capacities'!Y52)=TRUE," ",'ETR CO2 Savings (tCO2y)'!T52*'Input Data'!$L$8/1000000)</f>
        <v xml:space="preserve"> </v>
      </c>
      <c r="AJ52" s="248" t="str">
        <f>IF(ISBLANK('ETR Capacities'!AA52)=TRUE," ",'ETR CO2 Savings (tCO2y)'!U52*'Input Data'!$L$8/1000000)</f>
        <v xml:space="preserve"> </v>
      </c>
      <c r="AK52" s="227" t="str">
        <f>IF(ISBLANK('ETR Capacities'!AB52)=TRUE," ",'ETR CO2 Savings (tCO2y)'!V52*'Input Data'!$M$6/1000000)</f>
        <v xml:space="preserve"> </v>
      </c>
      <c r="AL52" s="227" t="str">
        <f>IF(ISBLANK('ETR Capacities'!AC52)=TRUE," ",'ETR CO2 Savings (tCO2y)'!W52*'Input Data'!$M$6/1000000)</f>
        <v xml:space="preserve"> </v>
      </c>
      <c r="AM52" s="227" t="str">
        <f>IF(ISBLANK('ETR Capacities'!AD52)=TRUE," ",'ETR CO2 Savings (tCO2y)'!X52*'Input Data'!$M$6/1000000)</f>
        <v xml:space="preserve"> </v>
      </c>
      <c r="AN52" s="227" t="str">
        <f>IF(ISBLANK('ETR Capacities'!AE52)=TRUE," ",'ETR CO2 Savings (tCO2y)'!Y52*'Input Data'!$M$6/1000000)</f>
        <v xml:space="preserve"> </v>
      </c>
      <c r="AO52" s="228" t="str">
        <f>IF(ISBLANK('ETR Capacities'!AG52)=TRUE," ",'ETR CO2 Savings (tCO2y)'!Z52*'Input Data'!$M$6/1000000)</f>
        <v xml:space="preserve"> </v>
      </c>
      <c r="AP52" s="37" t="str">
        <f>IF(ISBLANK('ETR Capacities'!AB52)=TRUE," ",'ETR CO2 Savings (tCO2y)'!V52*'Input Data'!$M$7/1000000)</f>
        <v xml:space="preserve"> </v>
      </c>
      <c r="AQ52" s="37" t="str">
        <f>IF(ISBLANK('ETR Capacities'!AC52)=TRUE," ",'ETR CO2 Savings (tCO2y)'!W52*'Input Data'!$M$7/1000000)</f>
        <v xml:space="preserve"> </v>
      </c>
      <c r="AR52" s="37" t="str">
        <f>IF(ISBLANK('ETR Capacities'!AD52)=TRUE," ",'ETR CO2 Savings (tCO2y)'!X52*'Input Data'!$M$7/1000000)</f>
        <v xml:space="preserve"> </v>
      </c>
      <c r="AS52" s="37" t="str">
        <f>IF(ISBLANK('ETR Capacities'!AE52)=TRUE," ",'ETR CO2 Savings (tCO2y)'!Y52*'Input Data'!$M$7/1000000)</f>
        <v xml:space="preserve"> </v>
      </c>
      <c r="AT52" s="242" t="str">
        <f>IF(ISBLANK('ETR Capacities'!AG52)=TRUE," ",'ETR CO2 Savings (tCO2y)'!Z52*'Input Data'!$M$7/1000000)</f>
        <v xml:space="preserve"> </v>
      </c>
      <c r="AU52" s="40" t="str">
        <f>IF(ISBLANK('ETR Capacities'!AB52)=TRUE," ",'ETR CO2 Savings (tCO2y)'!V52*'Input Data'!$M$8/1000000)</f>
        <v xml:space="preserve"> </v>
      </c>
      <c r="AV52" s="40" t="str">
        <f>IF(ISBLANK('ETR Capacities'!AC52)=TRUE," ",'ETR CO2 Savings (tCO2y)'!W52*'Input Data'!$M$8/1000000)</f>
        <v xml:space="preserve"> </v>
      </c>
      <c r="AW52" s="40" t="str">
        <f>IF(ISBLANK('ETR Capacities'!AD52)=TRUE," ",'ETR CO2 Savings (tCO2y)'!X52*'Input Data'!$M$8/1000000)</f>
        <v xml:space="preserve"> </v>
      </c>
      <c r="AX52" s="40" t="str">
        <f>IF(ISBLANK('ETR Capacities'!AE52)=TRUE," ",'ETR CO2 Savings (tCO2y)'!Y52*'Input Data'!$M$8/1000000)</f>
        <v xml:space="preserve"> </v>
      </c>
      <c r="AY52" s="248" t="str">
        <f>IF(ISBLANK('ETR Capacities'!AG52)=TRUE," ",'ETR CO2 Savings (tCO2y)'!Z52*'Input Data'!$M$8/1000000)</f>
        <v xml:space="preserve"> </v>
      </c>
    </row>
    <row r="53" spans="2:51" ht="162.75" customHeight="1" x14ac:dyDescent="0.25">
      <c r="B53" s="485" t="str">
        <f>'ETR Capacities'!B53</f>
        <v>IT</v>
      </c>
      <c r="C53" s="480" t="str">
        <f>'ETR Capacities'!C53</f>
        <v>ETR-N-591</v>
      </c>
      <c r="D53" s="470" t="str">
        <f>_xlfn.XLOOKUP(C53,'Investment Project Main Info'!$E$4:$E$265,'Investment Project Main Info'!$F$4:$F$265)</f>
        <v>Power to gas plant in the south of Italy</v>
      </c>
      <c r="E53" s="470" t="str">
        <f>_xlfn.XLOOKUP(C53,'ETR Capacities'!$C$5:$C$79,'ETR Capacities'!$E$5:$E$79)</f>
        <v xml:space="preserve">Hydrogen and synthetic methane </v>
      </c>
      <c r="F53" s="56" t="str">
        <f>IF(_xlfn.XLOOKUP(C53,'ETR Capacities'!$C$5:$C$79,'ETR Capacities'!$F$5:$F$79)=0," ",_xlfn.XLOOKUP(C53,'ETR Capacities'!$C$5:$C$79,'ETR Capacities'!$F$5:$F$79))</f>
        <v xml:space="preserve"> </v>
      </c>
      <c r="G53" s="331">
        <f>IF(ISBLANK('ETR Capacities'!J53)=TRUE," ",'ETR CO2 Savings (tCO2y)'!G53*'Input Data'!$I$6/1000000)</f>
        <v>0</v>
      </c>
      <c r="H53" s="334">
        <f>IF(ISBLANK('ETR Capacities'!K53)=TRUE," ",'ETR CO2 Savings (tCO2y)'!H53*'Input Data'!$I$6/1000000)</f>
        <v>0</v>
      </c>
      <c r="I53" s="334">
        <f>IF(ISBLANK('ETR Capacities'!L53)=TRUE," ",'ETR CO2 Savings (tCO2y)'!I53*'Input Data'!$I$6/1000000)</f>
        <v>0</v>
      </c>
      <c r="J53" s="334">
        <f>IF(ISBLANK('ETR Capacities'!M53)=TRUE," ",'ETR CO2 Savings (tCO2y)'!J53*'Input Data'!$I$6/1000000)</f>
        <v>0</v>
      </c>
      <c r="K53" s="337">
        <f>IF(ISBLANK('ETR Capacities'!O53)=TRUE," ",'ETR CO2 Savings (tCO2y)'!K53*'Input Data'!$I$6/1000000)</f>
        <v>0</v>
      </c>
      <c r="L53" s="207">
        <f>IF(ISBLANK('ETR Capacities'!P53)=TRUE," ",'ETR CO2 Savings (tCO2y)'!L53*'Input Data'!$J$6/1000000)</f>
        <v>0.36056160000000009</v>
      </c>
      <c r="M53" s="207">
        <f>IF(ISBLANK('ETR Capacities'!Q53)=TRUE," ",'ETR CO2 Savings (tCO2y)'!M53*'Input Data'!$J$6/1000000)</f>
        <v>0</v>
      </c>
      <c r="N53" s="207">
        <f>IF(ISBLANK('ETR Capacities'!R53)=TRUE," ",'ETR CO2 Savings (tCO2y)'!N53*'Input Data'!$J$6/1000000)</f>
        <v>0</v>
      </c>
      <c r="O53" s="207">
        <f>IF(ISBLANK('ETR Capacities'!S53)=TRUE," ",'ETR CO2 Savings (tCO2y)'!O53*'Input Data'!$J$6/1000000)</f>
        <v>0</v>
      </c>
      <c r="P53" s="208">
        <f>IF(ISBLANK('ETR Capacities'!U53)=TRUE," ",'ETR CO2 Savings (tCO2y)'!P53*'Input Data'!$J$6/1000000)</f>
        <v>0</v>
      </c>
      <c r="Q53" s="207">
        <f>IF(ISBLANK('ETR Capacities'!P53)=TRUE," ",'ETR CO2 Savings (tCO2y)'!L53*'Input Data'!$K$6/1000000)</f>
        <v>0.14808780000000002</v>
      </c>
      <c r="R53" s="207">
        <f>IF(ISBLANK('ETR Capacities'!Q53)=TRUE," ",'ETR CO2 Savings (tCO2y)'!M53*'Input Data'!$K$6/1000000)</f>
        <v>0</v>
      </c>
      <c r="S53" s="207">
        <f>IF(ISBLANK('ETR Capacities'!R53)=TRUE," ",'ETR CO2 Savings (tCO2y)'!N53*'Input Data'!$K$6/1000000)</f>
        <v>0</v>
      </c>
      <c r="T53" s="207">
        <f>IF(ISBLANK('ETR Capacities'!S53)=TRUE," ",'ETR CO2 Savings (tCO2y)'!O53*'Input Data'!$K$6/1000000)</f>
        <v>0</v>
      </c>
      <c r="U53" s="208">
        <f>IF(ISBLANK('ETR Capacities'!U53)=TRUE," ",'ETR CO2 Savings (tCO2y)'!P53*'Input Data'!$K$6/1000000)</f>
        <v>0</v>
      </c>
      <c r="V53" s="225">
        <f>IF(ISBLANK('ETR Capacities'!V53)=TRUE," ",'ETR CO2 Savings (tCO2y)'!Q53*'Input Data'!$L$6/1000000)</f>
        <v>0.17384220000000003</v>
      </c>
      <c r="W53" s="225">
        <f>IF(ISBLANK('ETR Capacities'!W53)=TRUE," ",'ETR CO2 Savings (tCO2y)'!R53*'Input Data'!$L$6/1000000)</f>
        <v>0</v>
      </c>
      <c r="X53" s="225">
        <f>IF(ISBLANK('ETR Capacities'!X53)=TRUE," ",'ETR CO2 Savings (tCO2y)'!S53*'Input Data'!$L$6/1000000)</f>
        <v>0</v>
      </c>
      <c r="Y53" s="225">
        <f>IF(ISBLANK('ETR Capacities'!Y53)=TRUE," ",'ETR CO2 Savings (tCO2y)'!T53*'Input Data'!$L$6/1000000)</f>
        <v>0</v>
      </c>
      <c r="Z53" s="226">
        <f>IF(ISBLANK('ETR Capacities'!AA53)=TRUE," ",'ETR CO2 Savings (tCO2y)'!U53*'Input Data'!$L$6/1000000)</f>
        <v>0</v>
      </c>
      <c r="AA53" s="63">
        <f>IF(ISBLANK('ETR Capacities'!V53)=TRUE," ",'ETR CO2 Savings (tCO2y)'!Q53*'Input Data'!$L$7/1000000)</f>
        <v>0.34124580000000004</v>
      </c>
      <c r="AB53" s="63">
        <f>IF(ISBLANK('ETR Capacities'!W53)=TRUE," ",'ETR CO2 Savings (tCO2y)'!R53*'Input Data'!$L$7/1000000)</f>
        <v>0</v>
      </c>
      <c r="AC53" s="63">
        <f>IF(ISBLANK('ETR Capacities'!X53)=TRUE," ",'ETR CO2 Savings (tCO2y)'!S53*'Input Data'!$L$7/1000000)</f>
        <v>0</v>
      </c>
      <c r="AD53" s="63">
        <f>IF(ISBLANK('ETR Capacities'!Y53)=TRUE," ",'ETR CO2 Savings (tCO2y)'!T53*'Input Data'!$L$7/1000000)</f>
        <v>0</v>
      </c>
      <c r="AE53" s="241">
        <f>IF(ISBLANK('ETR Capacities'!AA53)=TRUE," ",'ETR CO2 Savings (tCO2y)'!U53*'Input Data'!$L$7/1000000)</f>
        <v>0</v>
      </c>
      <c r="AF53" s="61">
        <f>IF(ISBLANK('ETR Capacities'!V53)=TRUE," ",'ETR CO2 Savings (tCO2y)'!Q53*'Input Data'!$L$8/1000000)</f>
        <v>0.22535100000000005</v>
      </c>
      <c r="AG53" s="61">
        <f>IF(ISBLANK('ETR Capacities'!W53)=TRUE," ",'ETR CO2 Savings (tCO2y)'!R53*'Input Data'!$L$8/1000000)</f>
        <v>0</v>
      </c>
      <c r="AH53" s="61">
        <f>IF(ISBLANK('ETR Capacities'!X53)=TRUE," ",'ETR CO2 Savings (tCO2y)'!S53*'Input Data'!$L$8/1000000)</f>
        <v>0</v>
      </c>
      <c r="AI53" s="61">
        <f>IF(ISBLANK('ETR Capacities'!Y53)=TRUE," ",'ETR CO2 Savings (tCO2y)'!T53*'Input Data'!$L$8/1000000)</f>
        <v>0</v>
      </c>
      <c r="AJ53" s="247">
        <f>IF(ISBLANK('ETR Capacities'!AA53)=TRUE," ",'ETR CO2 Savings (tCO2y)'!U53*'Input Data'!$L$8/1000000)</f>
        <v>0</v>
      </c>
      <c r="AK53" s="225">
        <f>IF(ISBLANK('ETR Capacities'!AB53)=TRUE," ",'ETR CO2 Savings (tCO2y)'!V53*'Input Data'!$M$6/1000000)</f>
        <v>0.48289500000000013</v>
      </c>
      <c r="AL53" s="225">
        <f>IF(ISBLANK('ETR Capacities'!AC53)=TRUE," ",'ETR CO2 Savings (tCO2y)'!W53*'Input Data'!$M$6/1000000)</f>
        <v>0</v>
      </c>
      <c r="AM53" s="225">
        <f>IF(ISBLANK('ETR Capacities'!AD53)=TRUE," ",'ETR CO2 Savings (tCO2y)'!X53*'Input Data'!$M$6/1000000)</f>
        <v>0</v>
      </c>
      <c r="AN53" s="225">
        <f>IF(ISBLANK('ETR Capacities'!AE53)=TRUE," ",'ETR CO2 Savings (tCO2y)'!Y53*'Input Data'!$M$6/1000000)</f>
        <v>0</v>
      </c>
      <c r="AO53" s="226">
        <f>IF(ISBLANK('ETR Capacities'!AG53)=TRUE," ",'ETR CO2 Savings (tCO2y)'!Z53*'Input Data'!$M$6/1000000)</f>
        <v>0</v>
      </c>
      <c r="AP53" s="63">
        <f>IF(ISBLANK('ETR Capacities'!AB53)=TRUE," ",'ETR CO2 Savings (tCO2y)'!V53*'Input Data'!$M$7/1000000)</f>
        <v>0.6438600000000001</v>
      </c>
      <c r="AQ53" s="63">
        <f>IF(ISBLANK('ETR Capacities'!AC53)=TRUE," ",'ETR CO2 Savings (tCO2y)'!W53*'Input Data'!$M$7/1000000)</f>
        <v>0</v>
      </c>
      <c r="AR53" s="63">
        <f>IF(ISBLANK('ETR Capacities'!AD53)=TRUE," ",'ETR CO2 Savings (tCO2y)'!X53*'Input Data'!$M$7/1000000)</f>
        <v>0</v>
      </c>
      <c r="AS53" s="63">
        <f>IF(ISBLANK('ETR Capacities'!AE53)=TRUE," ",'ETR CO2 Savings (tCO2y)'!Y53*'Input Data'!$M$7/1000000)</f>
        <v>0</v>
      </c>
      <c r="AT53" s="241">
        <f>IF(ISBLANK('ETR Capacities'!AG53)=TRUE," ",'ETR CO2 Savings (tCO2y)'!Z53*'Input Data'!$M$7/1000000)</f>
        <v>0</v>
      </c>
      <c r="AU53" s="61">
        <f>IF(ISBLANK('ETR Capacities'!AB53)=TRUE," ",'ETR CO2 Savings (tCO2y)'!V53*'Input Data'!$M$8/1000000)</f>
        <v>0.5150880000000001</v>
      </c>
      <c r="AV53" s="61">
        <f>IF(ISBLANK('ETR Capacities'!AC53)=TRUE," ",'ETR CO2 Savings (tCO2y)'!W53*'Input Data'!$M$8/1000000)</f>
        <v>0</v>
      </c>
      <c r="AW53" s="61">
        <f>IF(ISBLANK('ETR Capacities'!AD53)=TRUE," ",'ETR CO2 Savings (tCO2y)'!X53*'Input Data'!$M$8/1000000)</f>
        <v>0</v>
      </c>
      <c r="AX53" s="61">
        <f>IF(ISBLANK('ETR Capacities'!AE53)=TRUE," ",'ETR CO2 Savings (tCO2y)'!Y53*'Input Data'!$M$8/1000000)</f>
        <v>0</v>
      </c>
      <c r="AY53" s="247">
        <f>IF(ISBLANK('ETR Capacities'!AG53)=TRUE," ",'ETR CO2 Savings (tCO2y)'!Z53*'Input Data'!$M$8/1000000)</f>
        <v>0</v>
      </c>
    </row>
    <row r="54" spans="2:51" ht="165.75" customHeight="1" thickBot="1" x14ac:dyDescent="0.3">
      <c r="B54" s="486" t="str">
        <f>'ETR Capacities'!B54</f>
        <v>IT</v>
      </c>
      <c r="C54" s="477" t="str">
        <f>'ETR Capacities'!C54</f>
        <v>ETR-N-958</v>
      </c>
      <c r="D54" s="477" t="str">
        <f>_xlfn.XLOOKUP(C54,'Investment Project Main Info'!$E$4:$E$265,'Investment Project Main Info'!$F$4:$F$265)</f>
        <v>Green Crane - Italy</v>
      </c>
      <c r="E54" s="477" t="str">
        <f>_xlfn.XLOOKUP(C54,'ETR Capacities'!$C$5:$C$79,'ETR Capacities'!$E$5:$E$79)</f>
        <v xml:space="preserve">Hydrogen and synthetic methane </v>
      </c>
      <c r="F54" s="31" t="str">
        <f>IF(_xlfn.XLOOKUP(C54,'ETR Capacities'!$C$5:$C$79,'ETR Capacities'!$F$5:$F$79)=0," ",_xlfn.XLOOKUP(C54,'ETR Capacities'!$C$5:$C$79,'ETR Capacities'!$F$5:$F$79))</f>
        <v xml:space="preserve"> </v>
      </c>
      <c r="G54" s="389">
        <f>IF(ISBLANK('ETR Capacities'!J54)=TRUE," ",'ETR CO2 Savings (tCO2y)'!G54*'Input Data'!$I$6/1000000)</f>
        <v>0</v>
      </c>
      <c r="H54" s="111">
        <f>IF(ISBLANK('ETR Capacities'!K54)=TRUE," ",'ETR CO2 Savings (tCO2y)'!H54*'Input Data'!$I$6/1000000)</f>
        <v>0</v>
      </c>
      <c r="I54" s="111">
        <f>IF(ISBLANK('ETR Capacities'!L54)=TRUE," ",'ETR CO2 Savings (tCO2y)'!I54*'Input Data'!$I$6/1000000)</f>
        <v>0</v>
      </c>
      <c r="J54" s="111">
        <f>IF(ISBLANK('ETR Capacities'!M54)=TRUE," ",'ETR CO2 Savings (tCO2y)'!J54*'Input Data'!$I$6/1000000)</f>
        <v>0</v>
      </c>
      <c r="K54" s="112">
        <f>IF(ISBLANK('ETR Capacities'!O54)=TRUE," ",'ETR CO2 Savings (tCO2y)'!K54*'Input Data'!$I$6/1000000)</f>
        <v>0</v>
      </c>
      <c r="L54" s="216">
        <f>IF(ISBLANK('ETR Capacities'!P54)=TRUE," ",'ETR CO2 Savings (tCO2y)'!L54*'Input Data'!$J$6/1000000)</f>
        <v>4.2924000000000007</v>
      </c>
      <c r="M54" s="216">
        <f>IF(ISBLANK('ETR Capacities'!Q54)=TRUE," ",'ETR CO2 Savings (tCO2y)'!M54*'Input Data'!$J$6/1000000)</f>
        <v>0</v>
      </c>
      <c r="N54" s="216">
        <f>IF(ISBLANK('ETR Capacities'!R54)=TRUE," ",'ETR CO2 Savings (tCO2y)'!N54*'Input Data'!$J$6/1000000)</f>
        <v>0</v>
      </c>
      <c r="O54" s="216">
        <f>IF(ISBLANK('ETR Capacities'!S54)=TRUE," ",'ETR CO2 Savings (tCO2y)'!O54*'Input Data'!$J$6/1000000)</f>
        <v>0</v>
      </c>
      <c r="P54" s="217">
        <f>IF(ISBLANK('ETR Capacities'!U54)=TRUE," ",'ETR CO2 Savings (tCO2y)'!P54*'Input Data'!$J$6/1000000)</f>
        <v>0</v>
      </c>
      <c r="Q54" s="216">
        <f>IF(ISBLANK('ETR Capacities'!P54)=TRUE," ",'ETR CO2 Savings (tCO2y)'!L54*'Input Data'!$K$6/1000000)</f>
        <v>1.7629500000000002</v>
      </c>
      <c r="R54" s="216">
        <f>IF(ISBLANK('ETR Capacities'!Q54)=TRUE," ",'ETR CO2 Savings (tCO2y)'!M54*'Input Data'!$K$6/1000000)</f>
        <v>0</v>
      </c>
      <c r="S54" s="216">
        <f>IF(ISBLANK('ETR Capacities'!R54)=TRUE," ",'ETR CO2 Savings (tCO2y)'!N54*'Input Data'!$K$6/1000000)</f>
        <v>0</v>
      </c>
      <c r="T54" s="216">
        <f>IF(ISBLANK('ETR Capacities'!S54)=TRUE," ",'ETR CO2 Savings (tCO2y)'!O54*'Input Data'!$K$6/1000000)</f>
        <v>0</v>
      </c>
      <c r="U54" s="217">
        <f>IF(ISBLANK('ETR Capacities'!U54)=TRUE," ",'ETR CO2 Savings (tCO2y)'!P54*'Input Data'!$K$6/1000000)</f>
        <v>0</v>
      </c>
      <c r="V54" s="234">
        <f>IF(ISBLANK('ETR Capacities'!V54)=TRUE," ",'ETR CO2 Savings (tCO2y)'!Q54*'Input Data'!$L$6/1000000)</f>
        <v>2.0695500000000004</v>
      </c>
      <c r="W54" s="234">
        <f>IF(ISBLANK('ETR Capacities'!W54)=TRUE," ",'ETR CO2 Savings (tCO2y)'!R54*'Input Data'!$L$6/1000000)</f>
        <v>0</v>
      </c>
      <c r="X54" s="234">
        <f>IF(ISBLANK('ETR Capacities'!X54)=TRUE," ",'ETR CO2 Savings (tCO2y)'!S54*'Input Data'!$L$6/1000000)</f>
        <v>0</v>
      </c>
      <c r="Y54" s="234">
        <f>IF(ISBLANK('ETR Capacities'!Y54)=TRUE," ",'ETR CO2 Savings (tCO2y)'!T54*'Input Data'!$L$6/1000000)</f>
        <v>0</v>
      </c>
      <c r="Z54" s="235">
        <f>IF(ISBLANK('ETR Capacities'!AA54)=TRUE," ",'ETR CO2 Savings (tCO2y)'!U54*'Input Data'!$L$6/1000000)</f>
        <v>0</v>
      </c>
      <c r="AA54" s="45">
        <f>IF(ISBLANK('ETR Capacities'!V54)=TRUE," ",'ETR CO2 Savings (tCO2y)'!Q54*'Input Data'!$L$7/1000000)</f>
        <v>4.062450000000001</v>
      </c>
      <c r="AB54" s="45">
        <f>IF(ISBLANK('ETR Capacities'!W54)=TRUE," ",'ETR CO2 Savings (tCO2y)'!R54*'Input Data'!$L$7/1000000)</f>
        <v>0</v>
      </c>
      <c r="AC54" s="45">
        <f>IF(ISBLANK('ETR Capacities'!X54)=TRUE," ",'ETR CO2 Savings (tCO2y)'!S54*'Input Data'!$L$7/1000000)</f>
        <v>0</v>
      </c>
      <c r="AD54" s="45">
        <f>IF(ISBLANK('ETR Capacities'!Y54)=TRUE," ",'ETR CO2 Savings (tCO2y)'!T54*'Input Data'!$L$7/1000000)</f>
        <v>0</v>
      </c>
      <c r="AE54" s="68">
        <f>IF(ISBLANK('ETR Capacities'!AA54)=TRUE," ",'ETR CO2 Savings (tCO2y)'!U54*'Input Data'!$L$7/1000000)</f>
        <v>0</v>
      </c>
      <c r="AF54" s="49">
        <f>IF(ISBLANK('ETR Capacities'!V54)=TRUE," ",'ETR CO2 Savings (tCO2y)'!Q54*'Input Data'!$L$8/1000000)</f>
        <v>2.6827500000000004</v>
      </c>
      <c r="AG54" s="49">
        <f>IF(ISBLANK('ETR Capacities'!W54)=TRUE," ",'ETR CO2 Savings (tCO2y)'!R54*'Input Data'!$L$8/1000000)</f>
        <v>0</v>
      </c>
      <c r="AH54" s="49">
        <f>IF(ISBLANK('ETR Capacities'!X54)=TRUE," ",'ETR CO2 Savings (tCO2y)'!S54*'Input Data'!$L$8/1000000)</f>
        <v>0</v>
      </c>
      <c r="AI54" s="49">
        <f>IF(ISBLANK('ETR Capacities'!Y54)=TRUE," ",'ETR CO2 Savings (tCO2y)'!T54*'Input Data'!$L$8/1000000)</f>
        <v>0</v>
      </c>
      <c r="AJ54" s="46">
        <f>IF(ISBLANK('ETR Capacities'!AA54)=TRUE," ",'ETR CO2 Savings (tCO2y)'!U54*'Input Data'!$L$8/1000000)</f>
        <v>0</v>
      </c>
      <c r="AK54" s="234">
        <f>IF(ISBLANK('ETR Capacities'!AB54)=TRUE," ",'ETR CO2 Savings (tCO2y)'!V54*'Input Data'!$M$6/1000000)</f>
        <v>5.7487500000000011</v>
      </c>
      <c r="AL54" s="234">
        <f>IF(ISBLANK('ETR Capacities'!AC54)=TRUE," ",'ETR CO2 Savings (tCO2y)'!W54*'Input Data'!$M$6/1000000)</f>
        <v>0</v>
      </c>
      <c r="AM54" s="234">
        <f>IF(ISBLANK('ETR Capacities'!AD54)=TRUE," ",'ETR CO2 Savings (tCO2y)'!X54*'Input Data'!$M$6/1000000)</f>
        <v>0</v>
      </c>
      <c r="AN54" s="234">
        <f>IF(ISBLANK('ETR Capacities'!AE54)=TRUE," ",'ETR CO2 Savings (tCO2y)'!Y54*'Input Data'!$M$6/1000000)</f>
        <v>0</v>
      </c>
      <c r="AO54" s="235">
        <f>IF(ISBLANK('ETR Capacities'!AG54)=TRUE," ",'ETR CO2 Savings (tCO2y)'!Z54*'Input Data'!$M$6/1000000)</f>
        <v>0</v>
      </c>
      <c r="AP54" s="45">
        <f>IF(ISBLANK('ETR Capacities'!AB54)=TRUE," ",'ETR CO2 Savings (tCO2y)'!V54*'Input Data'!$M$7/1000000)</f>
        <v>7.6650000000000018</v>
      </c>
      <c r="AQ54" s="45">
        <f>IF(ISBLANK('ETR Capacities'!AC54)=TRUE," ",'ETR CO2 Savings (tCO2y)'!W54*'Input Data'!$M$7/1000000)</f>
        <v>0</v>
      </c>
      <c r="AR54" s="45">
        <f>IF(ISBLANK('ETR Capacities'!AD54)=TRUE," ",'ETR CO2 Savings (tCO2y)'!X54*'Input Data'!$M$7/1000000)</f>
        <v>0</v>
      </c>
      <c r="AS54" s="45">
        <f>IF(ISBLANK('ETR Capacities'!AE54)=TRUE," ",'ETR CO2 Savings (tCO2y)'!Y54*'Input Data'!$M$7/1000000)</f>
        <v>0</v>
      </c>
      <c r="AT54" s="68">
        <f>IF(ISBLANK('ETR Capacities'!AG54)=TRUE," ",'ETR CO2 Savings (tCO2y)'!Z54*'Input Data'!$M$7/1000000)</f>
        <v>0</v>
      </c>
      <c r="AU54" s="49">
        <f>IF(ISBLANK('ETR Capacities'!AB54)=TRUE," ",'ETR CO2 Savings (tCO2y)'!V54*'Input Data'!$M$8/1000000)</f>
        <v>6.1320000000000006</v>
      </c>
      <c r="AV54" s="49">
        <f>IF(ISBLANK('ETR Capacities'!AC54)=TRUE," ",'ETR CO2 Savings (tCO2y)'!W54*'Input Data'!$M$8/1000000)</f>
        <v>0</v>
      </c>
      <c r="AW54" s="49">
        <f>IF(ISBLANK('ETR Capacities'!AD54)=TRUE," ",'ETR CO2 Savings (tCO2y)'!X54*'Input Data'!$M$8/1000000)</f>
        <v>0</v>
      </c>
      <c r="AX54" s="49">
        <f>IF(ISBLANK('ETR Capacities'!AE54)=TRUE," ",'ETR CO2 Savings (tCO2y)'!Y54*'Input Data'!$M$8/1000000)</f>
        <v>0</v>
      </c>
      <c r="AY54" s="46">
        <f>IF(ISBLANK('ETR Capacities'!AG54)=TRUE," ",'ETR CO2 Savings (tCO2y)'!Z54*'Input Data'!$M$8/1000000)</f>
        <v>0</v>
      </c>
    </row>
    <row r="55" spans="2:51" ht="197.25" customHeight="1" thickBot="1" x14ac:dyDescent="0.3">
      <c r="B55" s="489" t="str">
        <f>'ETR Capacities'!B55</f>
        <v>LT</v>
      </c>
      <c r="C55" s="468" t="str">
        <f>'ETR Capacities'!C55</f>
        <v>ETR-N-900</v>
      </c>
      <c r="D55" s="468" t="str">
        <f>_xlfn.XLOOKUP(C55,'Investment Project Main Info'!$E$4:$E$265,'Investment Project Main Info'!$F$4:$F$265)</f>
        <v>Hydrogen injection into the gas network in Lithuania</v>
      </c>
      <c r="E55" s="468" t="str">
        <f>_xlfn.XLOOKUP(C55,'ETR Capacities'!$C$5:$C$79,'ETR Capacities'!$E$5:$E$79)</f>
        <v xml:space="preserve">Hydrogen and synthetic methane </v>
      </c>
      <c r="F55" s="21" t="str">
        <f>IF(_xlfn.XLOOKUP(C55,'ETR Capacities'!$C$5:$C$79,'ETR Capacities'!$F$5:$F$79)=0," ",_xlfn.XLOOKUP(C55,'ETR Capacities'!$C$5:$C$79,'ETR Capacities'!$F$5:$F$79))</f>
        <v xml:space="preserve"> </v>
      </c>
      <c r="G55" s="384">
        <f>IF(ISBLANK('ETR Capacities'!J55)=TRUE," ",'ETR CO2 Savings (tCO2y)'!G55*'Input Data'!$I$6/1000000)</f>
        <v>0</v>
      </c>
      <c r="H55" s="101">
        <f>IF(ISBLANK('ETR Capacities'!K55)=TRUE," ",'ETR CO2 Savings (tCO2y)'!H55*'Input Data'!$I$6/1000000)</f>
        <v>0</v>
      </c>
      <c r="I55" s="101">
        <f>IF(ISBLANK('ETR Capacities'!L55)=TRUE," ",'ETR CO2 Savings (tCO2y)'!I55*'Input Data'!$I$6/1000000)</f>
        <v>0</v>
      </c>
      <c r="J55" s="101">
        <f>IF(ISBLANK('ETR Capacities'!M55)=TRUE," ",'ETR CO2 Savings (tCO2y)'!J55*'Input Data'!$I$6/1000000)</f>
        <v>0</v>
      </c>
      <c r="K55" s="102">
        <f>IF(ISBLANK('ETR Capacities'!O55)=TRUE," ",'ETR CO2 Savings (tCO2y)'!K55*'Input Data'!$I$6/1000000)</f>
        <v>0</v>
      </c>
      <c r="L55" s="204">
        <f>IF(ISBLANK('ETR Capacities'!P55)=TRUE," ",'ETR CO2 Savings (tCO2y)'!L55*'Input Data'!$J$6/1000000)</f>
        <v>4.2924000000000004E-2</v>
      </c>
      <c r="M55" s="204">
        <f>IF(ISBLANK('ETR Capacities'!Q55)=TRUE," ",'ETR CO2 Savings (tCO2y)'!M55*'Input Data'!$J$6/1000000)</f>
        <v>0</v>
      </c>
      <c r="N55" s="204">
        <f>IF(ISBLANK('ETR Capacities'!R55)=TRUE," ",'ETR CO2 Savings (tCO2y)'!N55*'Input Data'!$J$6/1000000)</f>
        <v>0</v>
      </c>
      <c r="O55" s="204">
        <f>IF(ISBLANK('ETR Capacities'!S55)=TRUE," ",'ETR CO2 Savings (tCO2y)'!O55*'Input Data'!$J$6/1000000)</f>
        <v>0</v>
      </c>
      <c r="P55" s="205">
        <f>IF(ISBLANK('ETR Capacities'!U55)=TRUE," ",'ETR CO2 Savings (tCO2y)'!P55*'Input Data'!$J$6/1000000)</f>
        <v>0</v>
      </c>
      <c r="Q55" s="204">
        <f>IF(ISBLANK('ETR Capacities'!P55)=TRUE," ",'ETR CO2 Savings (tCO2y)'!L55*'Input Data'!$K$6/1000000)</f>
        <v>1.7629500000000003E-2</v>
      </c>
      <c r="R55" s="204">
        <f>IF(ISBLANK('ETR Capacities'!Q55)=TRUE," ",'ETR CO2 Savings (tCO2y)'!M55*'Input Data'!$K$6/1000000)</f>
        <v>0</v>
      </c>
      <c r="S55" s="204">
        <f>IF(ISBLANK('ETR Capacities'!R55)=TRUE," ",'ETR CO2 Savings (tCO2y)'!N55*'Input Data'!$K$6/1000000)</f>
        <v>0</v>
      </c>
      <c r="T55" s="204">
        <f>IF(ISBLANK('ETR Capacities'!S55)=TRUE," ",'ETR CO2 Savings (tCO2y)'!O55*'Input Data'!$K$6/1000000)</f>
        <v>0</v>
      </c>
      <c r="U55" s="205">
        <f>IF(ISBLANK('ETR Capacities'!U55)=TRUE," ",'ETR CO2 Savings (tCO2y)'!P55*'Input Data'!$K$6/1000000)</f>
        <v>0</v>
      </c>
      <c r="V55" s="222">
        <f>IF(ISBLANK('ETR Capacities'!V55)=TRUE," ",'ETR CO2 Savings (tCO2y)'!Q55*'Input Data'!$L$6/1000000)</f>
        <v>2.0695500000000002E-2</v>
      </c>
      <c r="W55" s="222">
        <f>IF(ISBLANK('ETR Capacities'!W55)=TRUE," ",'ETR CO2 Savings (tCO2y)'!R55*'Input Data'!$L$6/1000000)</f>
        <v>0</v>
      </c>
      <c r="X55" s="222">
        <f>IF(ISBLANK('ETR Capacities'!X55)=TRUE," ",'ETR CO2 Savings (tCO2y)'!S55*'Input Data'!$L$6/1000000)</f>
        <v>0</v>
      </c>
      <c r="Y55" s="222">
        <f>IF(ISBLANK('ETR Capacities'!Y55)=TRUE," ",'ETR CO2 Savings (tCO2y)'!T55*'Input Data'!$L$6/1000000)</f>
        <v>0</v>
      </c>
      <c r="Z55" s="223">
        <f>IF(ISBLANK('ETR Capacities'!AA55)=TRUE," ",'ETR CO2 Savings (tCO2y)'!U55*'Input Data'!$L$6/1000000)</f>
        <v>0</v>
      </c>
      <c r="AA55" s="47">
        <f>IF(ISBLANK('ETR Capacities'!V55)=TRUE," ",'ETR CO2 Savings (tCO2y)'!Q55*'Input Data'!$L$7/1000000)</f>
        <v>4.0624500000000008E-2</v>
      </c>
      <c r="AB55" s="47">
        <f>IF(ISBLANK('ETR Capacities'!W55)=TRUE," ",'ETR CO2 Savings (tCO2y)'!R55*'Input Data'!$L$7/1000000)</f>
        <v>0</v>
      </c>
      <c r="AC55" s="47">
        <f>IF(ISBLANK('ETR Capacities'!X55)=TRUE," ",'ETR CO2 Savings (tCO2y)'!S55*'Input Data'!$L$7/1000000)</f>
        <v>0</v>
      </c>
      <c r="AD55" s="47">
        <f>IF(ISBLANK('ETR Capacities'!Y55)=TRUE," ",'ETR CO2 Savings (tCO2y)'!T55*'Input Data'!$L$7/1000000)</f>
        <v>0</v>
      </c>
      <c r="AE55" s="240">
        <f>IF(ISBLANK('ETR Capacities'!AA55)=TRUE," ",'ETR CO2 Savings (tCO2y)'!U55*'Input Data'!$L$7/1000000)</f>
        <v>0</v>
      </c>
      <c r="AF55" s="48">
        <f>IF(ISBLANK('ETR Capacities'!V55)=TRUE," ",'ETR CO2 Savings (tCO2y)'!Q55*'Input Data'!$L$8/1000000)</f>
        <v>2.6827500000000004E-2</v>
      </c>
      <c r="AG55" s="48">
        <f>IF(ISBLANK('ETR Capacities'!W55)=TRUE," ",'ETR CO2 Savings (tCO2y)'!R55*'Input Data'!$L$8/1000000)</f>
        <v>0</v>
      </c>
      <c r="AH55" s="48">
        <f>IF(ISBLANK('ETR Capacities'!X55)=TRUE," ",'ETR CO2 Savings (tCO2y)'!S55*'Input Data'!$L$8/1000000)</f>
        <v>0</v>
      </c>
      <c r="AI55" s="48">
        <f>IF(ISBLANK('ETR Capacities'!Y55)=TRUE," ",'ETR CO2 Savings (tCO2y)'!T55*'Input Data'!$L$8/1000000)</f>
        <v>0</v>
      </c>
      <c r="AJ55" s="246">
        <f>IF(ISBLANK('ETR Capacities'!AA55)=TRUE," ",'ETR CO2 Savings (tCO2y)'!U55*'Input Data'!$L$8/1000000)</f>
        <v>0</v>
      </c>
      <c r="AK55" s="222">
        <f>IF(ISBLANK('ETR Capacities'!AB55)=TRUE," ",'ETR CO2 Savings (tCO2y)'!V55*'Input Data'!$M$6/1000000)</f>
        <v>5.7487500000000004E-2</v>
      </c>
      <c r="AL55" s="222">
        <f>IF(ISBLANK('ETR Capacities'!AC55)=TRUE," ",'ETR CO2 Savings (tCO2y)'!W55*'Input Data'!$M$6/1000000)</f>
        <v>0</v>
      </c>
      <c r="AM55" s="222">
        <f>IF(ISBLANK('ETR Capacities'!AD55)=TRUE," ",'ETR CO2 Savings (tCO2y)'!X55*'Input Data'!$M$6/1000000)</f>
        <v>0</v>
      </c>
      <c r="AN55" s="222">
        <f>IF(ISBLANK('ETR Capacities'!AE55)=TRUE," ",'ETR CO2 Savings (tCO2y)'!Y55*'Input Data'!$M$6/1000000)</f>
        <v>0</v>
      </c>
      <c r="AO55" s="223">
        <f>IF(ISBLANK('ETR Capacities'!AG55)=TRUE," ",'ETR CO2 Savings (tCO2y)'!Z55*'Input Data'!$M$6/1000000)</f>
        <v>0</v>
      </c>
      <c r="AP55" s="47">
        <f>IF(ISBLANK('ETR Capacities'!AB55)=TRUE," ",'ETR CO2 Savings (tCO2y)'!V55*'Input Data'!$M$7/1000000)</f>
        <v>7.665000000000001E-2</v>
      </c>
      <c r="AQ55" s="47">
        <f>IF(ISBLANK('ETR Capacities'!AC55)=TRUE," ",'ETR CO2 Savings (tCO2y)'!W55*'Input Data'!$M$7/1000000)</f>
        <v>0</v>
      </c>
      <c r="AR55" s="47">
        <f>IF(ISBLANK('ETR Capacities'!AD55)=TRUE," ",'ETR CO2 Savings (tCO2y)'!X55*'Input Data'!$M$7/1000000)</f>
        <v>0</v>
      </c>
      <c r="AS55" s="47">
        <f>IF(ISBLANK('ETR Capacities'!AE55)=TRUE," ",'ETR CO2 Savings (tCO2y)'!Y55*'Input Data'!$M$7/1000000)</f>
        <v>0</v>
      </c>
      <c r="AT55" s="240">
        <f>IF(ISBLANK('ETR Capacities'!AG55)=TRUE," ",'ETR CO2 Savings (tCO2y)'!Z55*'Input Data'!$M$7/1000000)</f>
        <v>0</v>
      </c>
      <c r="AU55" s="48">
        <f>IF(ISBLANK('ETR Capacities'!AB55)=TRUE," ",'ETR CO2 Savings (tCO2y)'!V55*'Input Data'!$M$8/1000000)</f>
        <v>6.1320000000000006E-2</v>
      </c>
      <c r="AV55" s="48">
        <f>IF(ISBLANK('ETR Capacities'!AC55)=TRUE," ",'ETR CO2 Savings (tCO2y)'!W55*'Input Data'!$M$8/1000000)</f>
        <v>0</v>
      </c>
      <c r="AW55" s="48">
        <f>IF(ISBLANK('ETR Capacities'!AD55)=TRUE," ",'ETR CO2 Savings (tCO2y)'!X55*'Input Data'!$M$8/1000000)</f>
        <v>0</v>
      </c>
      <c r="AX55" s="48">
        <f>IF(ISBLANK('ETR Capacities'!AE55)=TRUE," ",'ETR CO2 Savings (tCO2y)'!Y55*'Input Data'!$M$8/1000000)</f>
        <v>0</v>
      </c>
      <c r="AY55" s="246">
        <f>IF(ISBLANK('ETR Capacities'!AG55)=TRUE," ",'ETR CO2 Savings (tCO2y)'!Z55*'Input Data'!$M$8/1000000)</f>
        <v>0</v>
      </c>
    </row>
    <row r="56" spans="2:51" ht="137.25" customHeight="1" x14ac:dyDescent="0.25">
      <c r="B56" s="484" t="str">
        <f>'ETR Capacities'!B56</f>
        <v>LV</v>
      </c>
      <c r="C56" s="470" t="str">
        <f>'ETR Capacities'!C56</f>
        <v>ETR-N-80</v>
      </c>
      <c r="D56" s="470" t="str">
        <f>_xlfn.XLOOKUP(C56,'Investment Project Main Info'!$E$4:$E$265,'Investment Project Main Info'!$F$4:$F$265)</f>
        <v>Power to Gas Production with infrastructure building/enhacement in Latvia</v>
      </c>
      <c r="E56" s="470" t="str">
        <f>_xlfn.XLOOKUP(C56,'ETR Capacities'!$C$5:$C$79,'ETR Capacities'!$E$5:$E$79)</f>
        <v xml:space="preserve">Hydrogen and synthetic methane </v>
      </c>
      <c r="F56" s="56" t="str">
        <f>IF(_xlfn.XLOOKUP(C56,'ETR Capacities'!$C$5:$C$79,'ETR Capacities'!$F$5:$F$79)=0," ",_xlfn.XLOOKUP(C56,'ETR Capacities'!$C$5:$C$79,'ETR Capacities'!$F$5:$F$79))</f>
        <v xml:space="preserve"> </v>
      </c>
      <c r="G56" s="331">
        <f>IF(ISBLANK('ETR Capacities'!J56)=TRUE," ",'ETR CO2 Savings (tCO2y)'!G56*'Input Data'!$I$6/1000000)</f>
        <v>0</v>
      </c>
      <c r="H56" s="334">
        <f>IF(ISBLANK('ETR Capacities'!K56)=TRUE," ",'ETR CO2 Savings (tCO2y)'!H56*'Input Data'!$I$6/1000000)</f>
        <v>0</v>
      </c>
      <c r="I56" s="334">
        <f>IF(ISBLANK('ETR Capacities'!L56)=TRUE," ",'ETR CO2 Savings (tCO2y)'!I56*'Input Data'!$I$6/1000000)</f>
        <v>0</v>
      </c>
      <c r="J56" s="334">
        <f>IF(ISBLANK('ETR Capacities'!M56)=TRUE," ",'ETR CO2 Savings (tCO2y)'!J56*'Input Data'!$I$6/1000000)</f>
        <v>0</v>
      </c>
      <c r="K56" s="337">
        <f>IF(ISBLANK('ETR Capacities'!O56)=TRUE," ",'ETR CO2 Savings (tCO2y)'!K56*'Input Data'!$I$6/1000000)</f>
        <v>0</v>
      </c>
      <c r="L56" s="207">
        <f>IF(ISBLANK('ETR Capacities'!P56)=TRUE," ",'ETR CO2 Savings (tCO2y)'!L56*'Input Data'!$J$6/1000000)</f>
        <v>8.5848000000000013</v>
      </c>
      <c r="M56" s="207">
        <f>IF(ISBLANK('ETR Capacities'!Q56)=TRUE," ",'ETR CO2 Savings (tCO2y)'!M56*'Input Data'!$J$6/1000000)</f>
        <v>0</v>
      </c>
      <c r="N56" s="207">
        <f>IF(ISBLANK('ETR Capacities'!R56)=TRUE," ",'ETR CO2 Savings (tCO2y)'!N56*'Input Data'!$J$6/1000000)</f>
        <v>0</v>
      </c>
      <c r="O56" s="207">
        <f>IF(ISBLANK('ETR Capacities'!S56)=TRUE," ",'ETR CO2 Savings (tCO2y)'!O56*'Input Data'!$J$6/1000000)</f>
        <v>0</v>
      </c>
      <c r="P56" s="208">
        <f>IF(ISBLANK('ETR Capacities'!U56)=TRUE," ",'ETR CO2 Savings (tCO2y)'!P56*'Input Data'!$J$6/1000000)</f>
        <v>0</v>
      </c>
      <c r="Q56" s="207">
        <f>IF(ISBLANK('ETR Capacities'!P56)=TRUE," ",'ETR CO2 Savings (tCO2y)'!L56*'Input Data'!$K$6/1000000)</f>
        <v>3.5259000000000005</v>
      </c>
      <c r="R56" s="207">
        <f>IF(ISBLANK('ETR Capacities'!Q56)=TRUE," ",'ETR CO2 Savings (tCO2y)'!M56*'Input Data'!$K$6/1000000)</f>
        <v>0</v>
      </c>
      <c r="S56" s="207">
        <f>IF(ISBLANK('ETR Capacities'!R56)=TRUE," ",'ETR CO2 Savings (tCO2y)'!N56*'Input Data'!$K$6/1000000)</f>
        <v>0</v>
      </c>
      <c r="T56" s="207">
        <f>IF(ISBLANK('ETR Capacities'!S56)=TRUE," ",'ETR CO2 Savings (tCO2y)'!O56*'Input Data'!$K$6/1000000)</f>
        <v>0</v>
      </c>
      <c r="U56" s="208">
        <f>IF(ISBLANK('ETR Capacities'!U56)=TRUE," ",'ETR CO2 Savings (tCO2y)'!P56*'Input Data'!$K$6/1000000)</f>
        <v>0</v>
      </c>
      <c r="V56" s="225">
        <f>IF(ISBLANK('ETR Capacities'!V56)=TRUE," ",'ETR CO2 Savings (tCO2y)'!Q56*'Input Data'!$L$6/1000000)</f>
        <v>4.1391000000000009</v>
      </c>
      <c r="W56" s="225">
        <f>IF(ISBLANK('ETR Capacities'!W56)=TRUE," ",'ETR CO2 Savings (tCO2y)'!R56*'Input Data'!$L$6/1000000)</f>
        <v>0</v>
      </c>
      <c r="X56" s="225">
        <f>IF(ISBLANK('ETR Capacities'!X56)=TRUE," ",'ETR CO2 Savings (tCO2y)'!S56*'Input Data'!$L$6/1000000)</f>
        <v>0</v>
      </c>
      <c r="Y56" s="225">
        <f>IF(ISBLANK('ETR Capacities'!Y56)=TRUE," ",'ETR CO2 Savings (tCO2y)'!T56*'Input Data'!$L$6/1000000)</f>
        <v>0</v>
      </c>
      <c r="Z56" s="226">
        <f>IF(ISBLANK('ETR Capacities'!AA56)=TRUE," ",'ETR CO2 Savings (tCO2y)'!U56*'Input Data'!$L$6/1000000)</f>
        <v>0</v>
      </c>
      <c r="AA56" s="63">
        <f>IF(ISBLANK('ETR Capacities'!V56)=TRUE," ",'ETR CO2 Savings (tCO2y)'!Q56*'Input Data'!$L$7/1000000)</f>
        <v>8.124900000000002</v>
      </c>
      <c r="AB56" s="63">
        <f>IF(ISBLANK('ETR Capacities'!W56)=TRUE," ",'ETR CO2 Savings (tCO2y)'!R56*'Input Data'!$L$7/1000000)</f>
        <v>0</v>
      </c>
      <c r="AC56" s="63">
        <f>IF(ISBLANK('ETR Capacities'!X56)=TRUE," ",'ETR CO2 Savings (tCO2y)'!S56*'Input Data'!$L$7/1000000)</f>
        <v>0</v>
      </c>
      <c r="AD56" s="63">
        <f>IF(ISBLANK('ETR Capacities'!Y56)=TRUE," ",'ETR CO2 Savings (tCO2y)'!T56*'Input Data'!$L$7/1000000)</f>
        <v>0</v>
      </c>
      <c r="AE56" s="241">
        <f>IF(ISBLANK('ETR Capacities'!AA56)=TRUE," ",'ETR CO2 Savings (tCO2y)'!U56*'Input Data'!$L$7/1000000)</f>
        <v>0</v>
      </c>
      <c r="AF56" s="61">
        <f>IF(ISBLANK('ETR Capacities'!V56)=TRUE," ",'ETR CO2 Savings (tCO2y)'!Q56*'Input Data'!$L$8/1000000)</f>
        <v>5.3655000000000008</v>
      </c>
      <c r="AG56" s="61">
        <f>IF(ISBLANK('ETR Capacities'!W56)=TRUE," ",'ETR CO2 Savings (tCO2y)'!R56*'Input Data'!$L$8/1000000)</f>
        <v>0</v>
      </c>
      <c r="AH56" s="61">
        <f>IF(ISBLANK('ETR Capacities'!X56)=TRUE," ",'ETR CO2 Savings (tCO2y)'!S56*'Input Data'!$L$8/1000000)</f>
        <v>0</v>
      </c>
      <c r="AI56" s="61">
        <f>IF(ISBLANK('ETR Capacities'!Y56)=TRUE," ",'ETR CO2 Savings (tCO2y)'!T56*'Input Data'!$L$8/1000000)</f>
        <v>0</v>
      </c>
      <c r="AJ56" s="247">
        <f>IF(ISBLANK('ETR Capacities'!AA56)=TRUE," ",'ETR CO2 Savings (tCO2y)'!U56*'Input Data'!$L$8/1000000)</f>
        <v>0</v>
      </c>
      <c r="AK56" s="225">
        <f>IF(ISBLANK('ETR Capacities'!AB56)=TRUE," ",'ETR CO2 Savings (tCO2y)'!V56*'Input Data'!$M$6/1000000)</f>
        <v>11.497500000000002</v>
      </c>
      <c r="AL56" s="225">
        <f>IF(ISBLANK('ETR Capacities'!AC56)=TRUE," ",'ETR CO2 Savings (tCO2y)'!W56*'Input Data'!$M$6/1000000)</f>
        <v>0</v>
      </c>
      <c r="AM56" s="225">
        <f>IF(ISBLANK('ETR Capacities'!AD56)=TRUE," ",'ETR CO2 Savings (tCO2y)'!X56*'Input Data'!$M$6/1000000)</f>
        <v>0</v>
      </c>
      <c r="AN56" s="225">
        <f>IF(ISBLANK('ETR Capacities'!AE56)=TRUE," ",'ETR CO2 Savings (tCO2y)'!Y56*'Input Data'!$M$6/1000000)</f>
        <v>0</v>
      </c>
      <c r="AO56" s="226">
        <f>IF(ISBLANK('ETR Capacities'!AG56)=TRUE," ",'ETR CO2 Savings (tCO2y)'!Z56*'Input Data'!$M$6/1000000)</f>
        <v>0</v>
      </c>
      <c r="AP56" s="63">
        <f>IF(ISBLANK('ETR Capacities'!AB56)=TRUE," ",'ETR CO2 Savings (tCO2y)'!V56*'Input Data'!$M$7/1000000)</f>
        <v>15.330000000000004</v>
      </c>
      <c r="AQ56" s="63">
        <f>IF(ISBLANK('ETR Capacities'!AC56)=TRUE," ",'ETR CO2 Savings (tCO2y)'!W56*'Input Data'!$M$7/1000000)</f>
        <v>0</v>
      </c>
      <c r="AR56" s="63">
        <f>IF(ISBLANK('ETR Capacities'!AD56)=TRUE," ",'ETR CO2 Savings (tCO2y)'!X56*'Input Data'!$M$7/1000000)</f>
        <v>0</v>
      </c>
      <c r="AS56" s="63">
        <f>IF(ISBLANK('ETR Capacities'!AE56)=TRUE," ",'ETR CO2 Savings (tCO2y)'!Y56*'Input Data'!$M$7/1000000)</f>
        <v>0</v>
      </c>
      <c r="AT56" s="241">
        <f>IF(ISBLANK('ETR Capacities'!AG56)=TRUE," ",'ETR CO2 Savings (tCO2y)'!Z56*'Input Data'!$M$7/1000000)</f>
        <v>0</v>
      </c>
      <c r="AU56" s="61">
        <f>IF(ISBLANK('ETR Capacities'!AB56)=TRUE," ",'ETR CO2 Savings (tCO2y)'!V56*'Input Data'!$M$8/1000000)</f>
        <v>12.264000000000001</v>
      </c>
      <c r="AV56" s="61">
        <f>IF(ISBLANK('ETR Capacities'!AC56)=TRUE," ",'ETR CO2 Savings (tCO2y)'!W56*'Input Data'!$M$8/1000000)</f>
        <v>0</v>
      </c>
      <c r="AW56" s="61">
        <f>IF(ISBLANK('ETR Capacities'!AD56)=TRUE," ",'ETR CO2 Savings (tCO2y)'!X56*'Input Data'!$M$8/1000000)</f>
        <v>0</v>
      </c>
      <c r="AX56" s="61">
        <f>IF(ISBLANK('ETR Capacities'!AE56)=TRUE," ",'ETR CO2 Savings (tCO2y)'!Y56*'Input Data'!$M$8/1000000)</f>
        <v>0</v>
      </c>
      <c r="AY56" s="247">
        <f>IF(ISBLANK('ETR Capacities'!AG56)=TRUE," ",'ETR CO2 Savings (tCO2y)'!Z56*'Input Data'!$M$8/1000000)</f>
        <v>0</v>
      </c>
    </row>
    <row r="57" spans="2:51" ht="129" customHeight="1" thickBot="1" x14ac:dyDescent="0.3">
      <c r="B57" s="486" t="str">
        <f>'ETR Capacities'!B57</f>
        <v>LV</v>
      </c>
      <c r="C57" s="477" t="str">
        <f>'ETR Capacities'!C57</f>
        <v>ETR-N-125</v>
      </c>
      <c r="D57" s="477" t="str">
        <f>_xlfn.XLOOKUP(C57,'Investment Project Main Info'!$E$4:$E$265,'Investment Project Main Info'!$F$4:$F$265)</f>
        <v>Biomethane production with infrastructure building/enhancement in Latvia</v>
      </c>
      <c r="E57" s="477" t="str">
        <f>_xlfn.XLOOKUP(C57,'ETR Capacities'!$C$5:$C$79,'ETR Capacities'!$E$5:$E$79)</f>
        <v>Biomethane developments</v>
      </c>
      <c r="F57" s="24" t="str">
        <f>IF(_xlfn.XLOOKUP(C57,'ETR Capacities'!$C$5:$C$79,'ETR Capacities'!$F$5:$F$79)=0," ",_xlfn.XLOOKUP(C57,'ETR Capacities'!$C$5:$C$79,'ETR Capacities'!$F$5:$F$79))</f>
        <v xml:space="preserve"> </v>
      </c>
      <c r="G57" s="389">
        <f>IF(ISBLANK('ETR Capacities'!J57)=TRUE," ",'ETR CO2 Savings (tCO2y)'!G57*'Input Data'!$I$6/1000000)</f>
        <v>0</v>
      </c>
      <c r="H57" s="111">
        <f>IF(ISBLANK('ETR Capacities'!K57)=TRUE," ",'ETR CO2 Savings (tCO2y)'!H57*'Input Data'!$I$6/1000000)</f>
        <v>0</v>
      </c>
      <c r="I57" s="111">
        <f>IF(ISBLANK('ETR Capacities'!L57)=TRUE," ",'ETR CO2 Savings (tCO2y)'!I57*'Input Data'!$I$6/1000000)</f>
        <v>0</v>
      </c>
      <c r="J57" s="111">
        <f>IF(ISBLANK('ETR Capacities'!M57)=TRUE," ",'ETR CO2 Savings (tCO2y)'!J57*'Input Data'!$I$6/1000000)</f>
        <v>0</v>
      </c>
      <c r="K57" s="112">
        <f>IF(ISBLANK('ETR Capacities'!O57)=TRUE," ",'ETR CO2 Savings (tCO2y)'!K57*'Input Data'!$I$6/1000000)</f>
        <v>0</v>
      </c>
      <c r="L57" s="216">
        <f>IF(ISBLANK('ETR Capacities'!P57)=TRUE," ",'ETR CO2 Savings (tCO2y)'!L57*'Input Data'!$J$6/1000000)</f>
        <v>0</v>
      </c>
      <c r="M57" s="216">
        <f>IF(ISBLANK('ETR Capacities'!Q57)=TRUE," ",'ETR CO2 Savings (tCO2y)'!M57*'Input Data'!$J$6/1000000)</f>
        <v>0</v>
      </c>
      <c r="N57" s="216">
        <f>IF(ISBLANK('ETR Capacities'!R57)=TRUE," ",'ETR CO2 Savings (tCO2y)'!N57*'Input Data'!$J$6/1000000)</f>
        <v>0</v>
      </c>
      <c r="O57" s="216">
        <f>IF(ISBLANK('ETR Capacities'!S57)=TRUE," ",'ETR CO2 Savings (tCO2y)'!O57*'Input Data'!$J$6/1000000)</f>
        <v>0</v>
      </c>
      <c r="P57" s="217">
        <f>IF(ISBLANK('ETR Capacities'!U57)=TRUE," ",'ETR CO2 Savings (tCO2y)'!P57*'Input Data'!$J$6/1000000)</f>
        <v>0</v>
      </c>
      <c r="Q57" s="216">
        <f>IF(ISBLANK('ETR Capacities'!P57)=TRUE," ",'ETR CO2 Savings (tCO2y)'!L57*'Input Data'!$K$6/1000000)</f>
        <v>0</v>
      </c>
      <c r="R57" s="216">
        <f>IF(ISBLANK('ETR Capacities'!Q57)=TRUE," ",'ETR CO2 Savings (tCO2y)'!M57*'Input Data'!$K$6/1000000)</f>
        <v>0</v>
      </c>
      <c r="S57" s="216">
        <f>IF(ISBLANK('ETR Capacities'!R57)=TRUE," ",'ETR CO2 Savings (tCO2y)'!N57*'Input Data'!$K$6/1000000)</f>
        <v>0</v>
      </c>
      <c r="T57" s="216">
        <f>IF(ISBLANK('ETR Capacities'!S57)=TRUE," ",'ETR CO2 Savings (tCO2y)'!O57*'Input Data'!$K$6/1000000)</f>
        <v>0</v>
      </c>
      <c r="U57" s="217">
        <f>IF(ISBLANK('ETR Capacities'!U57)=TRUE," ",'ETR CO2 Savings (tCO2y)'!P57*'Input Data'!$K$6/1000000)</f>
        <v>0</v>
      </c>
      <c r="V57" s="234">
        <f>IF(ISBLANK('ETR Capacities'!V57)=TRUE," ",'ETR CO2 Savings (tCO2y)'!Q57*'Input Data'!$L$6/1000000)</f>
        <v>0</v>
      </c>
      <c r="W57" s="234">
        <f>IF(ISBLANK('ETR Capacities'!W57)=TRUE," ",'ETR CO2 Savings (tCO2y)'!R57*'Input Data'!$L$6/1000000)</f>
        <v>0</v>
      </c>
      <c r="X57" s="234">
        <f>IF(ISBLANK('ETR Capacities'!X57)=TRUE," ",'ETR CO2 Savings (tCO2y)'!S57*'Input Data'!$L$6/1000000)</f>
        <v>1.5107715000000002</v>
      </c>
      <c r="Y57" s="234">
        <f>IF(ISBLANK('ETR Capacities'!Y57)=TRUE," ",'ETR CO2 Savings (tCO2y)'!T57*'Input Data'!$L$6/1000000)</f>
        <v>0</v>
      </c>
      <c r="Z57" s="235">
        <f>IF(ISBLANK('ETR Capacities'!AA57)=TRUE," ",'ETR CO2 Savings (tCO2y)'!U57*'Input Data'!$L$6/1000000)</f>
        <v>0</v>
      </c>
      <c r="AA57" s="45">
        <f>IF(ISBLANK('ETR Capacities'!V57)=TRUE," ",'ETR CO2 Savings (tCO2y)'!Q57*'Input Data'!$L$7/1000000)</f>
        <v>0</v>
      </c>
      <c r="AB57" s="45">
        <f>IF(ISBLANK('ETR Capacities'!W57)=TRUE," ",'ETR CO2 Savings (tCO2y)'!R57*'Input Data'!$L$7/1000000)</f>
        <v>0</v>
      </c>
      <c r="AC57" s="45">
        <f>IF(ISBLANK('ETR Capacities'!X57)=TRUE," ",'ETR CO2 Savings (tCO2y)'!S57*'Input Data'!$L$7/1000000)</f>
        <v>2.9655885000000004</v>
      </c>
      <c r="AD57" s="45">
        <f>IF(ISBLANK('ETR Capacities'!Y57)=TRUE," ",'ETR CO2 Savings (tCO2y)'!T57*'Input Data'!$L$7/1000000)</f>
        <v>0</v>
      </c>
      <c r="AE57" s="68">
        <f>IF(ISBLANK('ETR Capacities'!AA57)=TRUE," ",'ETR CO2 Savings (tCO2y)'!U57*'Input Data'!$L$7/1000000)</f>
        <v>0</v>
      </c>
      <c r="AF57" s="49">
        <f>IF(ISBLANK('ETR Capacities'!V57)=TRUE," ",'ETR CO2 Savings (tCO2y)'!Q57*'Input Data'!$L$8/1000000)</f>
        <v>0</v>
      </c>
      <c r="AG57" s="49">
        <f>IF(ISBLANK('ETR Capacities'!W57)=TRUE," ",'ETR CO2 Savings (tCO2y)'!R57*'Input Data'!$L$8/1000000)</f>
        <v>0</v>
      </c>
      <c r="AH57" s="49">
        <f>IF(ISBLANK('ETR Capacities'!X57)=TRUE," ",'ETR CO2 Savings (tCO2y)'!S57*'Input Data'!$L$8/1000000)</f>
        <v>1.9584075000000003</v>
      </c>
      <c r="AI57" s="49">
        <f>IF(ISBLANK('ETR Capacities'!Y57)=TRUE," ",'ETR CO2 Savings (tCO2y)'!T57*'Input Data'!$L$8/1000000)</f>
        <v>0</v>
      </c>
      <c r="AJ57" s="46">
        <f>IF(ISBLANK('ETR Capacities'!AA57)=TRUE," ",'ETR CO2 Savings (tCO2y)'!U57*'Input Data'!$L$8/1000000)</f>
        <v>0</v>
      </c>
      <c r="AK57" s="234">
        <f>IF(ISBLANK('ETR Capacities'!AB57)=TRUE," ",'ETR CO2 Savings (tCO2y)'!V57*'Input Data'!$M$6/1000000)</f>
        <v>0</v>
      </c>
      <c r="AL57" s="234">
        <f>IF(ISBLANK('ETR Capacities'!AC57)=TRUE," ",'ETR CO2 Savings (tCO2y)'!W57*'Input Data'!$M$6/1000000)</f>
        <v>0</v>
      </c>
      <c r="AM57" s="234">
        <f>IF(ISBLANK('ETR Capacities'!AD57)=TRUE," ",'ETR CO2 Savings (tCO2y)'!X57*'Input Data'!$M$6/1000000)</f>
        <v>4.1965875000000006</v>
      </c>
      <c r="AN57" s="234">
        <f>IF(ISBLANK('ETR Capacities'!AE57)=TRUE," ",'ETR CO2 Savings (tCO2y)'!Y57*'Input Data'!$M$6/1000000)</f>
        <v>0</v>
      </c>
      <c r="AO57" s="235">
        <f>IF(ISBLANK('ETR Capacities'!AG57)=TRUE," ",'ETR CO2 Savings (tCO2y)'!Z57*'Input Data'!$M$6/1000000)</f>
        <v>0</v>
      </c>
      <c r="AP57" s="45">
        <f>IF(ISBLANK('ETR Capacities'!AB57)=TRUE," ",'ETR CO2 Savings (tCO2y)'!V57*'Input Data'!$M$7/1000000)</f>
        <v>0</v>
      </c>
      <c r="AQ57" s="45">
        <f>IF(ISBLANK('ETR Capacities'!AC57)=TRUE," ",'ETR CO2 Savings (tCO2y)'!W57*'Input Data'!$M$7/1000000)</f>
        <v>0</v>
      </c>
      <c r="AR57" s="45">
        <f>IF(ISBLANK('ETR Capacities'!AD57)=TRUE," ",'ETR CO2 Savings (tCO2y)'!X57*'Input Data'!$M$7/1000000)</f>
        <v>5.5954500000000014</v>
      </c>
      <c r="AS57" s="45">
        <f>IF(ISBLANK('ETR Capacities'!AE57)=TRUE," ",'ETR CO2 Savings (tCO2y)'!Y57*'Input Data'!$M$7/1000000)</f>
        <v>0</v>
      </c>
      <c r="AT57" s="68">
        <f>IF(ISBLANK('ETR Capacities'!AG57)=TRUE," ",'ETR CO2 Savings (tCO2y)'!Z57*'Input Data'!$M$7/1000000)</f>
        <v>0</v>
      </c>
      <c r="AU57" s="49">
        <f>IF(ISBLANK('ETR Capacities'!AB57)=TRUE," ",'ETR CO2 Savings (tCO2y)'!V57*'Input Data'!$M$8/1000000)</f>
        <v>0</v>
      </c>
      <c r="AV57" s="49">
        <f>IF(ISBLANK('ETR Capacities'!AC57)=TRUE," ",'ETR CO2 Savings (tCO2y)'!W57*'Input Data'!$M$8/1000000)</f>
        <v>0</v>
      </c>
      <c r="AW57" s="49">
        <f>IF(ISBLANK('ETR Capacities'!AD57)=TRUE," ",'ETR CO2 Savings (tCO2y)'!X57*'Input Data'!$M$8/1000000)</f>
        <v>4.4763600000000006</v>
      </c>
      <c r="AX57" s="49">
        <f>IF(ISBLANK('ETR Capacities'!AE57)=TRUE," ",'ETR CO2 Savings (tCO2y)'!Y57*'Input Data'!$M$8/1000000)</f>
        <v>0</v>
      </c>
      <c r="AY57" s="46">
        <f>IF(ISBLANK('ETR Capacities'!AG57)=TRUE," ",'ETR CO2 Savings (tCO2y)'!Z57*'Input Data'!$M$8/1000000)</f>
        <v>0</v>
      </c>
    </row>
    <row r="58" spans="2:51" ht="123.75" customHeight="1" x14ac:dyDescent="0.25">
      <c r="B58" s="484" t="str">
        <f>'ETR Capacities'!B58</f>
        <v>NL</v>
      </c>
      <c r="C58" s="481" t="str">
        <f>'ETR Capacities'!C58</f>
        <v>ETR-N-322</v>
      </c>
      <c r="D58" s="478" t="str">
        <f>_xlfn.XLOOKUP(C58,'Investment Project Main Info'!$E$4:$E$265,'Investment Project Main Info'!$F$4:$F$265)</f>
        <v>North Sea Wind Power Hub</v>
      </c>
      <c r="E58" s="478" t="str">
        <f>_xlfn.XLOOKUP(C58,'ETR Capacities'!$C$5:$C$79,'ETR Capacities'!$E$5:$E$79)</f>
        <v xml:space="preserve">Hydrogen and synthetic methane </v>
      </c>
      <c r="F58" s="671">
        <f>IF(_xlfn.XLOOKUP(C58,'ETR Capacities'!$C$5:$C$79,'ETR Capacities'!$F$5:$F$79)=0," ",_xlfn.XLOOKUP(C58,'ETR Capacities'!$C$5:$C$79,'ETR Capacities'!$F$5:$F$79))</f>
        <v>105</v>
      </c>
      <c r="G58" s="332">
        <f>IF(ISBLANK('ETR Capacities'!J58)=TRUE," ",'ETR CO2 Savings (tCO2y)'!G58*'Input Data'!$I$6/1000000)</f>
        <v>0</v>
      </c>
      <c r="H58" s="335">
        <f>IF(ISBLANK('ETR Capacities'!K58)=TRUE," ",'ETR CO2 Savings (tCO2y)'!H58*'Input Data'!$I$6/1000000)</f>
        <v>0</v>
      </c>
      <c r="I58" s="335">
        <f>IF(ISBLANK('ETR Capacities'!L58)=TRUE," ",'ETR CO2 Savings (tCO2y)'!I58*'Input Data'!$I$6/1000000)</f>
        <v>0</v>
      </c>
      <c r="J58" s="335">
        <f>IF(ISBLANK('ETR Capacities'!M58)=TRUE," ",'ETR CO2 Savings (tCO2y)'!J58*'Input Data'!$I$6/1000000)</f>
        <v>0</v>
      </c>
      <c r="K58" s="338">
        <f>IF(ISBLANK('ETR Capacities'!O58)=TRUE," ",'ETR CO2 Savings (tCO2y)'!K58*'Input Data'!$I$6/1000000)</f>
        <v>0</v>
      </c>
      <c r="L58" s="218">
        <f>IF(ISBLANK('ETR Capacities'!P58)=TRUE," ",'ETR CO2 Savings (tCO2y)'!L58*'Input Data'!$J$6/1000000)</f>
        <v>0</v>
      </c>
      <c r="M58" s="218">
        <f>IF(ISBLANK('ETR Capacities'!Q58)=TRUE," ",'ETR CO2 Savings (tCO2y)'!M58*'Input Data'!$J$6/1000000)</f>
        <v>0</v>
      </c>
      <c r="N58" s="218">
        <f>IF(ISBLANK('ETR Capacities'!R58)=TRUE," ",'ETR CO2 Savings (tCO2y)'!N58*'Input Data'!$J$6/1000000)</f>
        <v>0</v>
      </c>
      <c r="O58" s="218">
        <f>IF(ISBLANK('ETR Capacities'!S58)=TRUE," ",'ETR CO2 Savings (tCO2y)'!O58*'Input Data'!$J$6/1000000)</f>
        <v>0</v>
      </c>
      <c r="P58" s="219">
        <f>IF(ISBLANK('ETR Capacities'!U58)=TRUE," ",'ETR CO2 Savings (tCO2y)'!P58*'Input Data'!$J$6/1000000)</f>
        <v>0</v>
      </c>
      <c r="Q58" s="218">
        <f>IF(ISBLANK('ETR Capacities'!P58)=TRUE," ",'ETR CO2 Savings (tCO2y)'!L58*'Input Data'!$K$6/1000000)</f>
        <v>0</v>
      </c>
      <c r="R58" s="218">
        <f>IF(ISBLANK('ETR Capacities'!Q58)=TRUE," ",'ETR CO2 Savings (tCO2y)'!M58*'Input Data'!$K$6/1000000)</f>
        <v>0</v>
      </c>
      <c r="S58" s="218">
        <f>IF(ISBLANK('ETR Capacities'!R58)=TRUE," ",'ETR CO2 Savings (tCO2y)'!N58*'Input Data'!$K$6/1000000)</f>
        <v>0</v>
      </c>
      <c r="T58" s="218">
        <f>IF(ISBLANK('ETR Capacities'!S58)=TRUE," ",'ETR CO2 Savings (tCO2y)'!O58*'Input Data'!$K$6/1000000)</f>
        <v>0</v>
      </c>
      <c r="U58" s="219">
        <f>IF(ISBLANK('ETR Capacities'!U58)=TRUE," ",'ETR CO2 Savings (tCO2y)'!P58*'Input Data'!$K$6/1000000)</f>
        <v>0</v>
      </c>
      <c r="V58" s="236">
        <f>IF(ISBLANK('ETR Capacities'!V58)=TRUE," ",'ETR CO2 Savings (tCO2y)'!Q58*'Input Data'!$L$6/1000000)</f>
        <v>0</v>
      </c>
      <c r="W58" s="236">
        <f>IF(ISBLANK('ETR Capacities'!W58)=TRUE," ",'ETR CO2 Savings (tCO2y)'!R58*'Input Data'!$L$6/1000000)</f>
        <v>0</v>
      </c>
      <c r="X58" s="236">
        <f>IF(ISBLANK('ETR Capacities'!X58)=TRUE," ",'ETR CO2 Savings (tCO2y)'!S58*'Input Data'!$L$6/1000000)</f>
        <v>0</v>
      </c>
      <c r="Y58" s="236">
        <f>IF(ISBLANK('ETR Capacities'!Y58)=TRUE," ",'ETR CO2 Savings (tCO2y)'!T58*'Input Data'!$L$6/1000000)</f>
        <v>0</v>
      </c>
      <c r="Z58" s="237">
        <f>IF(ISBLANK('ETR Capacities'!AA58)=TRUE," ",'ETR CO2 Savings (tCO2y)'!U58*'Input Data'!$L$6/1000000)</f>
        <v>0</v>
      </c>
      <c r="AA58" s="64">
        <f>IF(ISBLANK('ETR Capacities'!V58)=TRUE," ",'ETR CO2 Savings (tCO2y)'!Q58*'Input Data'!$L$7/1000000)</f>
        <v>0</v>
      </c>
      <c r="AB58" s="64">
        <f>IF(ISBLANK('ETR Capacities'!W58)=TRUE," ",'ETR CO2 Savings (tCO2y)'!R58*'Input Data'!$L$7/1000000)</f>
        <v>0</v>
      </c>
      <c r="AC58" s="64">
        <f>IF(ISBLANK('ETR Capacities'!X58)=TRUE," ",'ETR CO2 Savings (tCO2y)'!S58*'Input Data'!$L$7/1000000)</f>
        <v>0</v>
      </c>
      <c r="AD58" s="64">
        <f>IF(ISBLANK('ETR Capacities'!Y58)=TRUE," ",'ETR CO2 Savings (tCO2y)'!T58*'Input Data'!$L$7/1000000)</f>
        <v>0</v>
      </c>
      <c r="AE58" s="51">
        <f>IF(ISBLANK('ETR Capacities'!AA58)=TRUE," ",'ETR CO2 Savings (tCO2y)'!U58*'Input Data'!$L$7/1000000)</f>
        <v>0</v>
      </c>
      <c r="AF58" s="62">
        <f>IF(ISBLANK('ETR Capacities'!V58)=TRUE," ",'ETR CO2 Savings (tCO2y)'!Q58*'Input Data'!$L$8/1000000)</f>
        <v>0</v>
      </c>
      <c r="AG58" s="62">
        <f>IF(ISBLANK('ETR Capacities'!W58)=TRUE," ",'ETR CO2 Savings (tCO2y)'!R58*'Input Data'!$L$8/1000000)</f>
        <v>0</v>
      </c>
      <c r="AH58" s="62">
        <f>IF(ISBLANK('ETR Capacities'!X58)=TRUE," ",'ETR CO2 Savings (tCO2y)'!S58*'Input Data'!$L$8/1000000)</f>
        <v>0</v>
      </c>
      <c r="AI58" s="62">
        <f>IF(ISBLANK('ETR Capacities'!Y58)=TRUE," ",'ETR CO2 Savings (tCO2y)'!T58*'Input Data'!$L$8/1000000)</f>
        <v>0</v>
      </c>
      <c r="AJ58" s="50">
        <f>IF(ISBLANK('ETR Capacities'!AA58)=TRUE," ",'ETR CO2 Savings (tCO2y)'!U58*'Input Data'!$L$8/1000000)</f>
        <v>0</v>
      </c>
      <c r="AK58" s="236">
        <f>IF(ISBLANK('ETR Capacities'!AB58)=TRUE," ",'ETR CO2 Savings (tCO2y)'!V58*'Input Data'!$M$6/1000000)</f>
        <v>172.46250000000003</v>
      </c>
      <c r="AL58" s="236">
        <f>IF(ISBLANK('ETR Capacities'!AC58)=TRUE," ",'ETR CO2 Savings (tCO2y)'!W58*'Input Data'!$M$6/1000000)</f>
        <v>0</v>
      </c>
      <c r="AM58" s="236">
        <f>IF(ISBLANK('ETR Capacities'!AD58)=TRUE," ",'ETR CO2 Savings (tCO2y)'!X58*'Input Data'!$M$6/1000000)</f>
        <v>0</v>
      </c>
      <c r="AN58" s="236">
        <f>IF(ISBLANK('ETR Capacities'!AE58)=TRUE," ",'ETR CO2 Savings (tCO2y)'!Y58*'Input Data'!$M$6/1000000)</f>
        <v>0</v>
      </c>
      <c r="AO58" s="237">
        <f>IF(ISBLANK('ETR Capacities'!AG58)=TRUE," ",'ETR CO2 Savings (tCO2y)'!Z58*'Input Data'!$M$6/1000000)</f>
        <v>0</v>
      </c>
      <c r="AP58" s="64">
        <f>IF(ISBLANK('ETR Capacities'!AB58)=TRUE," ",'ETR CO2 Savings (tCO2y)'!V58*'Input Data'!$M$7/1000000)</f>
        <v>229.95000000000005</v>
      </c>
      <c r="AQ58" s="64">
        <f>IF(ISBLANK('ETR Capacities'!AC58)=TRUE," ",'ETR CO2 Savings (tCO2y)'!W58*'Input Data'!$M$7/1000000)</f>
        <v>0</v>
      </c>
      <c r="AR58" s="64">
        <f>IF(ISBLANK('ETR Capacities'!AD58)=TRUE," ",'ETR CO2 Savings (tCO2y)'!X58*'Input Data'!$M$7/1000000)</f>
        <v>0</v>
      </c>
      <c r="AS58" s="64">
        <f>IF(ISBLANK('ETR Capacities'!AE58)=TRUE," ",'ETR CO2 Savings (tCO2y)'!Y58*'Input Data'!$M$7/1000000)</f>
        <v>0</v>
      </c>
      <c r="AT58" s="51">
        <f>IF(ISBLANK('ETR Capacities'!AG58)=TRUE," ",'ETR CO2 Savings (tCO2y)'!Z58*'Input Data'!$M$7/1000000)</f>
        <v>0</v>
      </c>
      <c r="AU58" s="62">
        <f>IF(ISBLANK('ETR Capacities'!AB58)=TRUE," ",'ETR CO2 Savings (tCO2y)'!V58*'Input Data'!$M$8/1000000)</f>
        <v>183.96000000000004</v>
      </c>
      <c r="AV58" s="62">
        <f>IF(ISBLANK('ETR Capacities'!AC58)=TRUE," ",'ETR CO2 Savings (tCO2y)'!W58*'Input Data'!$M$8/1000000)</f>
        <v>0</v>
      </c>
      <c r="AW58" s="62">
        <f>IF(ISBLANK('ETR Capacities'!AD58)=TRUE," ",'ETR CO2 Savings (tCO2y)'!X58*'Input Data'!$M$8/1000000)</f>
        <v>0</v>
      </c>
      <c r="AX58" s="62">
        <f>IF(ISBLANK('ETR Capacities'!AE58)=TRUE," ",'ETR CO2 Savings (tCO2y)'!Y58*'Input Data'!$M$8/1000000)</f>
        <v>0</v>
      </c>
      <c r="AY58" s="50">
        <f>IF(ISBLANK('ETR Capacities'!AG58)=TRUE," ",'ETR CO2 Savings (tCO2y)'!Z58*'Input Data'!$M$8/1000000)</f>
        <v>0</v>
      </c>
    </row>
    <row r="59" spans="2:51" ht="79.5" customHeight="1" x14ac:dyDescent="0.25">
      <c r="B59" s="485" t="str">
        <f>'ETR Capacities'!B59</f>
        <v>NL</v>
      </c>
      <c r="C59" s="471" t="str">
        <f>'ETR Capacities'!C59</f>
        <v>ETR-N-370</v>
      </c>
      <c r="D59" s="471" t="str">
        <f>_xlfn.XLOOKUP(C59,'Investment Project Main Info'!$E$4:$E$265,'Investment Project Main Info'!$F$4:$F$265)</f>
        <v>Hydrogen transmission backbone Netherlands</v>
      </c>
      <c r="E59" s="471" t="str">
        <f>_xlfn.XLOOKUP(C59,'ETR Capacities'!$C$5:$C$79,'ETR Capacities'!$E$5:$E$79)</f>
        <v xml:space="preserve">Hydrogen and synthetic methane </v>
      </c>
      <c r="F59" s="672"/>
      <c r="G59" s="386">
        <f>IF(ISBLANK('ETR Capacities'!J59)=TRUE," ",'ETR CO2 Savings (tCO2y)'!G59*'Input Data'!$I$6/1000000)</f>
        <v>0</v>
      </c>
      <c r="H59" s="105">
        <f>IF(ISBLANK('ETR Capacities'!K59)=TRUE," ",'ETR CO2 Savings (tCO2y)'!H59*'Input Data'!$I$6/1000000)</f>
        <v>0</v>
      </c>
      <c r="I59" s="105">
        <f>IF(ISBLANK('ETR Capacities'!L59)=TRUE," ",'ETR CO2 Savings (tCO2y)'!I59*'Input Data'!$I$6/1000000)</f>
        <v>0</v>
      </c>
      <c r="J59" s="105">
        <f>IF(ISBLANK('ETR Capacities'!M59)=TRUE," ",'ETR CO2 Savings (tCO2y)'!J59*'Input Data'!$I$6/1000000)</f>
        <v>0</v>
      </c>
      <c r="K59" s="106">
        <f>IF(ISBLANK('ETR Capacities'!O59)=TRUE," ",'ETR CO2 Savings (tCO2y)'!K59*'Input Data'!$I$6/1000000)</f>
        <v>0</v>
      </c>
      <c r="L59" s="209">
        <f>IF(ISBLANK('ETR Capacities'!P59)=TRUE," ",'ETR CO2 Savings (tCO2y)'!L59*'Input Data'!$J$6/1000000)</f>
        <v>0</v>
      </c>
      <c r="M59" s="209">
        <f>IF(ISBLANK('ETR Capacities'!Q59)=TRUE," ",'ETR CO2 Savings (tCO2y)'!M59*'Input Data'!$J$6/1000000)</f>
        <v>0</v>
      </c>
      <c r="N59" s="209">
        <f>IF(ISBLANK('ETR Capacities'!R59)=TRUE," ",'ETR CO2 Savings (tCO2y)'!N59*'Input Data'!$J$6/1000000)</f>
        <v>0</v>
      </c>
      <c r="O59" s="209">
        <f>IF(ISBLANK('ETR Capacities'!S59)=TRUE," ",'ETR CO2 Savings (tCO2y)'!O59*'Input Data'!$J$6/1000000)</f>
        <v>0</v>
      </c>
      <c r="P59" s="210">
        <f>IF(ISBLANK('ETR Capacities'!U59)=TRUE," ",'ETR CO2 Savings (tCO2y)'!P59*'Input Data'!$J$6/1000000)</f>
        <v>0</v>
      </c>
      <c r="Q59" s="209">
        <f>IF(ISBLANK('ETR Capacities'!P59)=TRUE," ",'ETR CO2 Savings (tCO2y)'!L59*'Input Data'!$K$6/1000000)</f>
        <v>0</v>
      </c>
      <c r="R59" s="209">
        <f>IF(ISBLANK('ETR Capacities'!Q59)=TRUE," ",'ETR CO2 Savings (tCO2y)'!M59*'Input Data'!$K$6/1000000)</f>
        <v>0</v>
      </c>
      <c r="S59" s="209">
        <f>IF(ISBLANK('ETR Capacities'!R59)=TRUE," ",'ETR CO2 Savings (tCO2y)'!N59*'Input Data'!$K$6/1000000)</f>
        <v>0</v>
      </c>
      <c r="T59" s="209">
        <f>IF(ISBLANK('ETR Capacities'!S59)=TRUE," ",'ETR CO2 Savings (tCO2y)'!O59*'Input Data'!$K$6/1000000)</f>
        <v>0</v>
      </c>
      <c r="U59" s="210">
        <f>IF(ISBLANK('ETR Capacities'!U59)=TRUE," ",'ETR CO2 Savings (tCO2y)'!P59*'Input Data'!$K$6/1000000)</f>
        <v>0</v>
      </c>
      <c r="V59" s="227">
        <f>IF(ISBLANK('ETR Capacities'!V59)=TRUE," ",'ETR CO2 Savings (tCO2y)'!Q59*'Input Data'!$L$6/1000000)</f>
        <v>0</v>
      </c>
      <c r="W59" s="227">
        <f>IF(ISBLANK('ETR Capacities'!W59)=TRUE," ",'ETR CO2 Savings (tCO2y)'!R59*'Input Data'!$L$6/1000000)</f>
        <v>0</v>
      </c>
      <c r="X59" s="227">
        <f>IF(ISBLANK('ETR Capacities'!X59)=TRUE," ",'ETR CO2 Savings (tCO2y)'!S59*'Input Data'!$L$6/1000000)</f>
        <v>0</v>
      </c>
      <c r="Y59" s="227">
        <f>IF(ISBLANK('ETR Capacities'!Y59)=TRUE," ",'ETR CO2 Savings (tCO2y)'!T59*'Input Data'!$L$6/1000000)</f>
        <v>0</v>
      </c>
      <c r="Z59" s="228">
        <f>IF(ISBLANK('ETR Capacities'!AA59)=TRUE," ",'ETR CO2 Savings (tCO2y)'!U59*'Input Data'!$L$6/1000000)</f>
        <v>0</v>
      </c>
      <c r="AA59" s="37">
        <f>IF(ISBLANK('ETR Capacities'!V59)=TRUE," ",'ETR CO2 Savings (tCO2y)'!Q59*'Input Data'!$L$7/1000000)</f>
        <v>0</v>
      </c>
      <c r="AB59" s="37">
        <f>IF(ISBLANK('ETR Capacities'!W59)=TRUE," ",'ETR CO2 Savings (tCO2y)'!R59*'Input Data'!$L$7/1000000)</f>
        <v>0</v>
      </c>
      <c r="AC59" s="37">
        <f>IF(ISBLANK('ETR Capacities'!X59)=TRUE," ",'ETR CO2 Savings (tCO2y)'!S59*'Input Data'!$L$7/1000000)</f>
        <v>0</v>
      </c>
      <c r="AD59" s="37">
        <f>IF(ISBLANK('ETR Capacities'!Y59)=TRUE," ",'ETR CO2 Savings (tCO2y)'!T59*'Input Data'!$L$7/1000000)</f>
        <v>0</v>
      </c>
      <c r="AE59" s="242">
        <f>IF(ISBLANK('ETR Capacities'!AA59)=TRUE," ",'ETR CO2 Savings (tCO2y)'!U59*'Input Data'!$L$7/1000000)</f>
        <v>0</v>
      </c>
      <c r="AF59" s="40">
        <f>IF(ISBLANK('ETR Capacities'!V59)=TRUE," ",'ETR CO2 Savings (tCO2y)'!Q59*'Input Data'!$L$8/1000000)</f>
        <v>0</v>
      </c>
      <c r="AG59" s="40">
        <f>IF(ISBLANK('ETR Capacities'!W59)=TRUE," ",'ETR CO2 Savings (tCO2y)'!R59*'Input Data'!$L$8/1000000)</f>
        <v>0</v>
      </c>
      <c r="AH59" s="40">
        <f>IF(ISBLANK('ETR Capacities'!X59)=TRUE," ",'ETR CO2 Savings (tCO2y)'!S59*'Input Data'!$L$8/1000000)</f>
        <v>0</v>
      </c>
      <c r="AI59" s="40">
        <f>IF(ISBLANK('ETR Capacities'!Y59)=TRUE," ",'ETR CO2 Savings (tCO2y)'!T59*'Input Data'!$L$8/1000000)</f>
        <v>0</v>
      </c>
      <c r="AJ59" s="248">
        <f>IF(ISBLANK('ETR Capacities'!AA59)=TRUE," ",'ETR CO2 Savings (tCO2y)'!U59*'Input Data'!$L$8/1000000)</f>
        <v>0</v>
      </c>
      <c r="AK59" s="227">
        <f>IF(ISBLANK('ETR Capacities'!AB59)=TRUE," ",'ETR CO2 Savings (tCO2y)'!V59*'Input Data'!$M$6/1000000)</f>
        <v>0</v>
      </c>
      <c r="AL59" s="227">
        <f>IF(ISBLANK('ETR Capacities'!AC59)=TRUE," ",'ETR CO2 Savings (tCO2y)'!W59*'Input Data'!$M$6/1000000)</f>
        <v>0</v>
      </c>
      <c r="AM59" s="227">
        <f>IF(ISBLANK('ETR Capacities'!AD59)=TRUE," ",'ETR CO2 Savings (tCO2y)'!X59*'Input Data'!$M$6/1000000)</f>
        <v>0</v>
      </c>
      <c r="AN59" s="227">
        <f>IF(ISBLANK('ETR Capacities'!AE59)=TRUE," ",'ETR CO2 Savings (tCO2y)'!Y59*'Input Data'!$M$6/1000000)</f>
        <v>0</v>
      </c>
      <c r="AO59" s="228">
        <f>IF(ISBLANK('ETR Capacities'!AG59)=TRUE," ",'ETR CO2 Savings (tCO2y)'!Z59*'Input Data'!$M$6/1000000)</f>
        <v>0</v>
      </c>
      <c r="AP59" s="37">
        <f>IF(ISBLANK('ETR Capacities'!AB59)=TRUE," ",'ETR CO2 Savings (tCO2y)'!V59*'Input Data'!$M$7/1000000)</f>
        <v>0</v>
      </c>
      <c r="AQ59" s="37">
        <f>IF(ISBLANK('ETR Capacities'!AC59)=TRUE," ",'ETR CO2 Savings (tCO2y)'!W59*'Input Data'!$M$7/1000000)</f>
        <v>0</v>
      </c>
      <c r="AR59" s="37">
        <f>IF(ISBLANK('ETR Capacities'!AD59)=TRUE," ",'ETR CO2 Savings (tCO2y)'!X59*'Input Data'!$M$7/1000000)</f>
        <v>0</v>
      </c>
      <c r="AS59" s="37">
        <f>IF(ISBLANK('ETR Capacities'!AE59)=TRUE," ",'ETR CO2 Savings (tCO2y)'!Y59*'Input Data'!$M$7/1000000)</f>
        <v>0</v>
      </c>
      <c r="AT59" s="242">
        <f>IF(ISBLANK('ETR Capacities'!AG59)=TRUE," ",'ETR CO2 Savings (tCO2y)'!Z59*'Input Data'!$M$7/1000000)</f>
        <v>0</v>
      </c>
      <c r="AU59" s="40">
        <f>IF(ISBLANK('ETR Capacities'!AB59)=TRUE," ",'ETR CO2 Savings (tCO2y)'!V59*'Input Data'!$M$8/1000000)</f>
        <v>0</v>
      </c>
      <c r="AV59" s="40">
        <f>IF(ISBLANK('ETR Capacities'!AC59)=TRUE," ",'ETR CO2 Savings (tCO2y)'!W59*'Input Data'!$M$8/1000000)</f>
        <v>0</v>
      </c>
      <c r="AW59" s="40">
        <f>IF(ISBLANK('ETR Capacities'!AD59)=TRUE," ",'ETR CO2 Savings (tCO2y)'!X59*'Input Data'!$M$8/1000000)</f>
        <v>0</v>
      </c>
      <c r="AX59" s="40">
        <f>IF(ISBLANK('ETR Capacities'!AE59)=TRUE," ",'ETR CO2 Savings (tCO2y)'!Y59*'Input Data'!$M$8/1000000)</f>
        <v>0</v>
      </c>
      <c r="AY59" s="248">
        <f>IF(ISBLANK('ETR Capacities'!AG59)=TRUE," ",'ETR CO2 Savings (tCO2y)'!Z59*'Input Data'!$M$8/1000000)</f>
        <v>0</v>
      </c>
    </row>
    <row r="60" spans="2:51" ht="78" customHeight="1" x14ac:dyDescent="0.25">
      <c r="B60" s="485" t="str">
        <f>'ETR Capacities'!B60</f>
        <v>NL</v>
      </c>
      <c r="C60" s="471" t="str">
        <f>'ETR Capacities'!C60</f>
        <v>ETR-N-396</v>
      </c>
      <c r="D60" s="471" t="str">
        <f>_xlfn.XLOOKUP(C60,'Investment Project Main Info'!$E$4:$E$265,'Investment Project Main Info'!$F$4:$F$265)</f>
        <v>Djewels</v>
      </c>
      <c r="E60" s="471" t="str">
        <f>_xlfn.XLOOKUP(C60,'ETR Capacities'!$C$5:$C$79,'ETR Capacities'!$E$5:$E$79)</f>
        <v xml:space="preserve">Hydrogen and synthetic methane </v>
      </c>
      <c r="F60" s="670"/>
      <c r="G60" s="386" t="str">
        <f>IF(ISBLANK('ETR Capacities'!J60)=TRUE," ",'ETR CO2 Savings (tCO2y)'!G60*'Input Data'!$I$6/1000000)</f>
        <v xml:space="preserve"> </v>
      </c>
      <c r="H60" s="105" t="str">
        <f>IF(ISBLANK('ETR Capacities'!K60)=TRUE," ",'ETR CO2 Savings (tCO2y)'!H60*'Input Data'!$I$6/1000000)</f>
        <v xml:space="preserve"> </v>
      </c>
      <c r="I60" s="105" t="str">
        <f>IF(ISBLANK('ETR Capacities'!L60)=TRUE," ",'ETR CO2 Savings (tCO2y)'!I60*'Input Data'!$I$6/1000000)</f>
        <v xml:space="preserve"> </v>
      </c>
      <c r="J60" s="105" t="str">
        <f>IF(ISBLANK('ETR Capacities'!M60)=TRUE," ",'ETR CO2 Savings (tCO2y)'!J60*'Input Data'!$I$6/1000000)</f>
        <v xml:space="preserve"> </v>
      </c>
      <c r="K60" s="106" t="str">
        <f>IF(ISBLANK('ETR Capacities'!O60)=TRUE," ",'ETR CO2 Savings (tCO2y)'!K60*'Input Data'!$I$6/1000000)</f>
        <v xml:space="preserve"> </v>
      </c>
      <c r="L60" s="209" t="str">
        <f>IF(ISBLANK('ETR Capacities'!P60)=TRUE," ",'ETR CO2 Savings (tCO2y)'!L60*'Input Data'!$J$6/1000000)</f>
        <v xml:space="preserve"> </v>
      </c>
      <c r="M60" s="209" t="str">
        <f>IF(ISBLANK('ETR Capacities'!Q60)=TRUE," ",'ETR CO2 Savings (tCO2y)'!M60*'Input Data'!$J$6/1000000)</f>
        <v xml:space="preserve"> </v>
      </c>
      <c r="N60" s="209" t="str">
        <f>IF(ISBLANK('ETR Capacities'!R60)=TRUE," ",'ETR CO2 Savings (tCO2y)'!N60*'Input Data'!$J$6/1000000)</f>
        <v xml:space="preserve"> </v>
      </c>
      <c r="O60" s="209" t="str">
        <f>IF(ISBLANK('ETR Capacities'!S60)=TRUE," ",'ETR CO2 Savings (tCO2y)'!O60*'Input Data'!$J$6/1000000)</f>
        <v xml:space="preserve"> </v>
      </c>
      <c r="P60" s="210" t="str">
        <f>IF(ISBLANK('ETR Capacities'!U60)=TRUE," ",'ETR CO2 Savings (tCO2y)'!P60*'Input Data'!$J$6/1000000)</f>
        <v xml:space="preserve"> </v>
      </c>
      <c r="Q60" s="209" t="str">
        <f>IF(ISBLANK('ETR Capacities'!P60)=TRUE," ",'ETR CO2 Savings (tCO2y)'!L60*'Input Data'!$K$6/1000000)</f>
        <v xml:space="preserve"> </v>
      </c>
      <c r="R60" s="209" t="str">
        <f>IF(ISBLANK('ETR Capacities'!Q60)=TRUE," ",'ETR CO2 Savings (tCO2y)'!M60*'Input Data'!$K$6/1000000)</f>
        <v xml:space="preserve"> </v>
      </c>
      <c r="S60" s="209" t="str">
        <f>IF(ISBLANK('ETR Capacities'!R60)=TRUE," ",'ETR CO2 Savings (tCO2y)'!N60*'Input Data'!$K$6/1000000)</f>
        <v xml:space="preserve"> </v>
      </c>
      <c r="T60" s="209" t="str">
        <f>IF(ISBLANK('ETR Capacities'!S60)=TRUE," ",'ETR CO2 Savings (tCO2y)'!O60*'Input Data'!$K$6/1000000)</f>
        <v xml:space="preserve"> </v>
      </c>
      <c r="U60" s="210" t="str">
        <f>IF(ISBLANK('ETR Capacities'!U60)=TRUE," ",'ETR CO2 Savings (tCO2y)'!P60*'Input Data'!$K$6/1000000)</f>
        <v xml:space="preserve"> </v>
      </c>
      <c r="V60" s="227" t="str">
        <f>IF(ISBLANK('ETR Capacities'!V60)=TRUE," ",'ETR CO2 Savings (tCO2y)'!Q60*'Input Data'!$L$6/1000000)</f>
        <v xml:space="preserve"> </v>
      </c>
      <c r="W60" s="227" t="str">
        <f>IF(ISBLANK('ETR Capacities'!W60)=TRUE," ",'ETR CO2 Savings (tCO2y)'!R60*'Input Data'!$L$6/1000000)</f>
        <v xml:space="preserve"> </v>
      </c>
      <c r="X60" s="227" t="str">
        <f>IF(ISBLANK('ETR Capacities'!X60)=TRUE," ",'ETR CO2 Savings (tCO2y)'!S60*'Input Data'!$L$6/1000000)</f>
        <v xml:space="preserve"> </v>
      </c>
      <c r="Y60" s="227" t="str">
        <f>IF(ISBLANK('ETR Capacities'!Y60)=TRUE," ",'ETR CO2 Savings (tCO2y)'!T60*'Input Data'!$L$6/1000000)</f>
        <v xml:space="preserve"> </v>
      </c>
      <c r="Z60" s="228" t="str">
        <f>IF(ISBLANK('ETR Capacities'!AA60)=TRUE," ",'ETR CO2 Savings (tCO2y)'!U60*'Input Data'!$L$6/1000000)</f>
        <v xml:space="preserve"> </v>
      </c>
      <c r="AA60" s="37" t="str">
        <f>IF(ISBLANK('ETR Capacities'!V60)=TRUE," ",'ETR CO2 Savings (tCO2y)'!Q60*'Input Data'!$L$7/1000000)</f>
        <v xml:space="preserve"> </v>
      </c>
      <c r="AB60" s="37" t="str">
        <f>IF(ISBLANK('ETR Capacities'!W60)=TRUE," ",'ETR CO2 Savings (tCO2y)'!R60*'Input Data'!$L$7/1000000)</f>
        <v xml:space="preserve"> </v>
      </c>
      <c r="AC60" s="37" t="str">
        <f>IF(ISBLANK('ETR Capacities'!X60)=TRUE," ",'ETR CO2 Savings (tCO2y)'!S60*'Input Data'!$L$7/1000000)</f>
        <v xml:space="preserve"> </v>
      </c>
      <c r="AD60" s="37" t="str">
        <f>IF(ISBLANK('ETR Capacities'!Y60)=TRUE," ",'ETR CO2 Savings (tCO2y)'!T60*'Input Data'!$L$7/1000000)</f>
        <v xml:space="preserve"> </v>
      </c>
      <c r="AE60" s="242" t="str">
        <f>IF(ISBLANK('ETR Capacities'!AA60)=TRUE," ",'ETR CO2 Savings (tCO2y)'!U60*'Input Data'!$L$7/1000000)</f>
        <v xml:space="preserve"> </v>
      </c>
      <c r="AF60" s="40" t="str">
        <f>IF(ISBLANK('ETR Capacities'!V60)=TRUE," ",'ETR CO2 Savings (tCO2y)'!Q60*'Input Data'!$L$8/1000000)</f>
        <v xml:space="preserve"> </v>
      </c>
      <c r="AG60" s="40" t="str">
        <f>IF(ISBLANK('ETR Capacities'!W60)=TRUE," ",'ETR CO2 Savings (tCO2y)'!R60*'Input Data'!$L$8/1000000)</f>
        <v xml:space="preserve"> </v>
      </c>
      <c r="AH60" s="40" t="str">
        <f>IF(ISBLANK('ETR Capacities'!X60)=TRUE," ",'ETR CO2 Savings (tCO2y)'!S60*'Input Data'!$L$8/1000000)</f>
        <v xml:space="preserve"> </v>
      </c>
      <c r="AI60" s="40" t="str">
        <f>IF(ISBLANK('ETR Capacities'!Y60)=TRUE," ",'ETR CO2 Savings (tCO2y)'!T60*'Input Data'!$L$8/1000000)</f>
        <v xml:space="preserve"> </v>
      </c>
      <c r="AJ60" s="248" t="str">
        <f>IF(ISBLANK('ETR Capacities'!AA60)=TRUE," ",'ETR CO2 Savings (tCO2y)'!U60*'Input Data'!$L$8/1000000)</f>
        <v xml:space="preserve"> </v>
      </c>
      <c r="AK60" s="227" t="str">
        <f>IF(ISBLANK('ETR Capacities'!AB60)=TRUE," ",'ETR CO2 Savings (tCO2y)'!V60*'Input Data'!$M$6/1000000)</f>
        <v xml:space="preserve"> </v>
      </c>
      <c r="AL60" s="227" t="str">
        <f>IF(ISBLANK('ETR Capacities'!AC60)=TRUE," ",'ETR CO2 Savings (tCO2y)'!W60*'Input Data'!$M$6/1000000)</f>
        <v xml:space="preserve"> </v>
      </c>
      <c r="AM60" s="227" t="str">
        <f>IF(ISBLANK('ETR Capacities'!AD60)=TRUE," ",'ETR CO2 Savings (tCO2y)'!X60*'Input Data'!$M$6/1000000)</f>
        <v xml:space="preserve"> </v>
      </c>
      <c r="AN60" s="227" t="str">
        <f>IF(ISBLANK('ETR Capacities'!AE60)=TRUE," ",'ETR CO2 Savings (tCO2y)'!Y60*'Input Data'!$M$6/1000000)</f>
        <v xml:space="preserve"> </v>
      </c>
      <c r="AO60" s="228" t="str">
        <f>IF(ISBLANK('ETR Capacities'!AG60)=TRUE," ",'ETR CO2 Savings (tCO2y)'!Z60*'Input Data'!$M$6/1000000)</f>
        <v xml:space="preserve"> </v>
      </c>
      <c r="AP60" s="37" t="str">
        <f>IF(ISBLANK('ETR Capacities'!AB60)=TRUE," ",'ETR CO2 Savings (tCO2y)'!V60*'Input Data'!$M$7/1000000)</f>
        <v xml:space="preserve"> </v>
      </c>
      <c r="AQ60" s="37" t="str">
        <f>IF(ISBLANK('ETR Capacities'!AC60)=TRUE," ",'ETR CO2 Savings (tCO2y)'!W60*'Input Data'!$M$7/1000000)</f>
        <v xml:space="preserve"> </v>
      </c>
      <c r="AR60" s="37" t="str">
        <f>IF(ISBLANK('ETR Capacities'!AD60)=TRUE," ",'ETR CO2 Savings (tCO2y)'!X60*'Input Data'!$M$7/1000000)</f>
        <v xml:space="preserve"> </v>
      </c>
      <c r="AS60" s="37" t="str">
        <f>IF(ISBLANK('ETR Capacities'!AE60)=TRUE," ",'ETR CO2 Savings (tCO2y)'!Y60*'Input Data'!$M$7/1000000)</f>
        <v xml:space="preserve"> </v>
      </c>
      <c r="AT60" s="242" t="str">
        <f>IF(ISBLANK('ETR Capacities'!AG60)=TRUE," ",'ETR CO2 Savings (tCO2y)'!Z60*'Input Data'!$M$7/1000000)</f>
        <v xml:space="preserve"> </v>
      </c>
      <c r="AU60" s="40" t="str">
        <f>IF(ISBLANK('ETR Capacities'!AB60)=TRUE," ",'ETR CO2 Savings (tCO2y)'!V60*'Input Data'!$M$8/1000000)</f>
        <v xml:space="preserve"> </v>
      </c>
      <c r="AV60" s="40" t="str">
        <f>IF(ISBLANK('ETR Capacities'!AC60)=TRUE," ",'ETR CO2 Savings (tCO2y)'!W60*'Input Data'!$M$8/1000000)</f>
        <v xml:space="preserve"> </v>
      </c>
      <c r="AW60" s="40" t="str">
        <f>IF(ISBLANK('ETR Capacities'!AD60)=TRUE," ",'ETR CO2 Savings (tCO2y)'!X60*'Input Data'!$M$8/1000000)</f>
        <v xml:space="preserve"> </v>
      </c>
      <c r="AX60" s="40" t="str">
        <f>IF(ISBLANK('ETR Capacities'!AE60)=TRUE," ",'ETR CO2 Savings (tCO2y)'!Y60*'Input Data'!$M$8/1000000)</f>
        <v xml:space="preserve"> </v>
      </c>
      <c r="AY60" s="248" t="str">
        <f>IF(ISBLANK('ETR Capacities'!AG60)=TRUE," ",'ETR CO2 Savings (tCO2y)'!Z60*'Input Data'!$M$8/1000000)</f>
        <v xml:space="preserve"> </v>
      </c>
    </row>
    <row r="61" spans="2:51" ht="76.5" customHeight="1" x14ac:dyDescent="0.25">
      <c r="B61" s="485" t="str">
        <f>'ETR Capacities'!B61</f>
        <v>NL</v>
      </c>
      <c r="C61" s="482" t="str">
        <f>'ETR Capacities'!C61</f>
        <v>ETR-A-430</v>
      </c>
      <c r="D61" s="471" t="str">
        <f>_xlfn.XLOOKUP(C61,'Investment Project Main Info'!$E$4:$E$265,'Investment Project Main Info'!$F$4:$F$265)</f>
        <v>Porthos</v>
      </c>
      <c r="E61" s="471" t="str">
        <f>_xlfn.XLOOKUP(C61,'ETR Capacities'!$C$5:$C$79,'ETR Capacities'!$E$5:$E$79)</f>
        <v>CCS/CCU</v>
      </c>
      <c r="F61" s="13">
        <v>115</v>
      </c>
      <c r="G61" s="386">
        <f>IF(ISBLANK('ETR Capacities'!J61)=TRUE," ",'ETR CO2 Savings (tCO2y)'!G61*'Input Data'!$I$6/1000000)</f>
        <v>0</v>
      </c>
      <c r="H61" s="105">
        <f>IF(ISBLANK('ETR Capacities'!K61)=TRUE," ",'ETR CO2 Savings (tCO2y)'!H61*'Input Data'!$I$6/1000000)</f>
        <v>0</v>
      </c>
      <c r="I61" s="105">
        <f>IF(ISBLANK('ETR Capacities'!L61)=TRUE," ",'ETR CO2 Savings (tCO2y)'!I61*'Input Data'!$I$6/1000000)</f>
        <v>0</v>
      </c>
      <c r="J61" s="105">
        <f>IF(ISBLANK('ETR Capacities'!M61)=TRUE," ",'ETR CO2 Savings (tCO2y)'!J61*'Input Data'!$I$6/1000000)</f>
        <v>0</v>
      </c>
      <c r="K61" s="106">
        <f>IF(ISBLANK('ETR Capacities'!O61)=TRUE," ",'ETR CO2 Savings (tCO2y)'!K61*'Input Data'!$I$6/1000000)</f>
        <v>0</v>
      </c>
      <c r="L61" s="209">
        <f>IF(ISBLANK('ETR Capacities'!P61)=TRUE," ",'ETR CO2 Savings (tCO2y)'!L61*'Input Data'!$J$6/1000000)</f>
        <v>0</v>
      </c>
      <c r="M61" s="209">
        <f>IF(ISBLANK('ETR Capacities'!Q61)=TRUE," ",'ETR CO2 Savings (tCO2y)'!M61*'Input Data'!$J$6/1000000)</f>
        <v>0</v>
      </c>
      <c r="N61" s="209">
        <f>IF(ISBLANK('ETR Capacities'!R61)=TRUE," ",'ETR CO2 Savings (tCO2y)'!N61*'Input Data'!$J$6/1000000)</f>
        <v>0</v>
      </c>
      <c r="O61" s="209">
        <f>IF(ISBLANK('ETR Capacities'!S61)=TRUE," ",'ETR CO2 Savings (tCO2y)'!O61*'Input Data'!$J$6/1000000)</f>
        <v>140</v>
      </c>
      <c r="P61" s="210">
        <f>IF(ISBLANK('ETR Capacities'!U61)=TRUE," ",'ETR CO2 Savings (tCO2y)'!P61*'Input Data'!$J$6/1000000)</f>
        <v>0</v>
      </c>
      <c r="Q61" s="209">
        <f>IF(ISBLANK('ETR Capacities'!P61)=TRUE," ",'ETR CO2 Savings (tCO2y)'!L61*'Input Data'!$K$6/1000000)</f>
        <v>0</v>
      </c>
      <c r="R61" s="209">
        <f>IF(ISBLANK('ETR Capacities'!Q61)=TRUE," ",'ETR CO2 Savings (tCO2y)'!M61*'Input Data'!$K$6/1000000)</f>
        <v>0</v>
      </c>
      <c r="S61" s="209">
        <f>IF(ISBLANK('ETR Capacities'!R61)=TRUE," ",'ETR CO2 Savings (tCO2y)'!N61*'Input Data'!$K$6/1000000)</f>
        <v>0</v>
      </c>
      <c r="T61" s="209">
        <f>IF(ISBLANK('ETR Capacities'!S61)=TRUE," ",'ETR CO2 Savings (tCO2y)'!O61*'Input Data'!$K$6/1000000)</f>
        <v>57.5</v>
      </c>
      <c r="U61" s="210">
        <f>IF(ISBLANK('ETR Capacities'!U61)=TRUE," ",'ETR CO2 Savings (tCO2y)'!P61*'Input Data'!$K$6/1000000)</f>
        <v>0</v>
      </c>
      <c r="V61" s="227">
        <f>IF(ISBLANK('ETR Capacities'!V61)=TRUE," ",'ETR CO2 Savings (tCO2y)'!Q61*'Input Data'!$L$6/1000000)</f>
        <v>0</v>
      </c>
      <c r="W61" s="227">
        <f>IF(ISBLANK('ETR Capacities'!W61)=TRUE," ",'ETR CO2 Savings (tCO2y)'!R61*'Input Data'!$L$6/1000000)</f>
        <v>0</v>
      </c>
      <c r="X61" s="227">
        <f>IF(ISBLANK('ETR Capacities'!X61)=TRUE," ",'ETR CO2 Savings (tCO2y)'!S61*'Input Data'!$L$6/1000000)</f>
        <v>0</v>
      </c>
      <c r="Y61" s="227">
        <f>IF(ISBLANK('ETR Capacities'!Y61)=TRUE," ",'ETR CO2 Savings (tCO2y)'!T61*'Input Data'!$L$6/1000000)</f>
        <v>67.5</v>
      </c>
      <c r="Z61" s="228">
        <f>IF(ISBLANK('ETR Capacities'!AA61)=TRUE," ",'ETR CO2 Savings (tCO2y)'!U61*'Input Data'!$L$6/1000000)</f>
        <v>0</v>
      </c>
      <c r="AA61" s="37">
        <f>IF(ISBLANK('ETR Capacities'!V61)=TRUE," ",'ETR CO2 Savings (tCO2y)'!Q61*'Input Data'!$L$7/1000000)</f>
        <v>0</v>
      </c>
      <c r="AB61" s="37">
        <f>IF(ISBLANK('ETR Capacities'!W61)=TRUE," ",'ETR CO2 Savings (tCO2y)'!R61*'Input Data'!$L$7/1000000)</f>
        <v>0</v>
      </c>
      <c r="AC61" s="37">
        <f>IF(ISBLANK('ETR Capacities'!X61)=TRUE," ",'ETR CO2 Savings (tCO2y)'!S61*'Input Data'!$L$7/1000000)</f>
        <v>0</v>
      </c>
      <c r="AD61" s="37">
        <f>IF(ISBLANK('ETR Capacities'!Y61)=TRUE," ",'ETR CO2 Savings (tCO2y)'!T61*'Input Data'!$L$7/1000000)</f>
        <v>132.5</v>
      </c>
      <c r="AE61" s="242">
        <f>IF(ISBLANK('ETR Capacities'!AA61)=TRUE," ",'ETR CO2 Savings (tCO2y)'!U61*'Input Data'!$L$7/1000000)</f>
        <v>0</v>
      </c>
      <c r="AF61" s="40">
        <f>IF(ISBLANK('ETR Capacities'!V61)=TRUE," ",'ETR CO2 Savings (tCO2y)'!Q61*'Input Data'!$L$8/1000000)</f>
        <v>0</v>
      </c>
      <c r="AG61" s="40">
        <f>IF(ISBLANK('ETR Capacities'!W61)=TRUE," ",'ETR CO2 Savings (tCO2y)'!R61*'Input Data'!$L$8/1000000)</f>
        <v>0</v>
      </c>
      <c r="AH61" s="40">
        <f>IF(ISBLANK('ETR Capacities'!X61)=TRUE," ",'ETR CO2 Savings (tCO2y)'!S61*'Input Data'!$L$8/1000000)</f>
        <v>0</v>
      </c>
      <c r="AI61" s="40">
        <f>IF(ISBLANK('ETR Capacities'!Y61)=TRUE," ",'ETR CO2 Savings (tCO2y)'!T61*'Input Data'!$L$8/1000000)</f>
        <v>87.5</v>
      </c>
      <c r="AJ61" s="248">
        <f>IF(ISBLANK('ETR Capacities'!AA61)=TRUE," ",'ETR CO2 Savings (tCO2y)'!U61*'Input Data'!$L$8/1000000)</f>
        <v>0</v>
      </c>
      <c r="AK61" s="227">
        <f>IF(ISBLANK('ETR Capacities'!AB61)=TRUE," ",'ETR CO2 Savings (tCO2y)'!V61*'Input Data'!$M$6/1000000)</f>
        <v>0</v>
      </c>
      <c r="AL61" s="227">
        <f>IF(ISBLANK('ETR Capacities'!AC61)=TRUE," ",'ETR CO2 Savings (tCO2y)'!W61*'Input Data'!$M$6/1000000)</f>
        <v>0</v>
      </c>
      <c r="AM61" s="227">
        <f>IF(ISBLANK('ETR Capacities'!AD61)=TRUE," ",'ETR CO2 Savings (tCO2y)'!X61*'Input Data'!$M$6/1000000)</f>
        <v>0</v>
      </c>
      <c r="AN61" s="227">
        <f>IF(ISBLANK('ETR Capacities'!AE61)=TRUE," ",'ETR CO2 Savings (tCO2y)'!Y61*'Input Data'!$M$6/1000000)</f>
        <v>187.5</v>
      </c>
      <c r="AO61" s="228">
        <f>IF(ISBLANK('ETR Capacities'!AG61)=TRUE," ",'ETR CO2 Savings (tCO2y)'!Z61*'Input Data'!$M$6/1000000)</f>
        <v>0</v>
      </c>
      <c r="AP61" s="37">
        <f>IF(ISBLANK('ETR Capacities'!AB61)=TRUE," ",'ETR CO2 Savings (tCO2y)'!V61*'Input Data'!$M$7/1000000)</f>
        <v>0</v>
      </c>
      <c r="AQ61" s="37">
        <f>IF(ISBLANK('ETR Capacities'!AC61)=TRUE," ",'ETR CO2 Savings (tCO2y)'!W61*'Input Data'!$M$7/1000000)</f>
        <v>0</v>
      </c>
      <c r="AR61" s="37">
        <f>IF(ISBLANK('ETR Capacities'!AD61)=TRUE," ",'ETR CO2 Savings (tCO2y)'!X61*'Input Data'!$M$7/1000000)</f>
        <v>0</v>
      </c>
      <c r="AS61" s="37">
        <f>IF(ISBLANK('ETR Capacities'!AE61)=TRUE," ",'ETR CO2 Savings (tCO2y)'!Y61*'Input Data'!$M$7/1000000)</f>
        <v>250</v>
      </c>
      <c r="AT61" s="242">
        <f>IF(ISBLANK('ETR Capacities'!AG61)=TRUE," ",'ETR CO2 Savings (tCO2y)'!Z61*'Input Data'!$M$7/1000000)</f>
        <v>0</v>
      </c>
      <c r="AU61" s="40">
        <f>IF(ISBLANK('ETR Capacities'!AB61)=TRUE," ",'ETR CO2 Savings (tCO2y)'!V61*'Input Data'!$M$8/1000000)</f>
        <v>0</v>
      </c>
      <c r="AV61" s="40">
        <f>IF(ISBLANK('ETR Capacities'!AC61)=TRUE," ",'ETR CO2 Savings (tCO2y)'!W61*'Input Data'!$M$8/1000000)</f>
        <v>0</v>
      </c>
      <c r="AW61" s="40">
        <f>IF(ISBLANK('ETR Capacities'!AD61)=TRUE," ",'ETR CO2 Savings (tCO2y)'!X61*'Input Data'!$M$8/1000000)</f>
        <v>0</v>
      </c>
      <c r="AX61" s="40">
        <f>IF(ISBLANK('ETR Capacities'!AE61)=TRUE," ",'ETR CO2 Savings (tCO2y)'!Y61*'Input Data'!$M$8/1000000)</f>
        <v>200</v>
      </c>
      <c r="AY61" s="248">
        <f>IF(ISBLANK('ETR Capacities'!AG61)=TRUE," ",'ETR CO2 Savings (tCO2y)'!Z61*'Input Data'!$M$8/1000000)</f>
        <v>0</v>
      </c>
    </row>
    <row r="62" spans="2:51" ht="176.25" customHeight="1" x14ac:dyDescent="0.25">
      <c r="B62" s="485" t="str">
        <f>'ETR Capacities'!B62</f>
        <v>NL</v>
      </c>
      <c r="C62" s="482" t="str">
        <f>'ETR Capacities'!C62</f>
        <v>ETR-N-432</v>
      </c>
      <c r="D62" s="471" t="str">
        <f>_xlfn.XLOOKUP(C62,'Investment Project Main Info'!$E$4:$E$265,'Investment Project Main Info'!$F$4:$F$265)</f>
        <v>Athos</v>
      </c>
      <c r="E62" s="471" t="str">
        <f>_xlfn.XLOOKUP(C62,'ETR Capacities'!$C$5:$C$79,'ETR Capacities'!$E$5:$E$79)</f>
        <v>CCS/CCU</v>
      </c>
      <c r="F62" s="13" t="str">
        <f>IF(_xlfn.XLOOKUP(C62,'ETR Capacities'!$C$5:$C$79,'ETR Capacities'!$F$5:$F$79)=0," ",_xlfn.XLOOKUP(C62,'ETR Capacities'!$C$5:$C$79,'ETR Capacities'!$F$5:$F$79))</f>
        <v xml:space="preserve"> </v>
      </c>
      <c r="G62" s="386">
        <f>IF(ISBLANK('ETR Capacities'!J62)=TRUE," ",'ETR CO2 Savings (tCO2y)'!G62*'Input Data'!$I$6/1000000)</f>
        <v>0</v>
      </c>
      <c r="H62" s="105">
        <f>IF(ISBLANK('ETR Capacities'!K62)=TRUE," ",'ETR CO2 Savings (tCO2y)'!H62*'Input Data'!$I$6/1000000)</f>
        <v>0</v>
      </c>
      <c r="I62" s="105">
        <f>IF(ISBLANK('ETR Capacities'!L62)=TRUE," ",'ETR CO2 Savings (tCO2y)'!I62*'Input Data'!$I$6/1000000)</f>
        <v>0</v>
      </c>
      <c r="J62" s="105">
        <f>IF(ISBLANK('ETR Capacities'!M62)=TRUE," ",'ETR CO2 Savings (tCO2y)'!J62*'Input Data'!$I$6/1000000)</f>
        <v>0</v>
      </c>
      <c r="K62" s="106">
        <f>IF(ISBLANK('ETR Capacities'!O62)=TRUE," ",'ETR CO2 Savings (tCO2y)'!K62*'Input Data'!$I$6/1000000)</f>
        <v>0</v>
      </c>
      <c r="L62" s="209">
        <f>IF(ISBLANK('ETR Capacities'!P62)=TRUE," ",'ETR CO2 Savings (tCO2y)'!L62*'Input Data'!$J$6/1000000)</f>
        <v>0</v>
      </c>
      <c r="M62" s="209">
        <f>IF(ISBLANK('ETR Capacities'!Q62)=TRUE," ",'ETR CO2 Savings (tCO2y)'!M62*'Input Data'!$J$6/1000000)</f>
        <v>0</v>
      </c>
      <c r="N62" s="209">
        <f>IF(ISBLANK('ETR Capacities'!R62)=TRUE," ",'ETR CO2 Savings (tCO2y)'!N62*'Input Data'!$J$6/1000000)</f>
        <v>0</v>
      </c>
      <c r="O62" s="209">
        <f>IF(ISBLANK('ETR Capacities'!S62)=TRUE," ",'ETR CO2 Savings (tCO2y)'!O62*'Input Data'!$J$6/1000000)</f>
        <v>0</v>
      </c>
      <c r="P62" s="210">
        <f>IF(ISBLANK('ETR Capacities'!U62)=TRUE," ",'ETR CO2 Savings (tCO2y)'!P62*'Input Data'!$J$6/1000000)</f>
        <v>0</v>
      </c>
      <c r="Q62" s="209">
        <f>IF(ISBLANK('ETR Capacities'!P62)=TRUE," ",'ETR CO2 Savings (tCO2y)'!L62*'Input Data'!$K$6/1000000)</f>
        <v>0</v>
      </c>
      <c r="R62" s="209">
        <f>IF(ISBLANK('ETR Capacities'!Q62)=TRUE," ",'ETR CO2 Savings (tCO2y)'!M62*'Input Data'!$K$6/1000000)</f>
        <v>0</v>
      </c>
      <c r="S62" s="209">
        <f>IF(ISBLANK('ETR Capacities'!R62)=TRUE," ",'ETR CO2 Savings (tCO2y)'!N62*'Input Data'!$K$6/1000000)</f>
        <v>0</v>
      </c>
      <c r="T62" s="209">
        <f>IF(ISBLANK('ETR Capacities'!S62)=TRUE," ",'ETR CO2 Savings (tCO2y)'!O62*'Input Data'!$K$6/1000000)</f>
        <v>0</v>
      </c>
      <c r="U62" s="210">
        <f>IF(ISBLANK('ETR Capacities'!U62)=TRUE," ",'ETR CO2 Savings (tCO2y)'!P62*'Input Data'!$K$6/1000000)</f>
        <v>0</v>
      </c>
      <c r="V62" s="227">
        <f>IF(ISBLANK('ETR Capacities'!V62)=TRUE," ",'ETR CO2 Savings (tCO2y)'!Q62*'Input Data'!$L$6/1000000)</f>
        <v>0</v>
      </c>
      <c r="W62" s="227">
        <f>IF(ISBLANK('ETR Capacities'!W62)=TRUE," ",'ETR CO2 Savings (tCO2y)'!R62*'Input Data'!$L$6/1000000)</f>
        <v>0</v>
      </c>
      <c r="X62" s="227">
        <f>IF(ISBLANK('ETR Capacities'!X62)=TRUE," ",'ETR CO2 Savings (tCO2y)'!S62*'Input Data'!$L$6/1000000)</f>
        <v>0</v>
      </c>
      <c r="Y62" s="227">
        <f>IF(ISBLANK('ETR Capacities'!Y62)=TRUE," ",'ETR CO2 Savings (tCO2y)'!T62*'Input Data'!$L$6/1000000)</f>
        <v>2268</v>
      </c>
      <c r="Z62" s="228">
        <f>IF(ISBLANK('ETR Capacities'!AA62)=TRUE," ",'ETR CO2 Savings (tCO2y)'!U62*'Input Data'!$L$6/1000000)</f>
        <v>0</v>
      </c>
      <c r="AA62" s="37">
        <f>IF(ISBLANK('ETR Capacities'!V62)=TRUE," ",'ETR CO2 Savings (tCO2y)'!Q62*'Input Data'!$L$7/1000000)</f>
        <v>0</v>
      </c>
      <c r="AB62" s="37">
        <f>IF(ISBLANK('ETR Capacities'!W62)=TRUE," ",'ETR CO2 Savings (tCO2y)'!R62*'Input Data'!$L$7/1000000)</f>
        <v>0</v>
      </c>
      <c r="AC62" s="37">
        <f>IF(ISBLANK('ETR Capacities'!X62)=TRUE," ",'ETR CO2 Savings (tCO2y)'!S62*'Input Data'!$L$7/1000000)</f>
        <v>0</v>
      </c>
      <c r="AD62" s="37">
        <f>IF(ISBLANK('ETR Capacities'!Y62)=TRUE," ",'ETR CO2 Savings (tCO2y)'!T62*'Input Data'!$L$7/1000000)</f>
        <v>4452</v>
      </c>
      <c r="AE62" s="242">
        <f>IF(ISBLANK('ETR Capacities'!AA62)=TRUE," ",'ETR CO2 Savings (tCO2y)'!U62*'Input Data'!$L$7/1000000)</f>
        <v>0</v>
      </c>
      <c r="AF62" s="40">
        <f>IF(ISBLANK('ETR Capacities'!V62)=TRUE," ",'ETR CO2 Savings (tCO2y)'!Q62*'Input Data'!$L$8/1000000)</f>
        <v>0</v>
      </c>
      <c r="AG62" s="40">
        <f>IF(ISBLANK('ETR Capacities'!W62)=TRUE," ",'ETR CO2 Savings (tCO2y)'!R62*'Input Data'!$L$8/1000000)</f>
        <v>0</v>
      </c>
      <c r="AH62" s="40">
        <f>IF(ISBLANK('ETR Capacities'!X62)=TRUE," ",'ETR CO2 Savings (tCO2y)'!S62*'Input Data'!$L$8/1000000)</f>
        <v>0</v>
      </c>
      <c r="AI62" s="40">
        <f>IF(ISBLANK('ETR Capacities'!Y62)=TRUE," ",'ETR CO2 Savings (tCO2y)'!T62*'Input Data'!$L$8/1000000)</f>
        <v>2940</v>
      </c>
      <c r="AJ62" s="248">
        <f>IF(ISBLANK('ETR Capacities'!AA62)=TRUE," ",'ETR CO2 Savings (tCO2y)'!U62*'Input Data'!$L$8/1000000)</f>
        <v>0</v>
      </c>
      <c r="AK62" s="227">
        <f>IF(ISBLANK('ETR Capacities'!AB62)=TRUE," ",'ETR CO2 Savings (tCO2y)'!V62*'Input Data'!$M$6/1000000)</f>
        <v>0</v>
      </c>
      <c r="AL62" s="227">
        <f>IF(ISBLANK('ETR Capacities'!AC62)=TRUE," ",'ETR CO2 Savings (tCO2y)'!W62*'Input Data'!$M$6/1000000)</f>
        <v>0</v>
      </c>
      <c r="AM62" s="227">
        <f>IF(ISBLANK('ETR Capacities'!AD62)=TRUE," ",'ETR CO2 Savings (tCO2y)'!X62*'Input Data'!$M$6/1000000)</f>
        <v>0</v>
      </c>
      <c r="AN62" s="227">
        <f>IF(ISBLANK('ETR Capacities'!AE62)=TRUE," ",'ETR CO2 Savings (tCO2y)'!Y62*'Input Data'!$M$6/1000000)</f>
        <v>6300</v>
      </c>
      <c r="AO62" s="228">
        <f>IF(ISBLANK('ETR Capacities'!AG62)=TRUE," ",'ETR CO2 Savings (tCO2y)'!Z62*'Input Data'!$M$6/1000000)</f>
        <v>0</v>
      </c>
      <c r="AP62" s="37">
        <f>IF(ISBLANK('ETR Capacities'!AB62)=TRUE," ",'ETR CO2 Savings (tCO2y)'!V62*'Input Data'!$M$7/1000000)</f>
        <v>0</v>
      </c>
      <c r="AQ62" s="37">
        <f>IF(ISBLANK('ETR Capacities'!AC62)=TRUE," ",'ETR CO2 Savings (tCO2y)'!W62*'Input Data'!$M$7/1000000)</f>
        <v>0</v>
      </c>
      <c r="AR62" s="37">
        <f>IF(ISBLANK('ETR Capacities'!AD62)=TRUE," ",'ETR CO2 Savings (tCO2y)'!X62*'Input Data'!$M$7/1000000)</f>
        <v>0</v>
      </c>
      <c r="AS62" s="38">
        <f>IF(ISBLANK('ETR Capacities'!AE62)=TRUE," ",'ETR CO2 Savings (tCO2y)'!Y62*'Input Data'!$M$7/1000000)</f>
        <v>8400</v>
      </c>
      <c r="AT62" s="242">
        <f>IF(ISBLANK('ETR Capacities'!AG62)=TRUE," ",'ETR CO2 Savings (tCO2y)'!Z62*'Input Data'!$M$7/1000000)</f>
        <v>0</v>
      </c>
      <c r="AU62" s="40">
        <f>IF(ISBLANK('ETR Capacities'!AB62)=TRUE," ",'ETR CO2 Savings (tCO2y)'!V62*'Input Data'!$M$8/1000000)</f>
        <v>0</v>
      </c>
      <c r="AV62" s="40">
        <f>IF(ISBLANK('ETR Capacities'!AC62)=TRUE," ",'ETR CO2 Savings (tCO2y)'!W62*'Input Data'!$M$8/1000000)</f>
        <v>0</v>
      </c>
      <c r="AW62" s="40">
        <f>IF(ISBLANK('ETR Capacities'!AD62)=TRUE," ",'ETR CO2 Savings (tCO2y)'!X62*'Input Data'!$M$8/1000000)</f>
        <v>0</v>
      </c>
      <c r="AX62" s="40">
        <f>IF(ISBLANK('ETR Capacities'!AE62)=TRUE," ",'ETR CO2 Savings (tCO2y)'!Y62*'Input Data'!$M$8/1000000)</f>
        <v>6720</v>
      </c>
      <c r="AY62" s="248">
        <f>IF(ISBLANK('ETR Capacities'!AG62)=TRUE," ",'ETR CO2 Savings (tCO2y)'!Z62*'Input Data'!$M$8/1000000)</f>
        <v>0</v>
      </c>
    </row>
    <row r="63" spans="2:51" ht="69" customHeight="1" x14ac:dyDescent="0.25">
      <c r="B63" s="485" t="str">
        <f>'ETR Capacities'!B63</f>
        <v>NL</v>
      </c>
      <c r="C63" s="471" t="str">
        <f>'ETR Capacities'!C63</f>
        <v>ETR-A-437</v>
      </c>
      <c r="D63" s="471" t="str">
        <f>_xlfn.XLOOKUP(C63,'Investment Project Main Info'!$E$4:$E$265,'Investment Project Main Info'!$F$4:$F$265)</f>
        <v>Supercritical water gasification facilities</v>
      </c>
      <c r="E63" s="471" t="str">
        <f>_xlfn.XLOOKUP(C63,'ETR Capacities'!$C$5:$C$79,'ETR Capacities'!$E$5:$E$79)</f>
        <v>Biomethane developments</v>
      </c>
      <c r="F63" s="13" t="str">
        <f>IF(_xlfn.XLOOKUP(C63,'ETR Capacities'!$C$5:$C$79,'ETR Capacities'!$F$5:$F$79)=0," ",_xlfn.XLOOKUP(C63,'ETR Capacities'!$C$5:$C$79,'ETR Capacities'!$F$5:$F$79))</f>
        <v xml:space="preserve"> </v>
      </c>
      <c r="G63" s="386">
        <f>IF(ISBLANK('ETR Capacities'!J63)=TRUE," ",'ETR CO2 Savings (tCO2y)'!G63*'Input Data'!$I$6/1000000)</f>
        <v>0</v>
      </c>
      <c r="H63" s="105">
        <f>IF(ISBLANK('ETR Capacities'!K63)=TRUE," ",'ETR CO2 Savings (tCO2y)'!H63*'Input Data'!$I$6/1000000)</f>
        <v>0</v>
      </c>
      <c r="I63" s="105">
        <f>IF(ISBLANK('ETR Capacities'!L63)=TRUE," ",'ETR CO2 Savings (tCO2y)'!I63*'Input Data'!$I$6/1000000)</f>
        <v>0</v>
      </c>
      <c r="J63" s="105">
        <f>IF(ISBLANK('ETR Capacities'!M63)=TRUE," ",'ETR CO2 Savings (tCO2y)'!J63*'Input Data'!$I$6/1000000)</f>
        <v>0</v>
      </c>
      <c r="K63" s="106">
        <f>IF(ISBLANK('ETR Capacities'!O63)=TRUE," ",'ETR CO2 Savings (tCO2y)'!K63*'Input Data'!$I$6/1000000)</f>
        <v>0</v>
      </c>
      <c r="L63" s="209">
        <f>IF(ISBLANK('ETR Capacities'!P63)=TRUE," ",'ETR CO2 Savings (tCO2y)'!L63*'Input Data'!$J$6/1000000)</f>
        <v>0</v>
      </c>
      <c r="M63" s="209">
        <f>IF(ISBLANK('ETR Capacities'!Q63)=TRUE," ",'ETR CO2 Savings (tCO2y)'!M63*'Input Data'!$J$6/1000000)</f>
        <v>0</v>
      </c>
      <c r="N63" s="209">
        <f>IF(ISBLANK('ETR Capacities'!R63)=TRUE," ",'ETR CO2 Savings (tCO2y)'!N63*'Input Data'!$J$6/1000000)</f>
        <v>10.301760000000002</v>
      </c>
      <c r="O63" s="209">
        <f>IF(ISBLANK('ETR Capacities'!S63)=TRUE," ",'ETR CO2 Savings (tCO2y)'!O63*'Input Data'!$J$6/1000000)</f>
        <v>0</v>
      </c>
      <c r="P63" s="210">
        <f>IF(ISBLANK('ETR Capacities'!U63)=TRUE," ",'ETR CO2 Savings (tCO2y)'!P63*'Input Data'!$J$6/1000000)</f>
        <v>0</v>
      </c>
      <c r="Q63" s="209">
        <f>IF(ISBLANK('ETR Capacities'!P63)=TRUE," ",'ETR CO2 Savings (tCO2y)'!L63*'Input Data'!$K$6/1000000)</f>
        <v>0</v>
      </c>
      <c r="R63" s="209">
        <f>IF(ISBLANK('ETR Capacities'!Q63)=TRUE," ",'ETR CO2 Savings (tCO2y)'!M63*'Input Data'!$K$6/1000000)</f>
        <v>0</v>
      </c>
      <c r="S63" s="209">
        <f>IF(ISBLANK('ETR Capacities'!R63)=TRUE," ",'ETR CO2 Savings (tCO2y)'!N63*'Input Data'!$K$6/1000000)</f>
        <v>4.2310800000000013</v>
      </c>
      <c r="T63" s="209">
        <f>IF(ISBLANK('ETR Capacities'!S63)=TRUE," ",'ETR CO2 Savings (tCO2y)'!O63*'Input Data'!$K$6/1000000)</f>
        <v>0</v>
      </c>
      <c r="U63" s="210">
        <f>IF(ISBLANK('ETR Capacities'!U63)=TRUE," ",'ETR CO2 Savings (tCO2y)'!P63*'Input Data'!$K$6/1000000)</f>
        <v>0</v>
      </c>
      <c r="V63" s="227">
        <f>IF(ISBLANK('ETR Capacities'!V63)=TRUE," ",'ETR CO2 Savings (tCO2y)'!Q63*'Input Data'!$L$6/1000000)</f>
        <v>0</v>
      </c>
      <c r="W63" s="227">
        <f>IF(ISBLANK('ETR Capacities'!W63)=TRUE," ",'ETR CO2 Savings (tCO2y)'!R63*'Input Data'!$L$6/1000000)</f>
        <v>0</v>
      </c>
      <c r="X63" s="227">
        <f>IF(ISBLANK('ETR Capacities'!X63)=TRUE," ",'ETR CO2 Savings (tCO2y)'!S63*'Input Data'!$L$6/1000000)</f>
        <v>72.227295000000012</v>
      </c>
      <c r="Y63" s="227">
        <f>IF(ISBLANK('ETR Capacities'!Y63)=TRUE," ",'ETR CO2 Savings (tCO2y)'!T63*'Input Data'!$L$6/1000000)</f>
        <v>0</v>
      </c>
      <c r="Z63" s="228">
        <f>IF(ISBLANK('ETR Capacities'!AA63)=TRUE," ",'ETR CO2 Savings (tCO2y)'!U63*'Input Data'!$L$6/1000000)</f>
        <v>0</v>
      </c>
      <c r="AA63" s="37">
        <f>IF(ISBLANK('ETR Capacities'!V63)=TRUE," ",'ETR CO2 Savings (tCO2y)'!Q63*'Input Data'!$L$7/1000000)</f>
        <v>0</v>
      </c>
      <c r="AB63" s="37">
        <f>IF(ISBLANK('ETR Capacities'!W63)=TRUE," ",'ETR CO2 Savings (tCO2y)'!R63*'Input Data'!$L$7/1000000)</f>
        <v>0</v>
      </c>
      <c r="AC63" s="37">
        <f>IF(ISBLANK('ETR Capacities'!X63)=TRUE," ",'ETR CO2 Savings (tCO2y)'!S63*'Input Data'!$L$7/1000000)</f>
        <v>141.77950500000003</v>
      </c>
      <c r="AD63" s="37">
        <f>IF(ISBLANK('ETR Capacities'!Y63)=TRUE," ",'ETR CO2 Savings (tCO2y)'!T63*'Input Data'!$L$7/1000000)</f>
        <v>0</v>
      </c>
      <c r="AE63" s="242">
        <f>IF(ISBLANK('ETR Capacities'!AA63)=TRUE," ",'ETR CO2 Savings (tCO2y)'!U63*'Input Data'!$L$7/1000000)</f>
        <v>0</v>
      </c>
      <c r="AF63" s="40">
        <f>IF(ISBLANK('ETR Capacities'!V63)=TRUE," ",'ETR CO2 Savings (tCO2y)'!Q63*'Input Data'!$L$8/1000000)</f>
        <v>0</v>
      </c>
      <c r="AG63" s="40">
        <f>IF(ISBLANK('ETR Capacities'!W63)=TRUE," ",'ETR CO2 Savings (tCO2y)'!R63*'Input Data'!$L$8/1000000)</f>
        <v>0</v>
      </c>
      <c r="AH63" s="40">
        <f>IF(ISBLANK('ETR Capacities'!X63)=TRUE," ",'ETR CO2 Savings (tCO2y)'!S63*'Input Data'!$L$8/1000000)</f>
        <v>93.627975000000021</v>
      </c>
      <c r="AI63" s="40">
        <f>IF(ISBLANK('ETR Capacities'!Y63)=TRUE," ",'ETR CO2 Savings (tCO2y)'!T63*'Input Data'!$L$8/1000000)</f>
        <v>0</v>
      </c>
      <c r="AJ63" s="248">
        <f>IF(ISBLANK('ETR Capacities'!AA63)=TRUE," ",'ETR CO2 Savings (tCO2y)'!U63*'Input Data'!$L$8/1000000)</f>
        <v>0</v>
      </c>
      <c r="AK63" s="227">
        <f>IF(ISBLANK('ETR Capacities'!AB63)=TRUE," ",'ETR CO2 Savings (tCO2y)'!V63*'Input Data'!$M$6/1000000)</f>
        <v>0</v>
      </c>
      <c r="AL63" s="227">
        <f>IF(ISBLANK('ETR Capacities'!AC63)=TRUE," ",'ETR CO2 Savings (tCO2y)'!W63*'Input Data'!$M$6/1000000)</f>
        <v>0</v>
      </c>
      <c r="AM63" s="227">
        <f>IF(ISBLANK('ETR Capacities'!AD63)=TRUE," ",'ETR CO2 Savings (tCO2y)'!X63*'Input Data'!$M$6/1000000)</f>
        <v>200.63137500000002</v>
      </c>
      <c r="AN63" s="227">
        <f>IF(ISBLANK('ETR Capacities'!AE63)=TRUE," ",'ETR CO2 Savings (tCO2y)'!Y63*'Input Data'!$M$6/1000000)</f>
        <v>0</v>
      </c>
      <c r="AO63" s="228">
        <f>IF(ISBLANK('ETR Capacities'!AG63)=TRUE," ",'ETR CO2 Savings (tCO2y)'!Z63*'Input Data'!$M$6/1000000)</f>
        <v>0</v>
      </c>
      <c r="AP63" s="37">
        <f>IF(ISBLANK('ETR Capacities'!AB63)=TRUE," ",'ETR CO2 Savings (tCO2y)'!V63*'Input Data'!$M$7/1000000)</f>
        <v>0</v>
      </c>
      <c r="AQ63" s="37">
        <f>IF(ISBLANK('ETR Capacities'!AC63)=TRUE," ",'ETR CO2 Savings (tCO2y)'!W63*'Input Data'!$M$7/1000000)</f>
        <v>0</v>
      </c>
      <c r="AR63" s="37">
        <f>IF(ISBLANK('ETR Capacities'!AD63)=TRUE," ",'ETR CO2 Savings (tCO2y)'!X63*'Input Data'!$M$7/1000000)</f>
        <v>267.50850000000008</v>
      </c>
      <c r="AS63" s="37">
        <f>IF(ISBLANK('ETR Capacities'!AE63)=TRUE," ",'ETR CO2 Savings (tCO2y)'!Y63*'Input Data'!$M$7/1000000)</f>
        <v>0</v>
      </c>
      <c r="AT63" s="242">
        <f>IF(ISBLANK('ETR Capacities'!AG63)=TRUE," ",'ETR CO2 Savings (tCO2y)'!Z63*'Input Data'!$M$7/1000000)</f>
        <v>0</v>
      </c>
      <c r="AU63" s="40">
        <f>IF(ISBLANK('ETR Capacities'!AB63)=TRUE," ",'ETR CO2 Savings (tCO2y)'!V63*'Input Data'!$M$8/1000000)</f>
        <v>0</v>
      </c>
      <c r="AV63" s="40">
        <f>IF(ISBLANK('ETR Capacities'!AC63)=TRUE," ",'ETR CO2 Savings (tCO2y)'!W63*'Input Data'!$M$8/1000000)</f>
        <v>0</v>
      </c>
      <c r="AW63" s="40">
        <f>IF(ISBLANK('ETR Capacities'!AD63)=TRUE," ",'ETR CO2 Savings (tCO2y)'!X63*'Input Data'!$M$8/1000000)</f>
        <v>214.00680000000003</v>
      </c>
      <c r="AX63" s="40">
        <f>IF(ISBLANK('ETR Capacities'!AE63)=TRUE," ",'ETR CO2 Savings (tCO2y)'!Y63*'Input Data'!$M$8/1000000)</f>
        <v>0</v>
      </c>
      <c r="AY63" s="248">
        <f>IF(ISBLANK('ETR Capacities'!AG63)=TRUE," ",'ETR CO2 Savings (tCO2y)'!Z63*'Input Data'!$M$8/1000000)</f>
        <v>0</v>
      </c>
    </row>
    <row r="64" spans="2:51" ht="174" customHeight="1" x14ac:dyDescent="0.25">
      <c r="B64" s="485" t="str">
        <f>'ETR Capacities'!B64</f>
        <v>NL</v>
      </c>
      <c r="C64" s="471" t="str">
        <f>'ETR Capacities'!C64</f>
        <v>ETR-N-956</v>
      </c>
      <c r="D64" s="471" t="str">
        <f>_xlfn.XLOOKUP(C64,'Investment Project Main Info'!$E$4:$E$265,'Investment Project Main Info'!$F$4:$F$265)</f>
        <v>Hydrogen export/import Oude Statenzijl</v>
      </c>
      <c r="E64" s="471" t="str">
        <f>_xlfn.XLOOKUP(C64,'ETR Capacities'!$C$5:$C$79,'ETR Capacities'!$E$5:$E$79)</f>
        <v xml:space="preserve">Hydrogen and synthetic methane </v>
      </c>
      <c r="F64" s="13">
        <f>IF(_xlfn.XLOOKUP(C64,'ETR Capacities'!$C$5:$C$79,'ETR Capacities'!$F$5:$F$79)=0," ",_xlfn.XLOOKUP(C64,'ETR Capacities'!$C$5:$C$79,'ETR Capacities'!$F$5:$F$79))</f>
        <v>139</v>
      </c>
      <c r="G64" s="386" t="str">
        <f>IF(ISBLANK('ETR Capacities'!J64)=TRUE," ",'ETR CO2 Savings (tCO2y)'!G64*'Input Data'!$I$6/1000000)</f>
        <v xml:space="preserve"> </v>
      </c>
      <c r="H64" s="105" t="str">
        <f>IF(ISBLANK('ETR Capacities'!K64)=TRUE," ",'ETR CO2 Savings (tCO2y)'!H64*'Input Data'!$I$6/1000000)</f>
        <v xml:space="preserve"> </v>
      </c>
      <c r="I64" s="105" t="str">
        <f>IF(ISBLANK('ETR Capacities'!L64)=TRUE," ",'ETR CO2 Savings (tCO2y)'!I64*'Input Data'!$I$6/1000000)</f>
        <v xml:space="preserve"> </v>
      </c>
      <c r="J64" s="105" t="str">
        <f>IF(ISBLANK('ETR Capacities'!M64)=TRUE," ",'ETR CO2 Savings (tCO2y)'!J64*'Input Data'!$I$6/1000000)</f>
        <v xml:space="preserve"> </v>
      </c>
      <c r="K64" s="106" t="str">
        <f>IF(ISBLANK('ETR Capacities'!O64)=TRUE," ",'ETR CO2 Savings (tCO2y)'!K64*'Input Data'!$I$6/1000000)</f>
        <v xml:space="preserve"> </v>
      </c>
      <c r="L64" s="209" t="str">
        <f>IF(ISBLANK('ETR Capacities'!P64)=TRUE," ",'ETR CO2 Savings (tCO2y)'!L64*'Input Data'!$J$6/1000000)</f>
        <v xml:space="preserve"> </v>
      </c>
      <c r="M64" s="209" t="str">
        <f>IF(ISBLANK('ETR Capacities'!Q64)=TRUE," ",'ETR CO2 Savings (tCO2y)'!M64*'Input Data'!$J$6/1000000)</f>
        <v xml:space="preserve"> </v>
      </c>
      <c r="N64" s="209" t="str">
        <f>IF(ISBLANK('ETR Capacities'!R64)=TRUE," ",'ETR CO2 Savings (tCO2y)'!N64*'Input Data'!$J$6/1000000)</f>
        <v xml:space="preserve"> </v>
      </c>
      <c r="O64" s="209" t="str">
        <f>IF(ISBLANK('ETR Capacities'!S64)=TRUE," ",'ETR CO2 Savings (tCO2y)'!O64*'Input Data'!$J$6/1000000)</f>
        <v xml:space="preserve"> </v>
      </c>
      <c r="P64" s="210" t="str">
        <f>IF(ISBLANK('ETR Capacities'!U64)=TRUE," ",'ETR CO2 Savings (tCO2y)'!P64*'Input Data'!$J$6/1000000)</f>
        <v xml:space="preserve"> </v>
      </c>
      <c r="Q64" s="209" t="str">
        <f>IF(ISBLANK('ETR Capacities'!P64)=TRUE," ",'ETR CO2 Savings (tCO2y)'!L64*'Input Data'!$K$6/1000000)</f>
        <v xml:space="preserve"> </v>
      </c>
      <c r="R64" s="209" t="str">
        <f>IF(ISBLANK('ETR Capacities'!Q64)=TRUE," ",'ETR CO2 Savings (tCO2y)'!M64*'Input Data'!$K$6/1000000)</f>
        <v xml:space="preserve"> </v>
      </c>
      <c r="S64" s="209" t="str">
        <f>IF(ISBLANK('ETR Capacities'!R64)=TRUE," ",'ETR CO2 Savings (tCO2y)'!N64*'Input Data'!$K$6/1000000)</f>
        <v xml:space="preserve"> </v>
      </c>
      <c r="T64" s="209" t="str">
        <f>IF(ISBLANK('ETR Capacities'!S64)=TRUE," ",'ETR CO2 Savings (tCO2y)'!O64*'Input Data'!$K$6/1000000)</f>
        <v xml:space="preserve"> </v>
      </c>
      <c r="U64" s="210" t="str">
        <f>IF(ISBLANK('ETR Capacities'!U64)=TRUE," ",'ETR CO2 Savings (tCO2y)'!P64*'Input Data'!$K$6/1000000)</f>
        <v xml:space="preserve"> </v>
      </c>
      <c r="V64" s="227" t="str">
        <f>IF(ISBLANK('ETR Capacities'!V64)=TRUE," ",'ETR CO2 Savings (tCO2y)'!Q64*'Input Data'!$L$6/1000000)</f>
        <v xml:space="preserve"> </v>
      </c>
      <c r="W64" s="227" t="str">
        <f>IF(ISBLANK('ETR Capacities'!W64)=TRUE," ",'ETR CO2 Savings (tCO2y)'!R64*'Input Data'!$L$6/1000000)</f>
        <v xml:space="preserve"> </v>
      </c>
      <c r="X64" s="227" t="str">
        <f>IF(ISBLANK('ETR Capacities'!X64)=TRUE," ",'ETR CO2 Savings (tCO2y)'!S64*'Input Data'!$L$6/1000000)</f>
        <v xml:space="preserve"> </v>
      </c>
      <c r="Y64" s="227" t="str">
        <f>IF(ISBLANK('ETR Capacities'!Y64)=TRUE," ",'ETR CO2 Savings (tCO2y)'!T64*'Input Data'!$L$6/1000000)</f>
        <v xml:space="preserve"> </v>
      </c>
      <c r="Z64" s="228" t="str">
        <f>IF(ISBLANK('ETR Capacities'!AA64)=TRUE," ",'ETR CO2 Savings (tCO2y)'!U64*'Input Data'!$L$6/1000000)</f>
        <v xml:space="preserve"> </v>
      </c>
      <c r="AA64" s="37" t="str">
        <f>IF(ISBLANK('ETR Capacities'!V64)=TRUE," ",'ETR CO2 Savings (tCO2y)'!Q64*'Input Data'!$L$7/1000000)</f>
        <v xml:space="preserve"> </v>
      </c>
      <c r="AB64" s="37" t="str">
        <f>IF(ISBLANK('ETR Capacities'!W64)=TRUE," ",'ETR CO2 Savings (tCO2y)'!R64*'Input Data'!$L$7/1000000)</f>
        <v xml:space="preserve"> </v>
      </c>
      <c r="AC64" s="37" t="str">
        <f>IF(ISBLANK('ETR Capacities'!X64)=TRUE," ",'ETR CO2 Savings (tCO2y)'!S64*'Input Data'!$L$7/1000000)</f>
        <v xml:space="preserve"> </v>
      </c>
      <c r="AD64" s="37" t="str">
        <f>IF(ISBLANK('ETR Capacities'!Y64)=TRUE," ",'ETR CO2 Savings (tCO2y)'!T64*'Input Data'!$L$7/1000000)</f>
        <v xml:space="preserve"> </v>
      </c>
      <c r="AE64" s="242" t="str">
        <f>IF(ISBLANK('ETR Capacities'!AA64)=TRUE," ",'ETR CO2 Savings (tCO2y)'!U64*'Input Data'!$L$7/1000000)</f>
        <v xml:space="preserve"> </v>
      </c>
      <c r="AF64" s="40" t="str">
        <f>IF(ISBLANK('ETR Capacities'!V64)=TRUE," ",'ETR CO2 Savings (tCO2y)'!Q64*'Input Data'!$L$8/1000000)</f>
        <v xml:space="preserve"> </v>
      </c>
      <c r="AG64" s="40" t="str">
        <f>IF(ISBLANK('ETR Capacities'!W64)=TRUE," ",'ETR CO2 Savings (tCO2y)'!R64*'Input Data'!$L$8/1000000)</f>
        <v xml:space="preserve"> </v>
      </c>
      <c r="AH64" s="40" t="str">
        <f>IF(ISBLANK('ETR Capacities'!X64)=TRUE," ",'ETR CO2 Savings (tCO2y)'!S64*'Input Data'!$L$8/1000000)</f>
        <v xml:space="preserve"> </v>
      </c>
      <c r="AI64" s="40" t="str">
        <f>IF(ISBLANK('ETR Capacities'!Y64)=TRUE," ",'ETR CO2 Savings (tCO2y)'!T64*'Input Data'!$L$8/1000000)</f>
        <v xml:space="preserve"> </v>
      </c>
      <c r="AJ64" s="248" t="str">
        <f>IF(ISBLANK('ETR Capacities'!AA64)=TRUE," ",'ETR CO2 Savings (tCO2y)'!U64*'Input Data'!$L$8/1000000)</f>
        <v xml:space="preserve"> </v>
      </c>
      <c r="AK64" s="227" t="str">
        <f>IF(ISBLANK('ETR Capacities'!AB64)=TRUE," ",'ETR CO2 Savings (tCO2y)'!V64*'Input Data'!$M$6/1000000)</f>
        <v xml:space="preserve"> </v>
      </c>
      <c r="AL64" s="227" t="str">
        <f>IF(ISBLANK('ETR Capacities'!AC64)=TRUE," ",'ETR CO2 Savings (tCO2y)'!W64*'Input Data'!$M$6/1000000)</f>
        <v xml:space="preserve"> </v>
      </c>
      <c r="AM64" s="227" t="str">
        <f>IF(ISBLANK('ETR Capacities'!AD64)=TRUE," ",'ETR CO2 Savings (tCO2y)'!X64*'Input Data'!$M$6/1000000)</f>
        <v xml:space="preserve"> </v>
      </c>
      <c r="AN64" s="227" t="str">
        <f>IF(ISBLANK('ETR Capacities'!AE64)=TRUE," ",'ETR CO2 Savings (tCO2y)'!Y64*'Input Data'!$M$6/1000000)</f>
        <v xml:space="preserve"> </v>
      </c>
      <c r="AO64" s="228" t="str">
        <f>IF(ISBLANK('ETR Capacities'!AG64)=TRUE," ",'ETR CO2 Savings (tCO2y)'!Z64*'Input Data'!$M$6/1000000)</f>
        <v xml:space="preserve"> </v>
      </c>
      <c r="AP64" s="37" t="str">
        <f>IF(ISBLANK('ETR Capacities'!AB64)=TRUE," ",'ETR CO2 Savings (tCO2y)'!V64*'Input Data'!$M$7/1000000)</f>
        <v xml:space="preserve"> </v>
      </c>
      <c r="AQ64" s="37" t="str">
        <f>IF(ISBLANK('ETR Capacities'!AC64)=TRUE," ",'ETR CO2 Savings (tCO2y)'!W64*'Input Data'!$M$7/1000000)</f>
        <v xml:space="preserve"> </v>
      </c>
      <c r="AR64" s="37" t="str">
        <f>IF(ISBLANK('ETR Capacities'!AD64)=TRUE," ",'ETR CO2 Savings (tCO2y)'!X64*'Input Data'!$M$7/1000000)</f>
        <v xml:space="preserve"> </v>
      </c>
      <c r="AS64" s="37" t="str">
        <f>IF(ISBLANK('ETR Capacities'!AE64)=TRUE," ",'ETR CO2 Savings (tCO2y)'!Y64*'Input Data'!$M$7/1000000)</f>
        <v xml:space="preserve"> </v>
      </c>
      <c r="AT64" s="242" t="str">
        <f>IF(ISBLANK('ETR Capacities'!AG64)=TRUE," ",'ETR CO2 Savings (tCO2y)'!Z64*'Input Data'!$M$7/1000000)</f>
        <v xml:space="preserve"> </v>
      </c>
      <c r="AU64" s="40" t="str">
        <f>IF(ISBLANK('ETR Capacities'!AB64)=TRUE," ",'ETR CO2 Savings (tCO2y)'!V64*'Input Data'!$M$8/1000000)</f>
        <v xml:space="preserve"> </v>
      </c>
      <c r="AV64" s="40" t="str">
        <f>IF(ISBLANK('ETR Capacities'!AC64)=TRUE," ",'ETR CO2 Savings (tCO2y)'!W64*'Input Data'!$M$8/1000000)</f>
        <v xml:space="preserve"> </v>
      </c>
      <c r="AW64" s="40" t="str">
        <f>IF(ISBLANK('ETR Capacities'!AD64)=TRUE," ",'ETR CO2 Savings (tCO2y)'!X64*'Input Data'!$M$8/1000000)</f>
        <v xml:space="preserve"> </v>
      </c>
      <c r="AX64" s="40" t="str">
        <f>IF(ISBLANK('ETR Capacities'!AE64)=TRUE," ",'ETR CO2 Savings (tCO2y)'!Y64*'Input Data'!$M$8/1000000)</f>
        <v xml:space="preserve"> </v>
      </c>
      <c r="AY64" s="248" t="str">
        <f>IF(ISBLANK('ETR Capacities'!AG64)=TRUE," ",'ETR CO2 Savings (tCO2y)'!Z64*'Input Data'!$M$8/1000000)</f>
        <v xml:space="preserve"> </v>
      </c>
    </row>
    <row r="65" spans="2:51" ht="157.5" customHeight="1" x14ac:dyDescent="0.25">
      <c r="B65" s="485" t="str">
        <f>'ETR Capacities'!B65</f>
        <v>NL</v>
      </c>
      <c r="C65" s="471" t="str">
        <f>'ETR Capacities'!C65</f>
        <v>ETR-N-830</v>
      </c>
      <c r="D65" s="471" t="str">
        <f>_xlfn.XLOOKUP(C65,'Investment Project Main Info'!$E$4:$E$265,'Investment Project Main Info'!$F$4:$F$265)</f>
        <v>Green Hydrogen Hub Zuidwending</v>
      </c>
      <c r="E65" s="471" t="str">
        <f>_xlfn.XLOOKUP(C65,'ETR Capacities'!$C$5:$C$79,'ETR Capacities'!$E$5:$E$79)</f>
        <v xml:space="preserve">Hydrogen and synthetic methane </v>
      </c>
      <c r="F65" s="13" t="str">
        <f>IF(_xlfn.XLOOKUP(C65,'ETR Capacities'!$C$5:$C$79,'ETR Capacities'!$F$5:$F$79)=0," ",_xlfn.XLOOKUP(C65,'ETR Capacities'!$C$5:$C$79,'ETR Capacities'!$F$5:$F$79))</f>
        <v xml:space="preserve"> </v>
      </c>
      <c r="G65" s="386">
        <f>IF(ISBLANK('ETR Capacities'!J65)=TRUE," ",'ETR CO2 Savings (tCO2y)'!G65*'Input Data'!$I$6/1000000)</f>
        <v>0</v>
      </c>
      <c r="H65" s="105">
        <f>IF(ISBLANK('ETR Capacities'!K65)=TRUE," ",'ETR CO2 Savings (tCO2y)'!H65*'Input Data'!$I$6/1000000)</f>
        <v>0</v>
      </c>
      <c r="I65" s="105">
        <f>IF(ISBLANK('ETR Capacities'!L65)=TRUE," ",'ETR CO2 Savings (tCO2y)'!I65*'Input Data'!$I$6/1000000)</f>
        <v>0</v>
      </c>
      <c r="J65" s="105">
        <f>IF(ISBLANK('ETR Capacities'!M65)=TRUE," ",'ETR CO2 Savings (tCO2y)'!J65*'Input Data'!$I$6/1000000)</f>
        <v>0</v>
      </c>
      <c r="K65" s="106">
        <f>IF(ISBLANK('ETR Capacities'!O65)=TRUE," ",'ETR CO2 Savings (tCO2y)'!K65*'Input Data'!$I$6/1000000)</f>
        <v>0</v>
      </c>
      <c r="L65" s="209">
        <f>IF(ISBLANK('ETR Capacities'!P65)=TRUE," ",'ETR CO2 Savings (tCO2y)'!L65*'Input Data'!$J$6/1000000)</f>
        <v>0</v>
      </c>
      <c r="M65" s="209">
        <f>IF(ISBLANK('ETR Capacities'!Q65)=TRUE," ",'ETR CO2 Savings (tCO2y)'!M65*'Input Data'!$J$6/1000000)</f>
        <v>0</v>
      </c>
      <c r="N65" s="209">
        <f>IF(ISBLANK('ETR Capacities'!R65)=TRUE," ",'ETR CO2 Savings (tCO2y)'!N65*'Input Data'!$J$6/1000000)</f>
        <v>0</v>
      </c>
      <c r="O65" s="209">
        <f>IF(ISBLANK('ETR Capacities'!S65)=TRUE," ",'ETR CO2 Savings (tCO2y)'!O65*'Input Data'!$J$6/1000000)</f>
        <v>0</v>
      </c>
      <c r="P65" s="210">
        <f>IF(ISBLANK('ETR Capacities'!U65)=TRUE," ",'ETR CO2 Savings (tCO2y)'!P65*'Input Data'!$J$6/1000000)</f>
        <v>0</v>
      </c>
      <c r="Q65" s="209">
        <f>IF(ISBLANK('ETR Capacities'!P65)=TRUE," ",'ETR CO2 Savings (tCO2y)'!L65*'Input Data'!$K$6/1000000)</f>
        <v>0</v>
      </c>
      <c r="R65" s="209">
        <f>IF(ISBLANK('ETR Capacities'!Q65)=TRUE," ",'ETR CO2 Savings (tCO2y)'!M65*'Input Data'!$K$6/1000000)</f>
        <v>0</v>
      </c>
      <c r="S65" s="209">
        <f>IF(ISBLANK('ETR Capacities'!R65)=TRUE," ",'ETR CO2 Savings (tCO2y)'!N65*'Input Data'!$K$6/1000000)</f>
        <v>0</v>
      </c>
      <c r="T65" s="209">
        <f>IF(ISBLANK('ETR Capacities'!S65)=TRUE," ",'ETR CO2 Savings (tCO2y)'!O65*'Input Data'!$K$6/1000000)</f>
        <v>0</v>
      </c>
      <c r="U65" s="210">
        <f>IF(ISBLANK('ETR Capacities'!U65)=TRUE," ",'ETR CO2 Savings (tCO2y)'!P65*'Input Data'!$K$6/1000000)</f>
        <v>0</v>
      </c>
      <c r="V65" s="227">
        <f>IF(ISBLANK('ETR Capacities'!V65)=TRUE," ",'ETR CO2 Savings (tCO2y)'!Q65*'Input Data'!$L$6/1000000)</f>
        <v>17.384220000000003</v>
      </c>
      <c r="W65" s="227">
        <f>IF(ISBLANK('ETR Capacities'!W65)=TRUE," ",'ETR CO2 Savings (tCO2y)'!R65*'Input Data'!$L$6/1000000)</f>
        <v>0</v>
      </c>
      <c r="X65" s="227">
        <f>IF(ISBLANK('ETR Capacities'!X65)=TRUE," ",'ETR CO2 Savings (tCO2y)'!S65*'Input Data'!$L$6/1000000)</f>
        <v>0</v>
      </c>
      <c r="Y65" s="227">
        <f>IF(ISBLANK('ETR Capacities'!Y65)=TRUE," ",'ETR CO2 Savings (tCO2y)'!T65*'Input Data'!$L$6/1000000)</f>
        <v>0</v>
      </c>
      <c r="Z65" s="228">
        <f>IF(ISBLANK('ETR Capacities'!AA65)=TRUE," ",'ETR CO2 Savings (tCO2y)'!U65*'Input Data'!$L$6/1000000)</f>
        <v>0</v>
      </c>
      <c r="AA65" s="37">
        <f>IF(ISBLANK('ETR Capacities'!V65)=TRUE," ",'ETR CO2 Savings (tCO2y)'!Q65*'Input Data'!$L$7/1000000)</f>
        <v>34.124580000000009</v>
      </c>
      <c r="AB65" s="37">
        <f>IF(ISBLANK('ETR Capacities'!W65)=TRUE," ",'ETR CO2 Savings (tCO2y)'!R65*'Input Data'!$L$7/1000000)</f>
        <v>0</v>
      </c>
      <c r="AC65" s="37">
        <f>IF(ISBLANK('ETR Capacities'!X65)=TRUE," ",'ETR CO2 Savings (tCO2y)'!S65*'Input Data'!$L$7/1000000)</f>
        <v>0</v>
      </c>
      <c r="AD65" s="37">
        <f>IF(ISBLANK('ETR Capacities'!Y65)=TRUE," ",'ETR CO2 Savings (tCO2y)'!T65*'Input Data'!$L$7/1000000)</f>
        <v>0</v>
      </c>
      <c r="AE65" s="242">
        <f>IF(ISBLANK('ETR Capacities'!AA65)=TRUE," ",'ETR CO2 Savings (tCO2y)'!U65*'Input Data'!$L$7/1000000)</f>
        <v>0</v>
      </c>
      <c r="AF65" s="40">
        <f>IF(ISBLANK('ETR Capacities'!V65)=TRUE," ",'ETR CO2 Savings (tCO2y)'!Q65*'Input Data'!$L$8/1000000)</f>
        <v>22.535100000000003</v>
      </c>
      <c r="AG65" s="40">
        <f>IF(ISBLANK('ETR Capacities'!W65)=TRUE," ",'ETR CO2 Savings (tCO2y)'!R65*'Input Data'!$L$8/1000000)</f>
        <v>0</v>
      </c>
      <c r="AH65" s="40">
        <f>IF(ISBLANK('ETR Capacities'!X65)=TRUE," ",'ETR CO2 Savings (tCO2y)'!S65*'Input Data'!$L$8/1000000)</f>
        <v>0</v>
      </c>
      <c r="AI65" s="40">
        <f>IF(ISBLANK('ETR Capacities'!Y65)=TRUE," ",'ETR CO2 Savings (tCO2y)'!T65*'Input Data'!$L$8/1000000)</f>
        <v>0</v>
      </c>
      <c r="AJ65" s="248">
        <f>IF(ISBLANK('ETR Capacities'!AA65)=TRUE," ",'ETR CO2 Savings (tCO2y)'!U65*'Input Data'!$L$8/1000000)</f>
        <v>0</v>
      </c>
      <c r="AK65" s="227">
        <f>IF(ISBLANK('ETR Capacities'!AB65)=TRUE," ",'ETR CO2 Savings (tCO2y)'!V65*'Input Data'!$M$6/1000000)</f>
        <v>48.289500000000011</v>
      </c>
      <c r="AL65" s="227">
        <f>IF(ISBLANK('ETR Capacities'!AC65)=TRUE," ",'ETR CO2 Savings (tCO2y)'!W65*'Input Data'!$M$6/1000000)</f>
        <v>0</v>
      </c>
      <c r="AM65" s="227">
        <f>IF(ISBLANK('ETR Capacities'!AD65)=TRUE," ",'ETR CO2 Savings (tCO2y)'!X65*'Input Data'!$M$6/1000000)</f>
        <v>0</v>
      </c>
      <c r="AN65" s="227">
        <f>IF(ISBLANK('ETR Capacities'!AE65)=TRUE," ",'ETR CO2 Savings (tCO2y)'!Y65*'Input Data'!$M$6/1000000)</f>
        <v>0</v>
      </c>
      <c r="AO65" s="228">
        <f>IF(ISBLANK('ETR Capacities'!AG65)=TRUE," ",'ETR CO2 Savings (tCO2y)'!Z65*'Input Data'!$M$6/1000000)</f>
        <v>0</v>
      </c>
      <c r="AP65" s="37">
        <f>IF(ISBLANK('ETR Capacities'!AB65)=TRUE," ",'ETR CO2 Savings (tCO2y)'!V65*'Input Data'!$M$7/1000000)</f>
        <v>64.38600000000001</v>
      </c>
      <c r="AQ65" s="37">
        <f>IF(ISBLANK('ETR Capacities'!AC65)=TRUE," ",'ETR CO2 Savings (tCO2y)'!W65*'Input Data'!$M$7/1000000)</f>
        <v>0</v>
      </c>
      <c r="AR65" s="37">
        <f>IF(ISBLANK('ETR Capacities'!AD65)=TRUE," ",'ETR CO2 Savings (tCO2y)'!X65*'Input Data'!$M$7/1000000)</f>
        <v>0</v>
      </c>
      <c r="AS65" s="37">
        <f>IF(ISBLANK('ETR Capacities'!AE65)=TRUE," ",'ETR CO2 Savings (tCO2y)'!Y65*'Input Data'!$M$7/1000000)</f>
        <v>0</v>
      </c>
      <c r="AT65" s="242">
        <f>IF(ISBLANK('ETR Capacities'!AG65)=TRUE," ",'ETR CO2 Savings (tCO2y)'!Z65*'Input Data'!$M$7/1000000)</f>
        <v>0</v>
      </c>
      <c r="AU65" s="40">
        <f>IF(ISBLANK('ETR Capacities'!AB65)=TRUE," ",'ETR CO2 Savings (tCO2y)'!V65*'Input Data'!$M$8/1000000)</f>
        <v>51.508800000000008</v>
      </c>
      <c r="AV65" s="40">
        <f>IF(ISBLANK('ETR Capacities'!AC65)=TRUE," ",'ETR CO2 Savings (tCO2y)'!W65*'Input Data'!$M$8/1000000)</f>
        <v>0</v>
      </c>
      <c r="AW65" s="40">
        <f>IF(ISBLANK('ETR Capacities'!AD65)=TRUE," ",'ETR CO2 Savings (tCO2y)'!X65*'Input Data'!$M$8/1000000)</f>
        <v>0</v>
      </c>
      <c r="AX65" s="40">
        <f>IF(ISBLANK('ETR Capacities'!AE65)=TRUE," ",'ETR CO2 Savings (tCO2y)'!Y65*'Input Data'!$M$8/1000000)</f>
        <v>0</v>
      </c>
      <c r="AY65" s="248">
        <f>IF(ISBLANK('ETR Capacities'!AG65)=TRUE," ",'ETR CO2 Savings (tCO2y)'!Z65*'Input Data'!$M$8/1000000)</f>
        <v>0</v>
      </c>
    </row>
    <row r="66" spans="2:51" ht="172.5" customHeight="1" x14ac:dyDescent="0.25">
      <c r="B66" s="485" t="str">
        <f>'ETR Capacities'!B66</f>
        <v>NL</v>
      </c>
      <c r="C66" s="470" t="str">
        <f>'ETR Capacities'!C66</f>
        <v>ETR-N-833</v>
      </c>
      <c r="D66" s="470" t="str">
        <f>_xlfn.XLOOKUP(C66,'Investment Project Main Info'!$E$4:$E$265,'Investment Project Main Info'!$F$4:$F$265)</f>
        <v>Green Hydrogen Hub Drenthe</v>
      </c>
      <c r="E66" s="470" t="str">
        <f>_xlfn.XLOOKUP(C66,'ETR Capacities'!$C$5:$C$79,'ETR Capacities'!$E$5:$E$79)</f>
        <v xml:space="preserve">Hydrogen and synthetic methane </v>
      </c>
      <c r="F66" s="56" t="str">
        <f>IF(_xlfn.XLOOKUP(C66,'ETR Capacities'!$C$5:$C$79,'ETR Capacities'!$F$5:$F$79)=0," ",_xlfn.XLOOKUP(C66,'ETR Capacities'!$C$5:$C$79,'ETR Capacities'!$F$5:$F$79))</f>
        <v xml:space="preserve"> </v>
      </c>
      <c r="G66" s="331">
        <f>IF(ISBLANK('ETR Capacities'!J66)=TRUE," ",'ETR CO2 Savings (tCO2y)'!G66*'Input Data'!$I$6/1000000)</f>
        <v>0</v>
      </c>
      <c r="H66" s="334">
        <f>IF(ISBLANK('ETR Capacities'!K66)=TRUE," ",'ETR CO2 Savings (tCO2y)'!H66*'Input Data'!$I$6/1000000)</f>
        <v>0</v>
      </c>
      <c r="I66" s="334">
        <f>IF(ISBLANK('ETR Capacities'!L66)=TRUE," ",'ETR CO2 Savings (tCO2y)'!I66*'Input Data'!$I$6/1000000)</f>
        <v>0</v>
      </c>
      <c r="J66" s="334">
        <f>IF(ISBLANK('ETR Capacities'!M66)=TRUE," ",'ETR CO2 Savings (tCO2y)'!J66*'Input Data'!$I$6/1000000)</f>
        <v>0</v>
      </c>
      <c r="K66" s="337">
        <f>IF(ISBLANK('ETR Capacities'!O66)=TRUE," ",'ETR CO2 Savings (tCO2y)'!K66*'Input Data'!$I$6/1000000)</f>
        <v>0</v>
      </c>
      <c r="L66" s="207">
        <f>IF(ISBLANK('ETR Capacities'!P66)=TRUE," ",'ETR CO2 Savings (tCO2y)'!L66*'Input Data'!$J$6/1000000)</f>
        <v>0</v>
      </c>
      <c r="M66" s="207">
        <f>IF(ISBLANK('ETR Capacities'!Q66)=TRUE," ",'ETR CO2 Savings (tCO2y)'!M66*'Input Data'!$J$6/1000000)</f>
        <v>0</v>
      </c>
      <c r="N66" s="207">
        <f>IF(ISBLANK('ETR Capacities'!R66)=TRUE," ",'ETR CO2 Savings (tCO2y)'!N66*'Input Data'!$J$6/1000000)</f>
        <v>0</v>
      </c>
      <c r="O66" s="207">
        <f>IF(ISBLANK('ETR Capacities'!S66)=TRUE," ",'ETR CO2 Savings (tCO2y)'!O66*'Input Data'!$J$6/1000000)</f>
        <v>0</v>
      </c>
      <c r="P66" s="208">
        <f>IF(ISBLANK('ETR Capacities'!U66)=TRUE," ",'ETR CO2 Savings (tCO2y)'!P66*'Input Data'!$J$6/1000000)</f>
        <v>0</v>
      </c>
      <c r="Q66" s="207">
        <f>IF(ISBLANK('ETR Capacities'!P66)=TRUE," ",'ETR CO2 Savings (tCO2y)'!L66*'Input Data'!$K$6/1000000)</f>
        <v>0</v>
      </c>
      <c r="R66" s="207">
        <f>IF(ISBLANK('ETR Capacities'!Q66)=TRUE," ",'ETR CO2 Savings (tCO2y)'!M66*'Input Data'!$K$6/1000000)</f>
        <v>0</v>
      </c>
      <c r="S66" s="207">
        <f>IF(ISBLANK('ETR Capacities'!R66)=TRUE," ",'ETR CO2 Savings (tCO2y)'!N66*'Input Data'!$K$6/1000000)</f>
        <v>0</v>
      </c>
      <c r="T66" s="207">
        <f>IF(ISBLANK('ETR Capacities'!S66)=TRUE," ",'ETR CO2 Savings (tCO2y)'!O66*'Input Data'!$K$6/1000000)</f>
        <v>0</v>
      </c>
      <c r="U66" s="208">
        <f>IF(ISBLANK('ETR Capacities'!U66)=TRUE," ",'ETR CO2 Savings (tCO2y)'!P66*'Input Data'!$K$6/1000000)</f>
        <v>0</v>
      </c>
      <c r="V66" s="225">
        <f>IF(ISBLANK('ETR Capacities'!V66)=TRUE," ",'ETR CO2 Savings (tCO2y)'!Q66*'Input Data'!$L$6/1000000)</f>
        <v>5.2152660000000006</v>
      </c>
      <c r="W66" s="225">
        <f>IF(ISBLANK('ETR Capacities'!W66)=TRUE," ",'ETR CO2 Savings (tCO2y)'!R66*'Input Data'!$L$6/1000000)</f>
        <v>0</v>
      </c>
      <c r="X66" s="225">
        <f>IF(ISBLANK('ETR Capacities'!X66)=TRUE," ",'ETR CO2 Savings (tCO2y)'!S66*'Input Data'!$L$6/1000000)</f>
        <v>0</v>
      </c>
      <c r="Y66" s="225">
        <f>IF(ISBLANK('ETR Capacities'!Y66)=TRUE," ",'ETR CO2 Savings (tCO2y)'!T66*'Input Data'!$L$6/1000000)</f>
        <v>0</v>
      </c>
      <c r="Z66" s="226">
        <f>IF(ISBLANK('ETR Capacities'!AA66)=TRUE," ",'ETR CO2 Savings (tCO2y)'!U66*'Input Data'!$L$6/1000000)</f>
        <v>0</v>
      </c>
      <c r="AA66" s="63">
        <f>IF(ISBLANK('ETR Capacities'!V66)=TRUE," ",'ETR CO2 Savings (tCO2y)'!Q66*'Input Data'!$L$7/1000000)</f>
        <v>10.237374000000003</v>
      </c>
      <c r="AB66" s="63">
        <f>IF(ISBLANK('ETR Capacities'!W66)=TRUE," ",'ETR CO2 Savings (tCO2y)'!R66*'Input Data'!$L$7/1000000)</f>
        <v>0</v>
      </c>
      <c r="AC66" s="63">
        <f>IF(ISBLANK('ETR Capacities'!X66)=TRUE," ",'ETR CO2 Savings (tCO2y)'!S66*'Input Data'!$L$7/1000000)</f>
        <v>0</v>
      </c>
      <c r="AD66" s="63">
        <f>IF(ISBLANK('ETR Capacities'!Y66)=TRUE," ",'ETR CO2 Savings (tCO2y)'!T66*'Input Data'!$L$7/1000000)</f>
        <v>0</v>
      </c>
      <c r="AE66" s="241">
        <f>IF(ISBLANK('ETR Capacities'!AA66)=TRUE," ",'ETR CO2 Savings (tCO2y)'!U66*'Input Data'!$L$7/1000000)</f>
        <v>0</v>
      </c>
      <c r="AF66" s="61">
        <f>IF(ISBLANK('ETR Capacities'!V66)=TRUE," ",'ETR CO2 Savings (tCO2y)'!Q66*'Input Data'!$L$8/1000000)</f>
        <v>6.760530000000001</v>
      </c>
      <c r="AG66" s="61">
        <f>IF(ISBLANK('ETR Capacities'!W66)=TRUE," ",'ETR CO2 Savings (tCO2y)'!R66*'Input Data'!$L$8/1000000)</f>
        <v>0</v>
      </c>
      <c r="AH66" s="61">
        <f>IF(ISBLANK('ETR Capacities'!X66)=TRUE," ",'ETR CO2 Savings (tCO2y)'!S66*'Input Data'!$L$8/1000000)</f>
        <v>0</v>
      </c>
      <c r="AI66" s="61">
        <f>IF(ISBLANK('ETR Capacities'!Y66)=TRUE," ",'ETR CO2 Savings (tCO2y)'!T66*'Input Data'!$L$8/1000000)</f>
        <v>0</v>
      </c>
      <c r="AJ66" s="247">
        <f>IF(ISBLANK('ETR Capacities'!AA66)=TRUE," ",'ETR CO2 Savings (tCO2y)'!U66*'Input Data'!$L$8/1000000)</f>
        <v>0</v>
      </c>
      <c r="AK66" s="225">
        <f>IF(ISBLANK('ETR Capacities'!AB66)=TRUE," ",'ETR CO2 Savings (tCO2y)'!V66*'Input Data'!$M$6/1000000)</f>
        <v>48.289500000000011</v>
      </c>
      <c r="AL66" s="225">
        <f>IF(ISBLANK('ETR Capacities'!AC66)=TRUE," ",'ETR CO2 Savings (tCO2y)'!W66*'Input Data'!$M$6/1000000)</f>
        <v>0</v>
      </c>
      <c r="AM66" s="225">
        <f>IF(ISBLANK('ETR Capacities'!AD66)=TRUE," ",'ETR CO2 Savings (tCO2y)'!X66*'Input Data'!$M$6/1000000)</f>
        <v>0</v>
      </c>
      <c r="AN66" s="225">
        <f>IF(ISBLANK('ETR Capacities'!AE66)=TRUE," ",'ETR CO2 Savings (tCO2y)'!Y66*'Input Data'!$M$6/1000000)</f>
        <v>0</v>
      </c>
      <c r="AO66" s="226">
        <f>IF(ISBLANK('ETR Capacities'!AG66)=TRUE," ",'ETR CO2 Savings (tCO2y)'!Z66*'Input Data'!$M$6/1000000)</f>
        <v>0</v>
      </c>
      <c r="AP66" s="63">
        <f>IF(ISBLANK('ETR Capacities'!AB66)=TRUE," ",'ETR CO2 Savings (tCO2y)'!V66*'Input Data'!$M$7/1000000)</f>
        <v>64.38600000000001</v>
      </c>
      <c r="AQ66" s="63">
        <f>IF(ISBLANK('ETR Capacities'!AC66)=TRUE," ",'ETR CO2 Savings (tCO2y)'!W66*'Input Data'!$M$7/1000000)</f>
        <v>0</v>
      </c>
      <c r="AR66" s="63">
        <f>IF(ISBLANK('ETR Capacities'!AD66)=TRUE," ",'ETR CO2 Savings (tCO2y)'!X66*'Input Data'!$M$7/1000000)</f>
        <v>0</v>
      </c>
      <c r="AS66" s="63">
        <f>IF(ISBLANK('ETR Capacities'!AE66)=TRUE," ",'ETR CO2 Savings (tCO2y)'!Y66*'Input Data'!$M$7/1000000)</f>
        <v>0</v>
      </c>
      <c r="AT66" s="241">
        <f>IF(ISBLANK('ETR Capacities'!AG66)=TRUE," ",'ETR CO2 Savings (tCO2y)'!Z66*'Input Data'!$M$7/1000000)</f>
        <v>0</v>
      </c>
      <c r="AU66" s="61">
        <f>IF(ISBLANK('ETR Capacities'!AB66)=TRUE," ",'ETR CO2 Savings (tCO2y)'!V66*'Input Data'!$M$8/1000000)</f>
        <v>51.508800000000008</v>
      </c>
      <c r="AV66" s="61">
        <f>IF(ISBLANK('ETR Capacities'!AC66)=TRUE," ",'ETR CO2 Savings (tCO2y)'!W66*'Input Data'!$M$8/1000000)</f>
        <v>0</v>
      </c>
      <c r="AW66" s="61">
        <f>IF(ISBLANK('ETR Capacities'!AD66)=TRUE," ",'ETR CO2 Savings (tCO2y)'!X66*'Input Data'!$M$8/1000000)</f>
        <v>0</v>
      </c>
      <c r="AX66" s="61">
        <f>IF(ISBLANK('ETR Capacities'!AE66)=TRUE," ",'ETR CO2 Savings (tCO2y)'!Y66*'Input Data'!$M$8/1000000)</f>
        <v>0</v>
      </c>
      <c r="AY66" s="247">
        <f>IF(ISBLANK('ETR Capacities'!AG66)=TRUE," ",'ETR CO2 Savings (tCO2y)'!Z66*'Input Data'!$M$8/1000000)</f>
        <v>0</v>
      </c>
    </row>
    <row r="67" spans="2:51" ht="153" customHeight="1" thickBot="1" x14ac:dyDescent="0.3">
      <c r="B67" s="486" t="str">
        <f>'ETR Capacities'!B67</f>
        <v>NL</v>
      </c>
      <c r="C67" s="477" t="str">
        <f>'ETR Capacities'!C67</f>
        <v>ETR-N-874</v>
      </c>
      <c r="D67" s="477" t="str">
        <f>_xlfn.XLOOKUP(C67,'Investment Project Main Info'!$E$4:$E$265,'Investment Project Main Info'!$F$4:$F$265)</f>
        <v>Green Hydrogen Hub Leer</v>
      </c>
      <c r="E67" s="477" t="str">
        <f>_xlfn.XLOOKUP(C67,'ETR Capacities'!$C$5:$C$79,'ETR Capacities'!$E$5:$E$79)</f>
        <v xml:space="preserve">Hydrogen and synthetic methane </v>
      </c>
      <c r="F67" s="31" t="str">
        <f>IF(_xlfn.XLOOKUP(C67,'ETR Capacities'!$C$5:$C$79,'ETR Capacities'!$F$5:$F$79)=0," ",_xlfn.XLOOKUP(C67,'ETR Capacities'!$C$5:$C$79,'ETR Capacities'!$F$5:$F$79))</f>
        <v xml:space="preserve"> </v>
      </c>
      <c r="G67" s="389">
        <f>IF(ISBLANK('ETR Capacities'!J67)=TRUE," ",'ETR CO2 Savings (tCO2y)'!G67*'Input Data'!$I$6/1000000)</f>
        <v>0</v>
      </c>
      <c r="H67" s="111">
        <f>IF(ISBLANK('ETR Capacities'!K67)=TRUE," ",'ETR CO2 Savings (tCO2y)'!H67*'Input Data'!$I$6/1000000)</f>
        <v>0</v>
      </c>
      <c r="I67" s="111">
        <f>IF(ISBLANK('ETR Capacities'!L67)=TRUE," ",'ETR CO2 Savings (tCO2y)'!I67*'Input Data'!$I$6/1000000)</f>
        <v>0</v>
      </c>
      <c r="J67" s="111">
        <f>IF(ISBLANK('ETR Capacities'!M67)=TRUE," ",'ETR CO2 Savings (tCO2y)'!J67*'Input Data'!$I$6/1000000)</f>
        <v>0</v>
      </c>
      <c r="K67" s="112">
        <f>IF(ISBLANK('ETR Capacities'!O67)=TRUE," ",'ETR CO2 Savings (tCO2y)'!K67*'Input Data'!$I$6/1000000)</f>
        <v>0</v>
      </c>
      <c r="L67" s="216">
        <f>IF(ISBLANK('ETR Capacities'!P67)=TRUE," ",'ETR CO2 Savings (tCO2y)'!L67*'Input Data'!$J$6/1000000)</f>
        <v>0</v>
      </c>
      <c r="M67" s="216">
        <f>IF(ISBLANK('ETR Capacities'!Q67)=TRUE," ",'ETR CO2 Savings (tCO2y)'!M67*'Input Data'!$J$6/1000000)</f>
        <v>0</v>
      </c>
      <c r="N67" s="216">
        <f>IF(ISBLANK('ETR Capacities'!R67)=TRUE," ",'ETR CO2 Savings (tCO2y)'!N67*'Input Data'!$J$6/1000000)</f>
        <v>0</v>
      </c>
      <c r="O67" s="216">
        <f>IF(ISBLANK('ETR Capacities'!S67)=TRUE," ",'ETR CO2 Savings (tCO2y)'!O67*'Input Data'!$J$6/1000000)</f>
        <v>0</v>
      </c>
      <c r="P67" s="217">
        <f>IF(ISBLANK('ETR Capacities'!U67)=TRUE," ",'ETR CO2 Savings (tCO2y)'!P67*'Input Data'!$J$6/1000000)</f>
        <v>0</v>
      </c>
      <c r="Q67" s="216">
        <f>IF(ISBLANK('ETR Capacities'!P67)=TRUE," ",'ETR CO2 Savings (tCO2y)'!L67*'Input Data'!$K$6/1000000)</f>
        <v>0</v>
      </c>
      <c r="R67" s="216">
        <f>IF(ISBLANK('ETR Capacities'!Q67)=TRUE," ",'ETR CO2 Savings (tCO2y)'!M67*'Input Data'!$K$6/1000000)</f>
        <v>0</v>
      </c>
      <c r="S67" s="216">
        <f>IF(ISBLANK('ETR Capacities'!R67)=TRUE," ",'ETR CO2 Savings (tCO2y)'!N67*'Input Data'!$K$6/1000000)</f>
        <v>0</v>
      </c>
      <c r="T67" s="216">
        <f>IF(ISBLANK('ETR Capacities'!S67)=TRUE," ",'ETR CO2 Savings (tCO2y)'!O67*'Input Data'!$K$6/1000000)</f>
        <v>0</v>
      </c>
      <c r="U67" s="217">
        <f>IF(ISBLANK('ETR Capacities'!U67)=TRUE," ",'ETR CO2 Savings (tCO2y)'!P67*'Input Data'!$K$6/1000000)</f>
        <v>0</v>
      </c>
      <c r="V67" s="234">
        <f>IF(ISBLANK('ETR Capacities'!V67)=TRUE," ",'ETR CO2 Savings (tCO2y)'!Q67*'Input Data'!$L$6/1000000)</f>
        <v>5.2152660000000006</v>
      </c>
      <c r="W67" s="234">
        <f>IF(ISBLANK('ETR Capacities'!W67)=TRUE," ",'ETR CO2 Savings (tCO2y)'!R67*'Input Data'!$L$6/1000000)</f>
        <v>0</v>
      </c>
      <c r="X67" s="234">
        <f>IF(ISBLANK('ETR Capacities'!X67)=TRUE," ",'ETR CO2 Savings (tCO2y)'!S67*'Input Data'!$L$6/1000000)</f>
        <v>0</v>
      </c>
      <c r="Y67" s="234">
        <f>IF(ISBLANK('ETR Capacities'!Y67)=TRUE," ",'ETR CO2 Savings (tCO2y)'!T67*'Input Data'!$L$6/1000000)</f>
        <v>0</v>
      </c>
      <c r="Z67" s="235">
        <f>IF(ISBLANK('ETR Capacities'!AA67)=TRUE," ",'ETR CO2 Savings (tCO2y)'!U67*'Input Data'!$L$6/1000000)</f>
        <v>0</v>
      </c>
      <c r="AA67" s="45">
        <f>IF(ISBLANK('ETR Capacities'!V67)=TRUE," ",'ETR CO2 Savings (tCO2y)'!Q67*'Input Data'!$L$7/1000000)</f>
        <v>10.237374000000003</v>
      </c>
      <c r="AB67" s="45">
        <f>IF(ISBLANK('ETR Capacities'!W67)=TRUE," ",'ETR CO2 Savings (tCO2y)'!R67*'Input Data'!$L$7/1000000)</f>
        <v>0</v>
      </c>
      <c r="AC67" s="45">
        <f>IF(ISBLANK('ETR Capacities'!X67)=TRUE," ",'ETR CO2 Savings (tCO2y)'!S67*'Input Data'!$L$7/1000000)</f>
        <v>0</v>
      </c>
      <c r="AD67" s="45">
        <f>IF(ISBLANK('ETR Capacities'!Y67)=TRUE," ",'ETR CO2 Savings (tCO2y)'!T67*'Input Data'!$L$7/1000000)</f>
        <v>0</v>
      </c>
      <c r="AE67" s="68">
        <f>IF(ISBLANK('ETR Capacities'!AA67)=TRUE," ",'ETR CO2 Savings (tCO2y)'!U67*'Input Data'!$L$7/1000000)</f>
        <v>0</v>
      </c>
      <c r="AF67" s="49">
        <f>IF(ISBLANK('ETR Capacities'!V67)=TRUE," ",'ETR CO2 Savings (tCO2y)'!Q67*'Input Data'!$L$8/1000000)</f>
        <v>6.760530000000001</v>
      </c>
      <c r="AG67" s="49">
        <f>IF(ISBLANK('ETR Capacities'!W67)=TRUE," ",'ETR CO2 Savings (tCO2y)'!R67*'Input Data'!$L$8/1000000)</f>
        <v>0</v>
      </c>
      <c r="AH67" s="49">
        <f>IF(ISBLANK('ETR Capacities'!X67)=TRUE," ",'ETR CO2 Savings (tCO2y)'!S67*'Input Data'!$L$8/1000000)</f>
        <v>0</v>
      </c>
      <c r="AI67" s="49">
        <f>IF(ISBLANK('ETR Capacities'!Y67)=TRUE," ",'ETR CO2 Savings (tCO2y)'!T67*'Input Data'!$L$8/1000000)</f>
        <v>0</v>
      </c>
      <c r="AJ67" s="46">
        <f>IF(ISBLANK('ETR Capacities'!AA67)=TRUE," ",'ETR CO2 Savings (tCO2y)'!U67*'Input Data'!$L$8/1000000)</f>
        <v>0</v>
      </c>
      <c r="AK67" s="234">
        <f>IF(ISBLANK('ETR Capacities'!AB67)=TRUE," ",'ETR CO2 Savings (tCO2y)'!V67*'Input Data'!$M$6/1000000)</f>
        <v>48.289500000000011</v>
      </c>
      <c r="AL67" s="234">
        <f>IF(ISBLANK('ETR Capacities'!AC67)=TRUE," ",'ETR CO2 Savings (tCO2y)'!W67*'Input Data'!$M$6/1000000)</f>
        <v>0</v>
      </c>
      <c r="AM67" s="234">
        <f>IF(ISBLANK('ETR Capacities'!AD67)=TRUE," ",'ETR CO2 Savings (tCO2y)'!X67*'Input Data'!$M$6/1000000)</f>
        <v>0</v>
      </c>
      <c r="AN67" s="234">
        <f>IF(ISBLANK('ETR Capacities'!AE67)=TRUE," ",'ETR CO2 Savings (tCO2y)'!Y67*'Input Data'!$M$6/1000000)</f>
        <v>0</v>
      </c>
      <c r="AO67" s="235">
        <f>IF(ISBLANK('ETR Capacities'!AG67)=TRUE," ",'ETR CO2 Savings (tCO2y)'!Z67*'Input Data'!$M$6/1000000)</f>
        <v>0</v>
      </c>
      <c r="AP67" s="45">
        <f>IF(ISBLANK('ETR Capacities'!AB67)=TRUE," ",'ETR CO2 Savings (tCO2y)'!V67*'Input Data'!$M$7/1000000)</f>
        <v>64.38600000000001</v>
      </c>
      <c r="AQ67" s="45">
        <f>IF(ISBLANK('ETR Capacities'!AC67)=TRUE," ",'ETR CO2 Savings (tCO2y)'!W67*'Input Data'!$M$7/1000000)</f>
        <v>0</v>
      </c>
      <c r="AR67" s="45">
        <f>IF(ISBLANK('ETR Capacities'!AD67)=TRUE," ",'ETR CO2 Savings (tCO2y)'!X67*'Input Data'!$M$7/1000000)</f>
        <v>0</v>
      </c>
      <c r="AS67" s="45">
        <f>IF(ISBLANK('ETR Capacities'!AE67)=TRUE," ",'ETR CO2 Savings (tCO2y)'!Y67*'Input Data'!$M$7/1000000)</f>
        <v>0</v>
      </c>
      <c r="AT67" s="68">
        <f>IF(ISBLANK('ETR Capacities'!AG67)=TRUE," ",'ETR CO2 Savings (tCO2y)'!Z67*'Input Data'!$M$7/1000000)</f>
        <v>0</v>
      </c>
      <c r="AU67" s="49">
        <f>IF(ISBLANK('ETR Capacities'!AB67)=TRUE," ",'ETR CO2 Savings (tCO2y)'!V67*'Input Data'!$M$8/1000000)</f>
        <v>51.508800000000008</v>
      </c>
      <c r="AV67" s="49">
        <f>IF(ISBLANK('ETR Capacities'!AC67)=TRUE," ",'ETR CO2 Savings (tCO2y)'!W67*'Input Data'!$M$8/1000000)</f>
        <v>0</v>
      </c>
      <c r="AW67" s="49">
        <f>IF(ISBLANK('ETR Capacities'!AD67)=TRUE," ",'ETR CO2 Savings (tCO2y)'!X67*'Input Data'!$M$8/1000000)</f>
        <v>0</v>
      </c>
      <c r="AX67" s="49">
        <f>IF(ISBLANK('ETR Capacities'!AE67)=TRUE," ",'ETR CO2 Savings (tCO2y)'!Y67*'Input Data'!$M$8/1000000)</f>
        <v>0</v>
      </c>
      <c r="AY67" s="46">
        <f>IF(ISBLANK('ETR Capacities'!AG67)=TRUE," ",'ETR CO2 Savings (tCO2y)'!Z67*'Input Data'!$M$8/1000000)</f>
        <v>0</v>
      </c>
    </row>
    <row r="68" spans="2:51" ht="194.25" customHeight="1" x14ac:dyDescent="0.25">
      <c r="B68" s="490" t="str">
        <f>'ETR Capacities'!B68</f>
        <v>SK</v>
      </c>
      <c r="C68" s="478" t="str">
        <f>'ETR Capacities'!C68</f>
        <v>ETR-A-312</v>
      </c>
      <c r="D68" s="478" t="str">
        <f>_xlfn.XLOOKUP(C68,'Investment Project Main Info'!$E$4:$E$265,'Investment Project Main Info'!$F$4:$F$265)</f>
        <v>P2G Velke Kapusany</v>
      </c>
      <c r="E68" s="478" t="str">
        <f>_xlfn.XLOOKUP(C68,'ETR Capacities'!$C$5:$C$79,'ETR Capacities'!$E$5:$E$79)</f>
        <v xml:space="preserve">Hydrogen and synthetic methane </v>
      </c>
      <c r="F68" s="54">
        <f>IF(_xlfn.XLOOKUP(C68,'ETR Capacities'!$C$5:$C$79,'ETR Capacities'!$F$5:$F$79)=0," ",_xlfn.XLOOKUP(C68,'ETR Capacities'!$C$5:$C$79,'ETR Capacities'!$F$5:$F$79))</f>
        <v>107</v>
      </c>
      <c r="G68" s="332">
        <f>IF(ISBLANK('ETR Capacities'!J68)=TRUE," ",'ETR CO2 Savings (tCO2y)'!G68*'Input Data'!$I$6/1000000)</f>
        <v>0</v>
      </c>
      <c r="H68" s="335">
        <f>IF(ISBLANK('ETR Capacities'!K68)=TRUE," ",'ETR CO2 Savings (tCO2y)'!H68*'Input Data'!$I$6/1000000)</f>
        <v>0</v>
      </c>
      <c r="I68" s="335">
        <f>IF(ISBLANK('ETR Capacities'!L68)=TRUE," ",'ETR CO2 Savings (tCO2y)'!I68*'Input Data'!$I$6/1000000)</f>
        <v>0</v>
      </c>
      <c r="J68" s="335">
        <f>IF(ISBLANK('ETR Capacities'!M68)=TRUE," ",'ETR CO2 Savings (tCO2y)'!J68*'Input Data'!$I$6/1000000)</f>
        <v>0</v>
      </c>
      <c r="K68" s="338">
        <f>IF(ISBLANK('ETR Capacities'!O68)=TRUE," ",'ETR CO2 Savings (tCO2y)'!K68*'Input Data'!$I$6/1000000)</f>
        <v>0</v>
      </c>
      <c r="L68" s="218">
        <f>IF(ISBLANK('ETR Capacities'!P68)=TRUE," ",'ETR CO2 Savings (tCO2y)'!L68*'Input Data'!$J$6/1000000)</f>
        <v>5.2796520000000013</v>
      </c>
      <c r="M68" s="218">
        <f>IF(ISBLANK('ETR Capacities'!Q68)=TRUE," ",'ETR CO2 Savings (tCO2y)'!M68*'Input Data'!$J$6/1000000)</f>
        <v>0</v>
      </c>
      <c r="N68" s="218">
        <f>IF(ISBLANK('ETR Capacities'!R68)=TRUE," ",'ETR CO2 Savings (tCO2y)'!N68*'Input Data'!$J$6/1000000)</f>
        <v>0</v>
      </c>
      <c r="O68" s="218">
        <f>IF(ISBLANK('ETR Capacities'!S68)=TRUE," ",'ETR CO2 Savings (tCO2y)'!O68*'Input Data'!$J$6/1000000)</f>
        <v>0</v>
      </c>
      <c r="P68" s="219">
        <f>IF(ISBLANK('ETR Capacities'!U68)=TRUE," ",'ETR CO2 Savings (tCO2y)'!P68*'Input Data'!$J$6/1000000)</f>
        <v>0</v>
      </c>
      <c r="Q68" s="218">
        <f>IF(ISBLANK('ETR Capacities'!P68)=TRUE," ",'ETR CO2 Savings (tCO2y)'!L68*'Input Data'!$K$6/1000000)</f>
        <v>2.1684285000000005</v>
      </c>
      <c r="R68" s="218">
        <f>IF(ISBLANK('ETR Capacities'!Q68)=TRUE," ",'ETR CO2 Savings (tCO2y)'!M68*'Input Data'!$K$6/1000000)</f>
        <v>0</v>
      </c>
      <c r="S68" s="218">
        <f>IF(ISBLANK('ETR Capacities'!R68)=TRUE," ",'ETR CO2 Savings (tCO2y)'!N68*'Input Data'!$K$6/1000000)</f>
        <v>0</v>
      </c>
      <c r="T68" s="218">
        <f>IF(ISBLANK('ETR Capacities'!S68)=TRUE," ",'ETR CO2 Savings (tCO2y)'!O68*'Input Data'!$K$6/1000000)</f>
        <v>0</v>
      </c>
      <c r="U68" s="219">
        <f>IF(ISBLANK('ETR Capacities'!U68)=TRUE," ",'ETR CO2 Savings (tCO2y)'!P68*'Input Data'!$K$6/1000000)</f>
        <v>0</v>
      </c>
      <c r="V68" s="236">
        <f>IF(ISBLANK('ETR Capacities'!V68)=TRUE," ",'ETR CO2 Savings (tCO2y)'!Q68*'Input Data'!$L$6/1000000)</f>
        <v>2.5455465000000004</v>
      </c>
      <c r="W68" s="236">
        <f>IF(ISBLANK('ETR Capacities'!W68)=TRUE," ",'ETR CO2 Savings (tCO2y)'!R68*'Input Data'!$L$6/1000000)</f>
        <v>0</v>
      </c>
      <c r="X68" s="236">
        <f>IF(ISBLANK('ETR Capacities'!X68)=TRUE," ",'ETR CO2 Savings (tCO2y)'!S68*'Input Data'!$L$6/1000000)</f>
        <v>0</v>
      </c>
      <c r="Y68" s="236">
        <f>IF(ISBLANK('ETR Capacities'!Y68)=TRUE," ",'ETR CO2 Savings (tCO2y)'!T68*'Input Data'!$L$6/1000000)</f>
        <v>0</v>
      </c>
      <c r="Z68" s="237">
        <f>IF(ISBLANK('ETR Capacities'!AA68)=TRUE," ",'ETR CO2 Savings (tCO2y)'!U68*'Input Data'!$L$6/1000000)</f>
        <v>0</v>
      </c>
      <c r="AA68" s="64">
        <f>IF(ISBLANK('ETR Capacities'!V68)=TRUE," ",'ETR CO2 Savings (tCO2y)'!Q68*'Input Data'!$L$7/1000000)</f>
        <v>4.9968135000000009</v>
      </c>
      <c r="AB68" s="64">
        <f>IF(ISBLANK('ETR Capacities'!W68)=TRUE," ",'ETR CO2 Savings (tCO2y)'!R68*'Input Data'!$L$7/1000000)</f>
        <v>0</v>
      </c>
      <c r="AC68" s="64">
        <f>IF(ISBLANK('ETR Capacities'!X68)=TRUE," ",'ETR CO2 Savings (tCO2y)'!S68*'Input Data'!$L$7/1000000)</f>
        <v>0</v>
      </c>
      <c r="AD68" s="64">
        <f>IF(ISBLANK('ETR Capacities'!Y68)=TRUE," ",'ETR CO2 Savings (tCO2y)'!T68*'Input Data'!$L$7/1000000)</f>
        <v>0</v>
      </c>
      <c r="AE68" s="51">
        <f>IF(ISBLANK('ETR Capacities'!AA68)=TRUE," ",'ETR CO2 Savings (tCO2y)'!U68*'Input Data'!$L$7/1000000)</f>
        <v>0</v>
      </c>
      <c r="AF68" s="62">
        <f>IF(ISBLANK('ETR Capacities'!V68)=TRUE," ",'ETR CO2 Savings (tCO2y)'!Q68*'Input Data'!$L$8/1000000)</f>
        <v>3.2997825000000005</v>
      </c>
      <c r="AG68" s="62">
        <f>IF(ISBLANK('ETR Capacities'!W68)=TRUE," ",'ETR CO2 Savings (tCO2y)'!R68*'Input Data'!$L$8/1000000)</f>
        <v>0</v>
      </c>
      <c r="AH68" s="62">
        <f>IF(ISBLANK('ETR Capacities'!X68)=TRUE," ",'ETR CO2 Savings (tCO2y)'!S68*'Input Data'!$L$8/1000000)</f>
        <v>0</v>
      </c>
      <c r="AI68" s="62">
        <f>IF(ISBLANK('ETR Capacities'!Y68)=TRUE," ",'ETR CO2 Savings (tCO2y)'!T68*'Input Data'!$L$8/1000000)</f>
        <v>0</v>
      </c>
      <c r="AJ68" s="50">
        <f>IF(ISBLANK('ETR Capacities'!AA68)=TRUE," ",'ETR CO2 Savings (tCO2y)'!U68*'Input Data'!$L$8/1000000)</f>
        <v>0</v>
      </c>
      <c r="AK68" s="236">
        <f>IF(ISBLANK('ETR Capacities'!AB68)=TRUE," ",'ETR CO2 Savings (tCO2y)'!V68*'Input Data'!$M$6/1000000)</f>
        <v>7.0709625000000011</v>
      </c>
      <c r="AL68" s="236">
        <f>IF(ISBLANK('ETR Capacities'!AC68)=TRUE," ",'ETR CO2 Savings (tCO2y)'!W68*'Input Data'!$M$6/1000000)</f>
        <v>0</v>
      </c>
      <c r="AM68" s="236">
        <f>IF(ISBLANK('ETR Capacities'!AD68)=TRUE," ",'ETR CO2 Savings (tCO2y)'!X68*'Input Data'!$M$6/1000000)</f>
        <v>0</v>
      </c>
      <c r="AN68" s="236">
        <f>IF(ISBLANK('ETR Capacities'!AE68)=TRUE," ",'ETR CO2 Savings (tCO2y)'!Y68*'Input Data'!$M$6/1000000)</f>
        <v>0</v>
      </c>
      <c r="AO68" s="237">
        <f>IF(ISBLANK('ETR Capacities'!AG68)=TRUE," ",'ETR CO2 Savings (tCO2y)'!Z68*'Input Data'!$M$6/1000000)</f>
        <v>0</v>
      </c>
      <c r="AP68" s="64">
        <f>IF(ISBLANK('ETR Capacities'!AB68)=TRUE," ",'ETR CO2 Savings (tCO2y)'!V68*'Input Data'!$M$7/1000000)</f>
        <v>9.4279500000000027</v>
      </c>
      <c r="AQ68" s="64">
        <f>IF(ISBLANK('ETR Capacities'!AC68)=TRUE," ",'ETR CO2 Savings (tCO2y)'!W68*'Input Data'!$M$7/1000000)</f>
        <v>0</v>
      </c>
      <c r="AR68" s="64">
        <f>IF(ISBLANK('ETR Capacities'!AD68)=TRUE," ",'ETR CO2 Savings (tCO2y)'!X68*'Input Data'!$M$7/1000000)</f>
        <v>0</v>
      </c>
      <c r="AS68" s="64">
        <f>IF(ISBLANK('ETR Capacities'!AE68)=TRUE," ",'ETR CO2 Savings (tCO2y)'!Y68*'Input Data'!$M$7/1000000)</f>
        <v>0</v>
      </c>
      <c r="AT68" s="51">
        <f>IF(ISBLANK('ETR Capacities'!AG68)=TRUE," ",'ETR CO2 Savings (tCO2y)'!Z68*'Input Data'!$M$7/1000000)</f>
        <v>0</v>
      </c>
      <c r="AU68" s="62">
        <f>IF(ISBLANK('ETR Capacities'!AB68)=TRUE," ",'ETR CO2 Savings (tCO2y)'!V68*'Input Data'!$M$8/1000000)</f>
        <v>7.5423600000000013</v>
      </c>
      <c r="AV68" s="62">
        <f>IF(ISBLANK('ETR Capacities'!AC68)=TRUE," ",'ETR CO2 Savings (tCO2y)'!W68*'Input Data'!$M$8/1000000)</f>
        <v>0</v>
      </c>
      <c r="AW68" s="62">
        <f>IF(ISBLANK('ETR Capacities'!AD68)=TRUE," ",'ETR CO2 Savings (tCO2y)'!X68*'Input Data'!$M$8/1000000)</f>
        <v>0</v>
      </c>
      <c r="AX68" s="62">
        <f>IF(ISBLANK('ETR Capacities'!AE68)=TRUE," ",'ETR CO2 Savings (tCO2y)'!Y68*'Input Data'!$M$8/1000000)</f>
        <v>0</v>
      </c>
      <c r="AY68" s="50">
        <f>IF(ISBLANK('ETR Capacities'!AG68)=TRUE," ",'ETR CO2 Savings (tCO2y)'!Z68*'Input Data'!$M$8/1000000)</f>
        <v>0</v>
      </c>
    </row>
    <row r="69" spans="2:51" ht="204" customHeight="1" x14ac:dyDescent="0.25">
      <c r="B69" s="485" t="str">
        <f>'ETR Capacities'!B69</f>
        <v>SK</v>
      </c>
      <c r="C69" s="471" t="str">
        <f>'ETR Capacities'!C69</f>
        <v>ETR-N-315</v>
      </c>
      <c r="D69" s="471" t="str">
        <f>_xlfn.XLOOKUP(C69,'Investment Project Main Info'!$E$4:$E$265,'Investment Project Main Info'!$F$4:$F$265)</f>
        <v>G2F - Gas to Future</v>
      </c>
      <c r="E69" s="471" t="str">
        <f>_xlfn.XLOOKUP(C69,'ETR Capacities'!$C$5:$C$79,'ETR Capacities'!$E$5:$E$79)</f>
        <v xml:space="preserve">Hydrogen and synthetic methane </v>
      </c>
      <c r="F69" s="669" t="str">
        <f>IF(_xlfn.XLOOKUP(C69,'ETR Capacities'!$C$5:$C$79,'ETR Capacities'!$F$5:$F$79)=0," ",_xlfn.XLOOKUP(C69,'ETR Capacities'!$C$5:$C$79,'ETR Capacities'!$F$5:$F$79))</f>
        <v xml:space="preserve"> </v>
      </c>
      <c r="G69" s="386">
        <f>IF(ISBLANK('ETR Capacities'!J69)=TRUE," ",'ETR CO2 Savings (tCO2y)'!G69*'Input Data'!$I$6/1000000)</f>
        <v>0</v>
      </c>
      <c r="H69" s="105">
        <f>IF(ISBLANK('ETR Capacities'!K69)=TRUE," ",'ETR CO2 Savings (tCO2y)'!H69*'Input Data'!$I$6/1000000)</f>
        <v>0</v>
      </c>
      <c r="I69" s="105">
        <f>IF(ISBLANK('ETR Capacities'!L69)=TRUE," ",'ETR CO2 Savings (tCO2y)'!I69*'Input Data'!$I$6/1000000)</f>
        <v>0</v>
      </c>
      <c r="J69" s="105">
        <f>IF(ISBLANK('ETR Capacities'!M69)=TRUE," ",'ETR CO2 Savings (tCO2y)'!J69*'Input Data'!$I$6/1000000)</f>
        <v>0</v>
      </c>
      <c r="K69" s="106">
        <f>IF(ISBLANK('ETR Capacities'!O69)=TRUE," ",'ETR CO2 Savings (tCO2y)'!K69*'Input Data'!$I$6/1000000)</f>
        <v>0</v>
      </c>
      <c r="L69" s="209">
        <f>IF(ISBLANK('ETR Capacities'!P69)=TRUE," ",'ETR CO2 Savings (tCO2y)'!L69*'Input Data'!$J$6/1000000)</f>
        <v>5.6659680000000012</v>
      </c>
      <c r="M69" s="209">
        <f>IF(ISBLANK('ETR Capacities'!Q69)=TRUE," ",'ETR CO2 Savings (tCO2y)'!M69*'Input Data'!$J$6/1000000)</f>
        <v>0</v>
      </c>
      <c r="N69" s="209">
        <f>IF(ISBLANK('ETR Capacities'!R69)=TRUE," ",'ETR CO2 Savings (tCO2y)'!N69*'Input Data'!$J$6/1000000)</f>
        <v>0</v>
      </c>
      <c r="O69" s="209">
        <f>IF(ISBLANK('ETR Capacities'!S69)=TRUE," ",'ETR CO2 Savings (tCO2y)'!O69*'Input Data'!$J$6/1000000)</f>
        <v>0</v>
      </c>
      <c r="P69" s="210">
        <f>IF(ISBLANK('ETR Capacities'!U69)=TRUE," ",'ETR CO2 Savings (tCO2y)'!P69*'Input Data'!$J$6/1000000)</f>
        <v>0</v>
      </c>
      <c r="Q69" s="209">
        <f>IF(ISBLANK('ETR Capacities'!P69)=TRUE," ",'ETR CO2 Savings (tCO2y)'!L69*'Input Data'!$K$6/1000000)</f>
        <v>2.3270940000000007</v>
      </c>
      <c r="R69" s="209">
        <f>IF(ISBLANK('ETR Capacities'!Q69)=TRUE," ",'ETR CO2 Savings (tCO2y)'!M69*'Input Data'!$K$6/1000000)</f>
        <v>0</v>
      </c>
      <c r="S69" s="209">
        <f>IF(ISBLANK('ETR Capacities'!R69)=TRUE," ",'ETR CO2 Savings (tCO2y)'!N69*'Input Data'!$K$6/1000000)</f>
        <v>0</v>
      </c>
      <c r="T69" s="209">
        <f>IF(ISBLANK('ETR Capacities'!S69)=TRUE," ",'ETR CO2 Savings (tCO2y)'!O69*'Input Data'!$K$6/1000000)</f>
        <v>0</v>
      </c>
      <c r="U69" s="210">
        <f>IF(ISBLANK('ETR Capacities'!U69)=TRUE," ",'ETR CO2 Savings (tCO2y)'!P69*'Input Data'!$K$6/1000000)</f>
        <v>0</v>
      </c>
      <c r="V69" s="227">
        <f>IF(ISBLANK('ETR Capacities'!V69)=TRUE," ",'ETR CO2 Savings (tCO2y)'!Q69*'Input Data'!$L$6/1000000)</f>
        <v>2.7318060000000006</v>
      </c>
      <c r="W69" s="227">
        <f>IF(ISBLANK('ETR Capacities'!W69)=TRUE," ",'ETR CO2 Savings (tCO2y)'!R69*'Input Data'!$L$6/1000000)</f>
        <v>0</v>
      </c>
      <c r="X69" s="227">
        <f>IF(ISBLANK('ETR Capacities'!X69)=TRUE," ",'ETR CO2 Savings (tCO2y)'!S69*'Input Data'!$L$6/1000000)</f>
        <v>0</v>
      </c>
      <c r="Y69" s="227">
        <f>IF(ISBLANK('ETR Capacities'!Y69)=TRUE," ",'ETR CO2 Savings (tCO2y)'!T69*'Input Data'!$L$6/1000000)</f>
        <v>0</v>
      </c>
      <c r="Z69" s="228">
        <f>IF(ISBLANK('ETR Capacities'!AA69)=TRUE," ",'ETR CO2 Savings (tCO2y)'!U69*'Input Data'!$L$6/1000000)</f>
        <v>0</v>
      </c>
      <c r="AA69" s="37">
        <f>IF(ISBLANK('ETR Capacities'!V69)=TRUE," ",'ETR CO2 Savings (tCO2y)'!Q69*'Input Data'!$L$7/1000000)</f>
        <v>5.3624340000000013</v>
      </c>
      <c r="AB69" s="37">
        <f>IF(ISBLANK('ETR Capacities'!W69)=TRUE," ",'ETR CO2 Savings (tCO2y)'!R69*'Input Data'!$L$7/1000000)</f>
        <v>0</v>
      </c>
      <c r="AC69" s="37">
        <f>IF(ISBLANK('ETR Capacities'!X69)=TRUE," ",'ETR CO2 Savings (tCO2y)'!S69*'Input Data'!$L$7/1000000)</f>
        <v>0</v>
      </c>
      <c r="AD69" s="37">
        <f>IF(ISBLANK('ETR Capacities'!Y69)=TRUE," ",'ETR CO2 Savings (tCO2y)'!T69*'Input Data'!$L$7/1000000)</f>
        <v>0</v>
      </c>
      <c r="AE69" s="242">
        <f>IF(ISBLANK('ETR Capacities'!AA69)=TRUE," ",'ETR CO2 Savings (tCO2y)'!U69*'Input Data'!$L$7/1000000)</f>
        <v>0</v>
      </c>
      <c r="AF69" s="40">
        <f>IF(ISBLANK('ETR Capacities'!V69)=TRUE," ",'ETR CO2 Savings (tCO2y)'!Q69*'Input Data'!$L$8/1000000)</f>
        <v>3.5412300000000005</v>
      </c>
      <c r="AG69" s="40">
        <f>IF(ISBLANK('ETR Capacities'!W69)=TRUE," ",'ETR CO2 Savings (tCO2y)'!R69*'Input Data'!$L$8/1000000)</f>
        <v>0</v>
      </c>
      <c r="AH69" s="40">
        <f>IF(ISBLANK('ETR Capacities'!X69)=TRUE," ",'ETR CO2 Savings (tCO2y)'!S69*'Input Data'!$L$8/1000000)</f>
        <v>0</v>
      </c>
      <c r="AI69" s="40">
        <f>IF(ISBLANK('ETR Capacities'!Y69)=TRUE," ",'ETR CO2 Savings (tCO2y)'!T69*'Input Data'!$L$8/1000000)</f>
        <v>0</v>
      </c>
      <c r="AJ69" s="248">
        <f>IF(ISBLANK('ETR Capacities'!AA69)=TRUE," ",'ETR CO2 Savings (tCO2y)'!U69*'Input Data'!$L$8/1000000)</f>
        <v>0</v>
      </c>
      <c r="AK69" s="227">
        <f>IF(ISBLANK('ETR Capacities'!AB69)=TRUE," ",'ETR CO2 Savings (tCO2y)'!V69*'Input Data'!$M$6/1000000)</f>
        <v>37.941750000000006</v>
      </c>
      <c r="AL69" s="227">
        <f>IF(ISBLANK('ETR Capacities'!AC69)=TRUE," ",'ETR CO2 Savings (tCO2y)'!W69*'Input Data'!$M$6/1000000)</f>
        <v>0</v>
      </c>
      <c r="AM69" s="227">
        <f>IF(ISBLANK('ETR Capacities'!AD69)=TRUE," ",'ETR CO2 Savings (tCO2y)'!X69*'Input Data'!$M$6/1000000)</f>
        <v>0</v>
      </c>
      <c r="AN69" s="227">
        <f>IF(ISBLANK('ETR Capacities'!AE69)=TRUE," ",'ETR CO2 Savings (tCO2y)'!Y69*'Input Data'!$M$6/1000000)</f>
        <v>0</v>
      </c>
      <c r="AO69" s="228">
        <f>IF(ISBLANK('ETR Capacities'!AG69)=TRUE," ",'ETR CO2 Savings (tCO2y)'!Z69*'Input Data'!$M$6/1000000)</f>
        <v>0</v>
      </c>
      <c r="AP69" s="37">
        <f>IF(ISBLANK('ETR Capacities'!AB69)=TRUE," ",'ETR CO2 Savings (tCO2y)'!V69*'Input Data'!$M$7/1000000)</f>
        <v>50.589000000000006</v>
      </c>
      <c r="AQ69" s="37">
        <f>IF(ISBLANK('ETR Capacities'!AC69)=TRUE," ",'ETR CO2 Savings (tCO2y)'!W69*'Input Data'!$M$7/1000000)</f>
        <v>0</v>
      </c>
      <c r="AR69" s="37">
        <f>IF(ISBLANK('ETR Capacities'!AD69)=TRUE," ",'ETR CO2 Savings (tCO2y)'!X69*'Input Data'!$M$7/1000000)</f>
        <v>0</v>
      </c>
      <c r="AS69" s="37">
        <f>IF(ISBLANK('ETR Capacities'!AE69)=TRUE," ",'ETR CO2 Savings (tCO2y)'!Y69*'Input Data'!$M$7/1000000)</f>
        <v>0</v>
      </c>
      <c r="AT69" s="242">
        <f>IF(ISBLANK('ETR Capacities'!AG69)=TRUE," ",'ETR CO2 Savings (tCO2y)'!Z69*'Input Data'!$M$7/1000000)</f>
        <v>0</v>
      </c>
      <c r="AU69" s="40">
        <f>IF(ISBLANK('ETR Capacities'!AB69)=TRUE," ",'ETR CO2 Savings (tCO2y)'!V69*'Input Data'!$M$8/1000000)</f>
        <v>40.47120000000001</v>
      </c>
      <c r="AV69" s="40">
        <f>IF(ISBLANK('ETR Capacities'!AC69)=TRUE," ",'ETR CO2 Savings (tCO2y)'!W69*'Input Data'!$M$8/1000000)</f>
        <v>0</v>
      </c>
      <c r="AW69" s="40">
        <f>IF(ISBLANK('ETR Capacities'!AD69)=TRUE," ",'ETR CO2 Savings (tCO2y)'!X69*'Input Data'!$M$8/1000000)</f>
        <v>0</v>
      </c>
      <c r="AX69" s="40">
        <f>IF(ISBLANK('ETR Capacities'!AE69)=TRUE," ",'ETR CO2 Savings (tCO2y)'!Y69*'Input Data'!$M$8/1000000)</f>
        <v>0</v>
      </c>
      <c r="AY69" s="248">
        <f>IF(ISBLANK('ETR Capacities'!AG69)=TRUE," ",'ETR CO2 Savings (tCO2y)'!Z69*'Input Data'!$M$8/1000000)</f>
        <v>0</v>
      </c>
    </row>
    <row r="70" spans="2:51" ht="114.75" customHeight="1" x14ac:dyDescent="0.25">
      <c r="B70" s="485" t="str">
        <f>'ETR Capacities'!B70</f>
        <v>SK</v>
      </c>
      <c r="C70" s="471" t="str">
        <f>'ETR Capacities'!C70</f>
        <v>ETR-N-913</v>
      </c>
      <c r="D70" s="471" t="str">
        <f>_xlfn.XLOOKUP(C70,'Investment Project Main Info'!$E$4:$E$265,'Investment Project Main Info'!$F$4:$F$265)</f>
        <v>Modification of  NP23 MW turboset to a hydrogen-ready low-emissions at CS04</v>
      </c>
      <c r="E70" s="471" t="str">
        <f>_xlfn.XLOOKUP(C70,'ETR Capacities'!$C$5:$C$79,'ETR Capacities'!$E$5:$E$79)</f>
        <v xml:space="preserve">Hydrogen and synthetic methane </v>
      </c>
      <c r="F70" s="670"/>
      <c r="G70" s="386">
        <f>IF(ISBLANK('ETR Capacities'!J70)=TRUE," ",'ETR CO2 Savings (tCO2y)'!G70*'Input Data'!$I$6/1000000)</f>
        <v>0</v>
      </c>
      <c r="H70" s="105">
        <f>IF(ISBLANK('ETR Capacities'!K70)=TRUE," ",'ETR CO2 Savings (tCO2y)'!H70*'Input Data'!$I$6/1000000)</f>
        <v>0</v>
      </c>
      <c r="I70" s="105">
        <f>IF(ISBLANK('ETR Capacities'!L70)=TRUE," ",'ETR CO2 Savings (tCO2y)'!I70*'Input Data'!$I$6/1000000)</f>
        <v>0</v>
      </c>
      <c r="J70" s="105">
        <f>IF(ISBLANK('ETR Capacities'!M70)=TRUE," ",'ETR CO2 Savings (tCO2y)'!J70*'Input Data'!$I$6/1000000)</f>
        <v>0</v>
      </c>
      <c r="K70" s="106">
        <f>IF(ISBLANK('ETR Capacities'!O70)=TRUE," ",'ETR CO2 Savings (tCO2y)'!K70*'Input Data'!$I$6/1000000)</f>
        <v>0</v>
      </c>
      <c r="L70" s="209">
        <f>IF(ISBLANK('ETR Capacities'!P70)=TRUE," ",'ETR CO2 Savings (tCO2y)'!L70*'Input Data'!$J$6/1000000)</f>
        <v>0</v>
      </c>
      <c r="M70" s="209">
        <f>IF(ISBLANK('ETR Capacities'!Q70)=TRUE," ",'ETR CO2 Savings (tCO2y)'!M70*'Input Data'!$J$6/1000000)</f>
        <v>0</v>
      </c>
      <c r="N70" s="209">
        <f>IF(ISBLANK('ETR Capacities'!R70)=TRUE," ",'ETR CO2 Savings (tCO2y)'!N70*'Input Data'!$J$6/1000000)</f>
        <v>0</v>
      </c>
      <c r="O70" s="209">
        <f>IF(ISBLANK('ETR Capacities'!S70)=TRUE," ",'ETR CO2 Savings (tCO2y)'!O70*'Input Data'!$J$6/1000000)</f>
        <v>0</v>
      </c>
      <c r="P70" s="210">
        <f>IF(ISBLANK('ETR Capacities'!U70)=TRUE," ",'ETR CO2 Savings (tCO2y)'!P70*'Input Data'!$J$6/1000000)</f>
        <v>0</v>
      </c>
      <c r="Q70" s="209">
        <f>IF(ISBLANK('ETR Capacities'!P70)=TRUE," ",'ETR CO2 Savings (tCO2y)'!L70*'Input Data'!$K$6/1000000)</f>
        <v>0</v>
      </c>
      <c r="R70" s="209">
        <f>IF(ISBLANK('ETR Capacities'!Q70)=TRUE," ",'ETR CO2 Savings (tCO2y)'!M70*'Input Data'!$K$6/1000000)</f>
        <v>0</v>
      </c>
      <c r="S70" s="209">
        <f>IF(ISBLANK('ETR Capacities'!R70)=TRUE," ",'ETR CO2 Savings (tCO2y)'!N70*'Input Data'!$K$6/1000000)</f>
        <v>0</v>
      </c>
      <c r="T70" s="209">
        <f>IF(ISBLANK('ETR Capacities'!S70)=TRUE," ",'ETR CO2 Savings (tCO2y)'!O70*'Input Data'!$K$6/1000000)</f>
        <v>0</v>
      </c>
      <c r="U70" s="210">
        <f>IF(ISBLANK('ETR Capacities'!U70)=TRUE," ",'ETR CO2 Savings (tCO2y)'!P70*'Input Data'!$K$6/1000000)</f>
        <v>0</v>
      </c>
      <c r="V70" s="227">
        <f>IF(ISBLANK('ETR Capacities'!V70)=TRUE," ",'ETR CO2 Savings (tCO2y)'!Q70*'Input Data'!$L$6/1000000)</f>
        <v>0</v>
      </c>
      <c r="W70" s="227">
        <f>IF(ISBLANK('ETR Capacities'!W70)=TRUE," ",'ETR CO2 Savings (tCO2y)'!R70*'Input Data'!$L$6/1000000)</f>
        <v>0</v>
      </c>
      <c r="X70" s="227">
        <f>IF(ISBLANK('ETR Capacities'!X70)=TRUE," ",'ETR CO2 Savings (tCO2y)'!S70*'Input Data'!$L$6/1000000)</f>
        <v>0</v>
      </c>
      <c r="Y70" s="227">
        <f>IF(ISBLANK('ETR Capacities'!Y70)=TRUE," ",'ETR CO2 Savings (tCO2y)'!T70*'Input Data'!$L$6/1000000)</f>
        <v>0</v>
      </c>
      <c r="Z70" s="228">
        <f>IF(ISBLANK('ETR Capacities'!AA70)=TRUE," ",'ETR CO2 Savings (tCO2y)'!U70*'Input Data'!$L$6/1000000)</f>
        <v>0</v>
      </c>
      <c r="AA70" s="37">
        <f>IF(ISBLANK('ETR Capacities'!V70)=TRUE," ",'ETR CO2 Savings (tCO2y)'!Q70*'Input Data'!$L$7/1000000)</f>
        <v>0</v>
      </c>
      <c r="AB70" s="37">
        <f>IF(ISBLANK('ETR Capacities'!W70)=TRUE," ",'ETR CO2 Savings (tCO2y)'!R70*'Input Data'!$L$7/1000000)</f>
        <v>0</v>
      </c>
      <c r="AC70" s="37">
        <f>IF(ISBLANK('ETR Capacities'!X70)=TRUE," ",'ETR CO2 Savings (tCO2y)'!S70*'Input Data'!$L$7/1000000)</f>
        <v>0</v>
      </c>
      <c r="AD70" s="37">
        <f>IF(ISBLANK('ETR Capacities'!Y70)=TRUE," ",'ETR CO2 Savings (tCO2y)'!T70*'Input Data'!$L$7/1000000)</f>
        <v>0</v>
      </c>
      <c r="AE70" s="242">
        <f>IF(ISBLANK('ETR Capacities'!AA70)=TRUE," ",'ETR CO2 Savings (tCO2y)'!U70*'Input Data'!$L$7/1000000)</f>
        <v>0</v>
      </c>
      <c r="AF70" s="40">
        <f>IF(ISBLANK('ETR Capacities'!V70)=TRUE," ",'ETR CO2 Savings (tCO2y)'!Q70*'Input Data'!$L$8/1000000)</f>
        <v>0</v>
      </c>
      <c r="AG70" s="40">
        <f>IF(ISBLANK('ETR Capacities'!W70)=TRUE," ",'ETR CO2 Savings (tCO2y)'!R70*'Input Data'!$L$8/1000000)</f>
        <v>0</v>
      </c>
      <c r="AH70" s="40">
        <f>IF(ISBLANK('ETR Capacities'!X70)=TRUE," ",'ETR CO2 Savings (tCO2y)'!S70*'Input Data'!$L$8/1000000)</f>
        <v>0</v>
      </c>
      <c r="AI70" s="40">
        <f>IF(ISBLANK('ETR Capacities'!Y70)=TRUE," ",'ETR CO2 Savings (tCO2y)'!T70*'Input Data'!$L$8/1000000)</f>
        <v>0</v>
      </c>
      <c r="AJ70" s="248">
        <f>IF(ISBLANK('ETR Capacities'!AA70)=TRUE," ",'ETR CO2 Savings (tCO2y)'!U70*'Input Data'!$L$8/1000000)</f>
        <v>0</v>
      </c>
      <c r="AK70" s="227">
        <f>IF(ISBLANK('ETR Capacities'!AB70)=TRUE," ",'ETR CO2 Savings (tCO2y)'!V70*'Input Data'!$M$6/1000000)</f>
        <v>0</v>
      </c>
      <c r="AL70" s="227">
        <f>IF(ISBLANK('ETR Capacities'!AC70)=TRUE," ",'ETR CO2 Savings (tCO2y)'!W70*'Input Data'!$M$6/1000000)</f>
        <v>0</v>
      </c>
      <c r="AM70" s="227">
        <f>IF(ISBLANK('ETR Capacities'!AD70)=TRUE," ",'ETR CO2 Savings (tCO2y)'!X70*'Input Data'!$M$6/1000000)</f>
        <v>0</v>
      </c>
      <c r="AN70" s="227">
        <f>IF(ISBLANK('ETR Capacities'!AE70)=TRUE," ",'ETR CO2 Savings (tCO2y)'!Y70*'Input Data'!$M$6/1000000)</f>
        <v>0</v>
      </c>
      <c r="AO70" s="228">
        <f>IF(ISBLANK('ETR Capacities'!AG70)=TRUE," ",'ETR CO2 Savings (tCO2y)'!Z70*'Input Data'!$M$6/1000000)</f>
        <v>0</v>
      </c>
      <c r="AP70" s="37">
        <f>IF(ISBLANK('ETR Capacities'!AB70)=TRUE," ",'ETR CO2 Savings (tCO2y)'!V70*'Input Data'!$M$7/1000000)</f>
        <v>0</v>
      </c>
      <c r="AQ70" s="37">
        <f>IF(ISBLANK('ETR Capacities'!AC70)=TRUE," ",'ETR CO2 Savings (tCO2y)'!W70*'Input Data'!$M$7/1000000)</f>
        <v>0</v>
      </c>
      <c r="AR70" s="37">
        <f>IF(ISBLANK('ETR Capacities'!AD70)=TRUE," ",'ETR CO2 Savings (tCO2y)'!X70*'Input Data'!$M$7/1000000)</f>
        <v>0</v>
      </c>
      <c r="AS70" s="37">
        <f>IF(ISBLANK('ETR Capacities'!AE70)=TRUE," ",'ETR CO2 Savings (tCO2y)'!Y70*'Input Data'!$M$7/1000000)</f>
        <v>0</v>
      </c>
      <c r="AT70" s="242">
        <f>IF(ISBLANK('ETR Capacities'!AG70)=TRUE," ",'ETR CO2 Savings (tCO2y)'!Z70*'Input Data'!$M$7/1000000)</f>
        <v>0</v>
      </c>
      <c r="AU70" s="40">
        <f>IF(ISBLANK('ETR Capacities'!AB70)=TRUE," ",'ETR CO2 Savings (tCO2y)'!V70*'Input Data'!$M$8/1000000)</f>
        <v>0</v>
      </c>
      <c r="AV70" s="40">
        <f>IF(ISBLANK('ETR Capacities'!AC70)=TRUE," ",'ETR CO2 Savings (tCO2y)'!W70*'Input Data'!$M$8/1000000)</f>
        <v>0</v>
      </c>
      <c r="AW70" s="40">
        <f>IF(ISBLANK('ETR Capacities'!AD70)=TRUE," ",'ETR CO2 Savings (tCO2y)'!X70*'Input Data'!$M$8/1000000)</f>
        <v>0</v>
      </c>
      <c r="AX70" s="40">
        <f>IF(ISBLANK('ETR Capacities'!AE70)=TRUE," ",'ETR CO2 Savings (tCO2y)'!Y70*'Input Data'!$M$8/1000000)</f>
        <v>0</v>
      </c>
      <c r="AY70" s="248">
        <f>IF(ISBLANK('ETR Capacities'!AG70)=TRUE," ",'ETR CO2 Savings (tCO2y)'!Z70*'Input Data'!$M$8/1000000)</f>
        <v>0</v>
      </c>
    </row>
    <row r="71" spans="2:51" ht="114" customHeight="1" x14ac:dyDescent="0.25">
      <c r="B71" s="485" t="str">
        <f>'ETR Capacities'!B71</f>
        <v>SK</v>
      </c>
      <c r="C71" s="470" t="str">
        <f>'ETR Capacities'!C71</f>
        <v>ETR-N-916</v>
      </c>
      <c r="D71" s="470" t="str">
        <f>_xlfn.XLOOKUP(C71,'Investment Project Main Info'!$E$4:$E$265,'Investment Project Main Info'!$F$4:$F$265)</f>
        <v>Measures for achieving hydrogen blending readiness of the transmission syst</v>
      </c>
      <c r="E71" s="470" t="str">
        <f>_xlfn.XLOOKUP(C71,'ETR Capacities'!$C$5:$C$79,'ETR Capacities'!$E$5:$E$79)</f>
        <v xml:space="preserve">Hydrogen and synthetic methane </v>
      </c>
      <c r="F71" s="56" t="str">
        <f>IF(_xlfn.XLOOKUP(C71,'ETR Capacities'!$C$5:$C$79,'ETR Capacities'!$F$5:$F$79)=0," ",_xlfn.XLOOKUP(C71,'ETR Capacities'!$C$5:$C$79,'ETR Capacities'!$F$5:$F$79))</f>
        <v xml:space="preserve"> </v>
      </c>
      <c r="G71" s="331">
        <f>IF(ISBLANK('ETR Capacities'!J71)=TRUE," ",'ETR CO2 Savings (tCO2y)'!G71*'Input Data'!$I$6/1000000)</f>
        <v>0</v>
      </c>
      <c r="H71" s="334">
        <f>IF(ISBLANK('ETR Capacities'!K71)=TRUE," ",'ETR CO2 Savings (tCO2y)'!H71*'Input Data'!$I$6/1000000)</f>
        <v>0</v>
      </c>
      <c r="I71" s="334">
        <f>IF(ISBLANK('ETR Capacities'!L71)=TRUE," ",'ETR CO2 Savings (tCO2y)'!I71*'Input Data'!$I$6/1000000)</f>
        <v>0</v>
      </c>
      <c r="J71" s="334">
        <f>IF(ISBLANK('ETR Capacities'!M71)=TRUE," ",'ETR CO2 Savings (tCO2y)'!J71*'Input Data'!$I$6/1000000)</f>
        <v>0</v>
      </c>
      <c r="K71" s="337">
        <f>IF(ISBLANK('ETR Capacities'!O71)=TRUE," ",'ETR CO2 Savings (tCO2y)'!K71*'Input Data'!$I$6/1000000)</f>
        <v>0</v>
      </c>
      <c r="L71" s="207">
        <f>IF(ISBLANK('ETR Capacities'!P71)=TRUE," ",'ETR CO2 Savings (tCO2y)'!L71*'Input Data'!$J$6/1000000)</f>
        <v>0</v>
      </c>
      <c r="M71" s="207">
        <f>IF(ISBLANK('ETR Capacities'!Q71)=TRUE," ",'ETR CO2 Savings (tCO2y)'!M71*'Input Data'!$J$6/1000000)</f>
        <v>0</v>
      </c>
      <c r="N71" s="207">
        <f>IF(ISBLANK('ETR Capacities'!R71)=TRUE," ",'ETR CO2 Savings (tCO2y)'!N71*'Input Data'!$J$6/1000000)</f>
        <v>0</v>
      </c>
      <c r="O71" s="207">
        <f>IF(ISBLANK('ETR Capacities'!S71)=TRUE," ",'ETR CO2 Savings (tCO2y)'!O71*'Input Data'!$J$6/1000000)</f>
        <v>0</v>
      </c>
      <c r="P71" s="208">
        <f>IF(ISBLANK('ETR Capacities'!U71)=TRUE," ",'ETR CO2 Savings (tCO2y)'!P71*'Input Data'!$J$6/1000000)</f>
        <v>0</v>
      </c>
      <c r="Q71" s="207">
        <f>IF(ISBLANK('ETR Capacities'!P71)=TRUE," ",'ETR CO2 Savings (tCO2y)'!L71*'Input Data'!$K$6/1000000)</f>
        <v>0</v>
      </c>
      <c r="R71" s="207">
        <f>IF(ISBLANK('ETR Capacities'!Q71)=TRUE," ",'ETR CO2 Savings (tCO2y)'!M71*'Input Data'!$K$6/1000000)</f>
        <v>0</v>
      </c>
      <c r="S71" s="207">
        <f>IF(ISBLANK('ETR Capacities'!R71)=TRUE," ",'ETR CO2 Savings (tCO2y)'!N71*'Input Data'!$K$6/1000000)</f>
        <v>0</v>
      </c>
      <c r="T71" s="207">
        <f>IF(ISBLANK('ETR Capacities'!S71)=TRUE," ",'ETR CO2 Savings (tCO2y)'!O71*'Input Data'!$K$6/1000000)</f>
        <v>0</v>
      </c>
      <c r="U71" s="208">
        <f>IF(ISBLANK('ETR Capacities'!U71)=TRUE," ",'ETR CO2 Savings (tCO2y)'!P71*'Input Data'!$K$6/1000000)</f>
        <v>0</v>
      </c>
      <c r="V71" s="225">
        <f>IF(ISBLANK('ETR Capacities'!V71)=TRUE," ",'ETR CO2 Savings (tCO2y)'!Q71*'Input Data'!$L$6/1000000)</f>
        <v>0</v>
      </c>
      <c r="W71" s="225">
        <f>IF(ISBLANK('ETR Capacities'!W71)=TRUE," ",'ETR CO2 Savings (tCO2y)'!R71*'Input Data'!$L$6/1000000)</f>
        <v>0</v>
      </c>
      <c r="X71" s="225">
        <f>IF(ISBLANK('ETR Capacities'!X71)=TRUE," ",'ETR CO2 Savings (tCO2y)'!S71*'Input Data'!$L$6/1000000)</f>
        <v>0</v>
      </c>
      <c r="Y71" s="225">
        <f>IF(ISBLANK('ETR Capacities'!Y71)=TRUE," ",'ETR CO2 Savings (tCO2y)'!T71*'Input Data'!$L$6/1000000)</f>
        <v>0</v>
      </c>
      <c r="Z71" s="226">
        <f>IF(ISBLANK('ETR Capacities'!AA71)=TRUE," ",'ETR CO2 Savings (tCO2y)'!U71*'Input Data'!$L$6/1000000)</f>
        <v>0</v>
      </c>
      <c r="AA71" s="63">
        <f>IF(ISBLANK('ETR Capacities'!V71)=TRUE," ",'ETR CO2 Savings (tCO2y)'!Q71*'Input Data'!$L$7/1000000)</f>
        <v>0</v>
      </c>
      <c r="AB71" s="63">
        <f>IF(ISBLANK('ETR Capacities'!W71)=TRUE," ",'ETR CO2 Savings (tCO2y)'!R71*'Input Data'!$L$7/1000000)</f>
        <v>0</v>
      </c>
      <c r="AC71" s="63">
        <f>IF(ISBLANK('ETR Capacities'!X71)=TRUE," ",'ETR CO2 Savings (tCO2y)'!S71*'Input Data'!$L$7/1000000)</f>
        <v>0</v>
      </c>
      <c r="AD71" s="63">
        <f>IF(ISBLANK('ETR Capacities'!Y71)=TRUE," ",'ETR CO2 Savings (tCO2y)'!T71*'Input Data'!$L$7/1000000)</f>
        <v>0</v>
      </c>
      <c r="AE71" s="241">
        <f>IF(ISBLANK('ETR Capacities'!AA71)=TRUE," ",'ETR CO2 Savings (tCO2y)'!U71*'Input Data'!$L$7/1000000)</f>
        <v>0</v>
      </c>
      <c r="AF71" s="61">
        <f>IF(ISBLANK('ETR Capacities'!V71)=TRUE," ",'ETR CO2 Savings (tCO2y)'!Q71*'Input Data'!$L$8/1000000)</f>
        <v>0</v>
      </c>
      <c r="AG71" s="61">
        <f>IF(ISBLANK('ETR Capacities'!W71)=TRUE," ",'ETR CO2 Savings (tCO2y)'!R71*'Input Data'!$L$8/1000000)</f>
        <v>0</v>
      </c>
      <c r="AH71" s="61">
        <f>IF(ISBLANK('ETR Capacities'!X71)=TRUE," ",'ETR CO2 Savings (tCO2y)'!S71*'Input Data'!$L$8/1000000)</f>
        <v>0</v>
      </c>
      <c r="AI71" s="61">
        <f>IF(ISBLANK('ETR Capacities'!Y71)=TRUE," ",'ETR CO2 Savings (tCO2y)'!T71*'Input Data'!$L$8/1000000)</f>
        <v>0</v>
      </c>
      <c r="AJ71" s="247">
        <f>IF(ISBLANK('ETR Capacities'!AA71)=TRUE," ",'ETR CO2 Savings (tCO2y)'!U71*'Input Data'!$L$8/1000000)</f>
        <v>0</v>
      </c>
      <c r="AK71" s="225">
        <f>IF(ISBLANK('ETR Capacities'!AB71)=TRUE," ",'ETR CO2 Savings (tCO2y)'!V71*'Input Data'!$M$6/1000000)</f>
        <v>0</v>
      </c>
      <c r="AL71" s="225">
        <f>IF(ISBLANK('ETR Capacities'!AC71)=TRUE," ",'ETR CO2 Savings (tCO2y)'!W71*'Input Data'!$M$6/1000000)</f>
        <v>0</v>
      </c>
      <c r="AM71" s="225">
        <f>IF(ISBLANK('ETR Capacities'!AD71)=TRUE," ",'ETR CO2 Savings (tCO2y)'!X71*'Input Data'!$M$6/1000000)</f>
        <v>0</v>
      </c>
      <c r="AN71" s="225">
        <f>IF(ISBLANK('ETR Capacities'!AE71)=TRUE," ",'ETR CO2 Savings (tCO2y)'!Y71*'Input Data'!$M$6/1000000)</f>
        <v>0</v>
      </c>
      <c r="AO71" s="226">
        <f>IF(ISBLANK('ETR Capacities'!AG71)=TRUE," ",'ETR CO2 Savings (tCO2y)'!Z71*'Input Data'!$M$6/1000000)</f>
        <v>0</v>
      </c>
      <c r="AP71" s="63">
        <f>IF(ISBLANK('ETR Capacities'!AB71)=TRUE," ",'ETR CO2 Savings (tCO2y)'!V71*'Input Data'!$M$7/1000000)</f>
        <v>0</v>
      </c>
      <c r="AQ71" s="63">
        <f>IF(ISBLANK('ETR Capacities'!AC71)=TRUE," ",'ETR CO2 Savings (tCO2y)'!W71*'Input Data'!$M$7/1000000)</f>
        <v>0</v>
      </c>
      <c r="AR71" s="63">
        <f>IF(ISBLANK('ETR Capacities'!AD71)=TRUE," ",'ETR CO2 Savings (tCO2y)'!X71*'Input Data'!$M$7/1000000)</f>
        <v>0</v>
      </c>
      <c r="AS71" s="63">
        <f>IF(ISBLANK('ETR Capacities'!AE71)=TRUE," ",'ETR CO2 Savings (tCO2y)'!Y71*'Input Data'!$M$7/1000000)</f>
        <v>0</v>
      </c>
      <c r="AT71" s="241">
        <f>IF(ISBLANK('ETR Capacities'!AG71)=TRUE," ",'ETR CO2 Savings (tCO2y)'!Z71*'Input Data'!$M$7/1000000)</f>
        <v>0</v>
      </c>
      <c r="AU71" s="61">
        <f>IF(ISBLANK('ETR Capacities'!AB71)=TRUE," ",'ETR CO2 Savings (tCO2y)'!V71*'Input Data'!$M$8/1000000)</f>
        <v>0</v>
      </c>
      <c r="AV71" s="61">
        <f>IF(ISBLANK('ETR Capacities'!AC71)=TRUE," ",'ETR CO2 Savings (tCO2y)'!W71*'Input Data'!$M$8/1000000)</f>
        <v>0</v>
      </c>
      <c r="AW71" s="61">
        <f>IF(ISBLANK('ETR Capacities'!AD71)=TRUE," ",'ETR CO2 Savings (tCO2y)'!X71*'Input Data'!$M$8/1000000)</f>
        <v>0</v>
      </c>
      <c r="AX71" s="61">
        <f>IF(ISBLANK('ETR Capacities'!AE71)=TRUE," ",'ETR CO2 Savings (tCO2y)'!Y71*'Input Data'!$M$8/1000000)</f>
        <v>0</v>
      </c>
      <c r="AY71" s="247">
        <f>IF(ISBLANK('ETR Capacities'!AG71)=TRUE," ",'ETR CO2 Savings (tCO2y)'!Z71*'Input Data'!$M$8/1000000)</f>
        <v>0</v>
      </c>
    </row>
    <row r="72" spans="2:51" ht="107.25" customHeight="1" thickBot="1" x14ac:dyDescent="0.3">
      <c r="B72" s="485" t="str">
        <f>'ETR Capacities'!B72</f>
        <v>SK</v>
      </c>
      <c r="C72" s="477" t="str">
        <f>'ETR Capacities'!C72</f>
        <v>ETR-N-920</v>
      </c>
      <c r="D72" s="477" t="str">
        <f>_xlfn.XLOOKUP(C72,'Investment Project Main Info'!$E$4:$E$265,'Investment Project Main Info'!$F$4:$F$265)</f>
        <v>Measures for the reduction of methane emissions</v>
      </c>
      <c r="E72" s="477" t="str">
        <f>_xlfn.XLOOKUP(C72,'ETR Capacities'!$C$5:$C$79,'ETR Capacities'!$E$5:$E$79)</f>
        <v>Methane Emissions</v>
      </c>
      <c r="F72" s="31" t="str">
        <f>IF(_xlfn.XLOOKUP(C72,'ETR Capacities'!$C$5:$C$79,'ETR Capacities'!$F$5:$F$79)=0," ",_xlfn.XLOOKUP(C72,'ETR Capacities'!$C$5:$C$79,'ETR Capacities'!$F$5:$F$79))</f>
        <v xml:space="preserve"> </v>
      </c>
      <c r="G72" s="389">
        <f>IF(ISBLANK('ETR Capacities'!J72)=TRUE," ",'ETR CO2 Savings (tCO2y)'!G72*'Input Data'!$I$6/1000000)</f>
        <v>0</v>
      </c>
      <c r="H72" s="111">
        <f>IF(ISBLANK('ETR Capacities'!K72)=TRUE," ",'ETR CO2 Savings (tCO2y)'!H72*'Input Data'!$I$6/1000000)</f>
        <v>0</v>
      </c>
      <c r="I72" s="111">
        <f>IF(ISBLANK('ETR Capacities'!L72)=TRUE," ",'ETR CO2 Savings (tCO2y)'!I72*'Input Data'!$I$6/1000000)</f>
        <v>0</v>
      </c>
      <c r="J72" s="111">
        <f>IF(ISBLANK('ETR Capacities'!M72)=TRUE," ",'ETR CO2 Savings (tCO2y)'!J72*'Input Data'!$I$6/1000000)</f>
        <v>0</v>
      </c>
      <c r="K72" s="112">
        <f>IF(ISBLANK('ETR Capacities'!O72)=TRUE," ",'ETR CO2 Savings (tCO2y)'!K72*'Input Data'!$I$6/1000000)</f>
        <v>0</v>
      </c>
      <c r="L72" s="216">
        <f>IF(ISBLANK('ETR Capacities'!P72)=TRUE," ",'ETR CO2 Savings (tCO2y)'!L72*'Input Data'!$J$6/1000000)</f>
        <v>0</v>
      </c>
      <c r="M72" s="216">
        <f>IF(ISBLANK('ETR Capacities'!Q72)=TRUE," ",'ETR CO2 Savings (tCO2y)'!M72*'Input Data'!$J$6/1000000)</f>
        <v>0</v>
      </c>
      <c r="N72" s="216">
        <f>IF(ISBLANK('ETR Capacities'!R72)=TRUE," ",'ETR CO2 Savings (tCO2y)'!N72*'Input Data'!$J$6/1000000)</f>
        <v>0</v>
      </c>
      <c r="O72" s="216">
        <f>IF(ISBLANK('ETR Capacities'!S72)=TRUE," ",'ETR CO2 Savings (tCO2y)'!O72*'Input Data'!$J$6/1000000)</f>
        <v>0</v>
      </c>
      <c r="P72" s="217">
        <f>IF(ISBLANK('ETR Capacities'!U72)=TRUE," ",'ETR CO2 Savings (tCO2y)'!P72*'Input Data'!$J$6/1000000)</f>
        <v>4.1460160000000004</v>
      </c>
      <c r="Q72" s="216">
        <f>IF(ISBLANK('ETR Capacities'!P72)=TRUE," ",'ETR CO2 Savings (tCO2y)'!L72*'Input Data'!$K$6/1000000)</f>
        <v>0</v>
      </c>
      <c r="R72" s="216">
        <f>IF(ISBLANK('ETR Capacities'!Q72)=TRUE," ",'ETR CO2 Savings (tCO2y)'!M72*'Input Data'!$K$6/1000000)</f>
        <v>0</v>
      </c>
      <c r="S72" s="216">
        <f>IF(ISBLANK('ETR Capacities'!R72)=TRUE," ",'ETR CO2 Savings (tCO2y)'!N72*'Input Data'!$K$6/1000000)</f>
        <v>0</v>
      </c>
      <c r="T72" s="216">
        <f>IF(ISBLANK('ETR Capacities'!S72)=TRUE," ",'ETR CO2 Savings (tCO2y)'!O72*'Input Data'!$K$6/1000000)</f>
        <v>0</v>
      </c>
      <c r="U72" s="217">
        <f>IF(ISBLANK('ETR Capacities'!U72)=TRUE," ",'ETR CO2 Savings (tCO2y)'!P72*'Input Data'!$K$6/1000000)</f>
        <v>1.702828</v>
      </c>
      <c r="V72" s="234">
        <f>IF(ISBLANK('ETR Capacities'!V72)=TRUE," ",'ETR CO2 Savings (tCO2y)'!Q72*'Input Data'!$L$6/1000000)</f>
        <v>0</v>
      </c>
      <c r="W72" s="234">
        <f>IF(ISBLANK('ETR Capacities'!W72)=TRUE," ",'ETR CO2 Savings (tCO2y)'!R72*'Input Data'!$L$6/1000000)</f>
        <v>0</v>
      </c>
      <c r="X72" s="234">
        <f>IF(ISBLANK('ETR Capacities'!X72)=TRUE," ",'ETR CO2 Savings (tCO2y)'!S72*'Input Data'!$L$6/1000000)</f>
        <v>0</v>
      </c>
      <c r="Y72" s="234">
        <f>IF(ISBLANK('ETR Capacities'!Y72)=TRUE," ",'ETR CO2 Savings (tCO2y)'!T72*'Input Data'!$L$6/1000000)</f>
        <v>0</v>
      </c>
      <c r="Z72" s="235">
        <f>IF(ISBLANK('ETR Capacities'!AA72)=TRUE," ",'ETR CO2 Savings (tCO2y)'!U72*'Input Data'!$L$6/1000000)</f>
        <v>1.998972</v>
      </c>
      <c r="AA72" s="45">
        <f>IF(ISBLANK('ETR Capacities'!V72)=TRUE," ",'ETR CO2 Savings (tCO2y)'!Q72*'Input Data'!$L$7/1000000)</f>
        <v>0</v>
      </c>
      <c r="AB72" s="45">
        <f>IF(ISBLANK('ETR Capacities'!W72)=TRUE," ",'ETR CO2 Savings (tCO2y)'!R72*'Input Data'!$L$7/1000000)</f>
        <v>0</v>
      </c>
      <c r="AC72" s="45">
        <f>IF(ISBLANK('ETR Capacities'!X72)=TRUE," ",'ETR CO2 Savings (tCO2y)'!S72*'Input Data'!$L$7/1000000)</f>
        <v>0</v>
      </c>
      <c r="AD72" s="45">
        <f>IF(ISBLANK('ETR Capacities'!Y72)=TRUE," ",'ETR CO2 Savings (tCO2y)'!T72*'Input Data'!$L$7/1000000)</f>
        <v>0</v>
      </c>
      <c r="AE72" s="68">
        <f>IF(ISBLANK('ETR Capacities'!AA72)=TRUE," ",'ETR CO2 Savings (tCO2y)'!U72*'Input Data'!$L$7/1000000)</f>
        <v>3.923908</v>
      </c>
      <c r="AF72" s="49">
        <f>IF(ISBLANK('ETR Capacities'!V72)=TRUE," ",'ETR CO2 Savings (tCO2y)'!Q72*'Input Data'!$L$8/1000000)</f>
        <v>0</v>
      </c>
      <c r="AG72" s="49">
        <f>IF(ISBLANK('ETR Capacities'!W72)=TRUE," ",'ETR CO2 Savings (tCO2y)'!R72*'Input Data'!$L$8/1000000)</f>
        <v>0</v>
      </c>
      <c r="AH72" s="49">
        <f>IF(ISBLANK('ETR Capacities'!X72)=TRUE," ",'ETR CO2 Savings (tCO2y)'!S72*'Input Data'!$L$8/1000000)</f>
        <v>0</v>
      </c>
      <c r="AI72" s="49">
        <f>IF(ISBLANK('ETR Capacities'!Y72)=TRUE," ",'ETR CO2 Savings (tCO2y)'!T72*'Input Data'!$L$8/1000000)</f>
        <v>0</v>
      </c>
      <c r="AJ72" s="46">
        <f>IF(ISBLANK('ETR Capacities'!AA72)=TRUE," ",'ETR CO2 Savings (tCO2y)'!U72*'Input Data'!$L$8/1000000)</f>
        <v>2.5912600000000001</v>
      </c>
      <c r="AK72" s="234">
        <f>IF(ISBLANK('ETR Capacities'!AB72)=TRUE," ",'ETR CO2 Savings (tCO2y)'!V72*'Input Data'!$M$6/1000000)</f>
        <v>0</v>
      </c>
      <c r="AL72" s="234">
        <f>IF(ISBLANK('ETR Capacities'!AC72)=TRUE," ",'ETR CO2 Savings (tCO2y)'!W72*'Input Data'!$M$6/1000000)</f>
        <v>0</v>
      </c>
      <c r="AM72" s="234">
        <f>IF(ISBLANK('ETR Capacities'!AD72)=TRUE," ",'ETR CO2 Savings (tCO2y)'!X72*'Input Data'!$M$6/1000000)</f>
        <v>0</v>
      </c>
      <c r="AN72" s="234">
        <f>IF(ISBLANK('ETR Capacities'!AE72)=TRUE," ",'ETR CO2 Savings (tCO2y)'!Y72*'Input Data'!$M$6/1000000)</f>
        <v>0</v>
      </c>
      <c r="AO72" s="235">
        <f>IF(ISBLANK('ETR Capacities'!AG72)=TRUE," ",'ETR CO2 Savings (tCO2y)'!Z72*'Input Data'!$M$6/1000000)</f>
        <v>5.5526999999999997</v>
      </c>
      <c r="AP72" s="45">
        <f>IF(ISBLANK('ETR Capacities'!AB72)=TRUE," ",'ETR CO2 Savings (tCO2y)'!V72*'Input Data'!$M$7/1000000)</f>
        <v>0</v>
      </c>
      <c r="AQ72" s="45">
        <f>IF(ISBLANK('ETR Capacities'!AC72)=TRUE," ",'ETR CO2 Savings (tCO2y)'!W72*'Input Data'!$M$7/1000000)</f>
        <v>0</v>
      </c>
      <c r="AR72" s="45">
        <f>IF(ISBLANK('ETR Capacities'!AD72)=TRUE," ",'ETR CO2 Savings (tCO2y)'!X72*'Input Data'!$M$7/1000000)</f>
        <v>0</v>
      </c>
      <c r="AS72" s="45">
        <f>IF(ISBLANK('ETR Capacities'!AE72)=TRUE," ",'ETR CO2 Savings (tCO2y)'!Y72*'Input Data'!$M$7/1000000)</f>
        <v>0</v>
      </c>
      <c r="AT72" s="68">
        <f>IF(ISBLANK('ETR Capacities'!AG72)=TRUE," ",'ETR CO2 Savings (tCO2y)'!Z72*'Input Data'!$M$7/1000000)</f>
        <v>7.4036</v>
      </c>
      <c r="AU72" s="49">
        <f>IF(ISBLANK('ETR Capacities'!AB72)=TRUE," ",'ETR CO2 Savings (tCO2y)'!V72*'Input Data'!$M$8/1000000)</f>
        <v>0</v>
      </c>
      <c r="AV72" s="49">
        <f>IF(ISBLANK('ETR Capacities'!AC72)=TRUE," ",'ETR CO2 Savings (tCO2y)'!W72*'Input Data'!$M$8/1000000)</f>
        <v>0</v>
      </c>
      <c r="AW72" s="49">
        <f>IF(ISBLANK('ETR Capacities'!AD72)=TRUE," ",'ETR CO2 Savings (tCO2y)'!X72*'Input Data'!$M$8/1000000)</f>
        <v>0</v>
      </c>
      <c r="AX72" s="49">
        <f>IF(ISBLANK('ETR Capacities'!AE72)=TRUE," ",'ETR CO2 Savings (tCO2y)'!Y72*'Input Data'!$M$8/1000000)</f>
        <v>0</v>
      </c>
      <c r="AY72" s="46">
        <f>IF(ISBLANK('ETR Capacities'!AG72)=TRUE," ",'ETR CO2 Savings (tCO2y)'!Z72*'Input Data'!$M$8/1000000)</f>
        <v>5.9228800000000001</v>
      </c>
    </row>
    <row r="73" spans="2:51" ht="139.5" customHeight="1" x14ac:dyDescent="0.25">
      <c r="B73" s="487" t="str">
        <f>'ETR Capacities'!B73</f>
        <v>ES</v>
      </c>
      <c r="C73" s="478" t="str">
        <f>'ETR Capacities'!C73</f>
        <v>ETR-N-504</v>
      </c>
      <c r="D73" s="478" t="str">
        <f>_xlfn.XLOOKUP(C73,'Investment Project Main Info'!$E$4:$E$265,'Investment Project Main Info'!$F$4:$F$265)</f>
        <v>Sun2Hy</v>
      </c>
      <c r="E73" s="478" t="str">
        <f>_xlfn.XLOOKUP(C73,'ETR Capacities'!$C$5:$C$79,'ETR Capacities'!$E$5:$E$79)</f>
        <v xml:space="preserve">Hydrogen and synthetic methane </v>
      </c>
      <c r="F73" s="54" t="str">
        <f>IF(_xlfn.XLOOKUP(C73,'ETR Capacities'!$C$5:$C$79,'ETR Capacities'!$F$5:$F$79)=0," ",_xlfn.XLOOKUP(C73,'ETR Capacities'!$C$5:$C$79,'ETR Capacities'!$F$5:$F$79))</f>
        <v xml:space="preserve"> </v>
      </c>
      <c r="G73" s="332">
        <f>IF(ISBLANK('ETR Capacities'!J73)=TRUE," ",'ETR CO2 Savings (tCO2y)'!G73*'Input Data'!$I$6/1000000)</f>
        <v>0</v>
      </c>
      <c r="H73" s="335">
        <f>IF(ISBLANK('ETR Capacities'!K73)=TRUE," ",'ETR CO2 Savings (tCO2y)'!H73*'Input Data'!$I$6/1000000)</f>
        <v>0</v>
      </c>
      <c r="I73" s="335">
        <f>IF(ISBLANK('ETR Capacities'!L73)=TRUE," ",'ETR CO2 Savings (tCO2y)'!I73*'Input Data'!$I$6/1000000)</f>
        <v>0</v>
      </c>
      <c r="J73" s="335">
        <f>IF(ISBLANK('ETR Capacities'!M73)=TRUE," ",'ETR CO2 Savings (tCO2y)'!J73*'Input Data'!$I$6/1000000)</f>
        <v>0</v>
      </c>
      <c r="K73" s="338">
        <f>IF(ISBLANK('ETR Capacities'!O73)=TRUE," ",'ETR CO2 Savings (tCO2y)'!K73*'Input Data'!$I$6/1000000)</f>
        <v>0</v>
      </c>
      <c r="L73" s="218">
        <f>IF(ISBLANK('ETR Capacities'!P73)=TRUE," ",'ETR CO2 Savings (tCO2y)'!L73*'Input Data'!$J$6/1000000)</f>
        <v>0.28329840000000001</v>
      </c>
      <c r="M73" s="218">
        <f>IF(ISBLANK('ETR Capacities'!Q73)=TRUE," ",'ETR CO2 Savings (tCO2y)'!M73*'Input Data'!$J$6/1000000)</f>
        <v>0</v>
      </c>
      <c r="N73" s="218">
        <f>IF(ISBLANK('ETR Capacities'!R73)=TRUE," ",'ETR CO2 Savings (tCO2y)'!N73*'Input Data'!$J$6/1000000)</f>
        <v>0</v>
      </c>
      <c r="O73" s="218">
        <f>IF(ISBLANK('ETR Capacities'!S73)=TRUE," ",'ETR CO2 Savings (tCO2y)'!O73*'Input Data'!$J$6/1000000)</f>
        <v>0</v>
      </c>
      <c r="P73" s="219">
        <f>IF(ISBLANK('ETR Capacities'!U73)=TRUE," ",'ETR CO2 Savings (tCO2y)'!P73*'Input Data'!$J$6/1000000)</f>
        <v>0</v>
      </c>
      <c r="Q73" s="218">
        <f>IF(ISBLANK('ETR Capacities'!P73)=TRUE," ",'ETR CO2 Savings (tCO2y)'!L73*'Input Data'!$K$6/1000000)</f>
        <v>0.11635470000000001</v>
      </c>
      <c r="R73" s="218">
        <f>IF(ISBLANK('ETR Capacities'!Q73)=TRUE," ",'ETR CO2 Savings (tCO2y)'!M73*'Input Data'!$K$6/1000000)</f>
        <v>0</v>
      </c>
      <c r="S73" s="218">
        <f>IF(ISBLANK('ETR Capacities'!R73)=TRUE," ",'ETR CO2 Savings (tCO2y)'!N73*'Input Data'!$K$6/1000000)</f>
        <v>0</v>
      </c>
      <c r="T73" s="218">
        <f>IF(ISBLANK('ETR Capacities'!S73)=TRUE," ",'ETR CO2 Savings (tCO2y)'!O73*'Input Data'!$K$6/1000000)</f>
        <v>0</v>
      </c>
      <c r="U73" s="219">
        <f>IF(ISBLANK('ETR Capacities'!U73)=TRUE," ",'ETR CO2 Savings (tCO2y)'!P73*'Input Data'!$K$6/1000000)</f>
        <v>0</v>
      </c>
      <c r="V73" s="236">
        <f>IF(ISBLANK('ETR Capacities'!V73)=TRUE," ",'ETR CO2 Savings (tCO2y)'!Q73*'Input Data'!$L$6/1000000)</f>
        <v>0.13659030000000003</v>
      </c>
      <c r="W73" s="236">
        <f>IF(ISBLANK('ETR Capacities'!W73)=TRUE," ",'ETR CO2 Savings (tCO2y)'!R73*'Input Data'!$L$6/1000000)</f>
        <v>0</v>
      </c>
      <c r="X73" s="236">
        <f>IF(ISBLANK('ETR Capacities'!X73)=TRUE," ",'ETR CO2 Savings (tCO2y)'!S73*'Input Data'!$L$6/1000000)</f>
        <v>0</v>
      </c>
      <c r="Y73" s="236">
        <f>IF(ISBLANK('ETR Capacities'!Y73)=TRUE," ",'ETR CO2 Savings (tCO2y)'!T73*'Input Data'!$L$6/1000000)</f>
        <v>0</v>
      </c>
      <c r="Z73" s="237">
        <f>IF(ISBLANK('ETR Capacities'!AA73)=TRUE," ",'ETR CO2 Savings (tCO2y)'!U73*'Input Data'!$L$6/1000000)</f>
        <v>0</v>
      </c>
      <c r="AA73" s="64">
        <f>IF(ISBLANK('ETR Capacities'!V73)=TRUE," ",'ETR CO2 Savings (tCO2y)'!Q73*'Input Data'!$L$7/1000000)</f>
        <v>0.26812170000000002</v>
      </c>
      <c r="AB73" s="64">
        <f>IF(ISBLANK('ETR Capacities'!W73)=TRUE," ",'ETR CO2 Savings (tCO2y)'!R73*'Input Data'!$L$7/1000000)</f>
        <v>0</v>
      </c>
      <c r="AC73" s="64">
        <f>IF(ISBLANK('ETR Capacities'!X73)=TRUE," ",'ETR CO2 Savings (tCO2y)'!S73*'Input Data'!$L$7/1000000)</f>
        <v>0</v>
      </c>
      <c r="AD73" s="64">
        <f>IF(ISBLANK('ETR Capacities'!Y73)=TRUE," ",'ETR CO2 Savings (tCO2y)'!T73*'Input Data'!$L$7/1000000)</f>
        <v>0</v>
      </c>
      <c r="AE73" s="51">
        <f>IF(ISBLANK('ETR Capacities'!AA73)=TRUE," ",'ETR CO2 Savings (tCO2y)'!U73*'Input Data'!$L$7/1000000)</f>
        <v>0</v>
      </c>
      <c r="AF73" s="62">
        <f>IF(ISBLANK('ETR Capacities'!V73)=TRUE," ",'ETR CO2 Savings (tCO2y)'!Q73*'Input Data'!$L$8/1000000)</f>
        <v>0.17706150000000004</v>
      </c>
      <c r="AG73" s="62">
        <f>IF(ISBLANK('ETR Capacities'!W73)=TRUE," ",'ETR CO2 Savings (tCO2y)'!R73*'Input Data'!$L$8/1000000)</f>
        <v>0</v>
      </c>
      <c r="AH73" s="62">
        <f>IF(ISBLANK('ETR Capacities'!X73)=TRUE," ",'ETR CO2 Savings (tCO2y)'!S73*'Input Data'!$L$8/1000000)</f>
        <v>0</v>
      </c>
      <c r="AI73" s="62">
        <f>IF(ISBLANK('ETR Capacities'!Y73)=TRUE," ",'ETR CO2 Savings (tCO2y)'!T73*'Input Data'!$L$8/1000000)</f>
        <v>0</v>
      </c>
      <c r="AJ73" s="50">
        <f>IF(ISBLANK('ETR Capacities'!AA73)=TRUE," ",'ETR CO2 Savings (tCO2y)'!U73*'Input Data'!$L$8/1000000)</f>
        <v>0</v>
      </c>
      <c r="AK73" s="236">
        <f>IF(ISBLANK('ETR Capacities'!AB73)=TRUE," ",'ETR CO2 Savings (tCO2y)'!V73*'Input Data'!$M$6/1000000)</f>
        <v>0.37941750000000007</v>
      </c>
      <c r="AL73" s="236">
        <f>IF(ISBLANK('ETR Capacities'!AC73)=TRUE," ",'ETR CO2 Savings (tCO2y)'!W73*'Input Data'!$M$6/1000000)</f>
        <v>0</v>
      </c>
      <c r="AM73" s="236">
        <f>IF(ISBLANK('ETR Capacities'!AD73)=TRUE," ",'ETR CO2 Savings (tCO2y)'!X73*'Input Data'!$M$6/1000000)</f>
        <v>0</v>
      </c>
      <c r="AN73" s="236">
        <f>IF(ISBLANK('ETR Capacities'!AE73)=TRUE," ",'ETR CO2 Savings (tCO2y)'!Y73*'Input Data'!$M$6/1000000)</f>
        <v>0</v>
      </c>
      <c r="AO73" s="237">
        <f>IF(ISBLANK('ETR Capacities'!AG73)=TRUE," ",'ETR CO2 Savings (tCO2y)'!Z73*'Input Data'!$M$6/1000000)</f>
        <v>0</v>
      </c>
      <c r="AP73" s="64">
        <f>IF(ISBLANK('ETR Capacities'!AB73)=TRUE," ",'ETR CO2 Savings (tCO2y)'!V73*'Input Data'!$M$7/1000000)</f>
        <v>0.50589000000000006</v>
      </c>
      <c r="AQ73" s="64">
        <f>IF(ISBLANK('ETR Capacities'!AC73)=TRUE," ",'ETR CO2 Savings (tCO2y)'!W73*'Input Data'!$M$7/1000000)</f>
        <v>0</v>
      </c>
      <c r="AR73" s="64">
        <f>IF(ISBLANK('ETR Capacities'!AD73)=TRUE," ",'ETR CO2 Savings (tCO2y)'!X73*'Input Data'!$M$7/1000000)</f>
        <v>0</v>
      </c>
      <c r="AS73" s="64">
        <f>IF(ISBLANK('ETR Capacities'!AE73)=TRUE," ",'ETR CO2 Savings (tCO2y)'!Y73*'Input Data'!$M$7/1000000)</f>
        <v>0</v>
      </c>
      <c r="AT73" s="51">
        <f>IF(ISBLANK('ETR Capacities'!AG73)=TRUE," ",'ETR CO2 Savings (tCO2y)'!Z73*'Input Data'!$M$7/1000000)</f>
        <v>0</v>
      </c>
      <c r="AU73" s="62">
        <f>IF(ISBLANK('ETR Capacities'!AB73)=TRUE," ",'ETR CO2 Savings (tCO2y)'!V73*'Input Data'!$M$8/1000000)</f>
        <v>0.40471200000000007</v>
      </c>
      <c r="AV73" s="62">
        <f>IF(ISBLANK('ETR Capacities'!AC73)=TRUE," ",'ETR CO2 Savings (tCO2y)'!W73*'Input Data'!$M$8/1000000)</f>
        <v>0</v>
      </c>
      <c r="AW73" s="62">
        <f>IF(ISBLANK('ETR Capacities'!AD73)=TRUE," ",'ETR CO2 Savings (tCO2y)'!X73*'Input Data'!$M$8/1000000)</f>
        <v>0</v>
      </c>
      <c r="AX73" s="62">
        <f>IF(ISBLANK('ETR Capacities'!AE73)=TRUE," ",'ETR CO2 Savings (tCO2y)'!Y73*'Input Data'!$M$8/1000000)</f>
        <v>0</v>
      </c>
      <c r="AY73" s="50">
        <f>IF(ISBLANK('ETR Capacities'!AG73)=TRUE," ",'ETR CO2 Savings (tCO2y)'!Z73*'Input Data'!$M$8/1000000)</f>
        <v>0</v>
      </c>
    </row>
    <row r="74" spans="2:51" ht="198" customHeight="1" x14ac:dyDescent="0.25">
      <c r="B74" s="485" t="str">
        <f>'ETR Capacities'!B74</f>
        <v>ES</v>
      </c>
      <c r="C74" s="471" t="str">
        <f>'ETR Capacities'!C74</f>
        <v>ETR-N-537</v>
      </c>
      <c r="D74" s="471" t="str">
        <f>_xlfn.XLOOKUP(C74,'Investment Project Main Info'!$E$4:$E$265,'Investment Project Main Info'!$F$4:$F$265)</f>
        <v>Green Crane - Spain</v>
      </c>
      <c r="E74" s="471" t="str">
        <f>_xlfn.XLOOKUP(C74,'ETR Capacities'!$C$5:$C$79,'ETR Capacities'!$E$5:$E$79)</f>
        <v xml:space="preserve">Hydrogen and synthetic methane </v>
      </c>
      <c r="F74" s="13" t="str">
        <f>IF(_xlfn.XLOOKUP(C74,'ETR Capacities'!$C$5:$C$79,'ETR Capacities'!$F$5:$F$79)=0," ",_xlfn.XLOOKUP(C74,'ETR Capacities'!$C$5:$C$79,'ETR Capacities'!$F$5:$F$79))</f>
        <v xml:space="preserve"> </v>
      </c>
      <c r="G74" s="386">
        <f>IF(ISBLANK('ETR Capacities'!J74)=TRUE," ",'ETR CO2 Savings (tCO2y)'!G74*'Input Data'!$I$6/1000000)</f>
        <v>0</v>
      </c>
      <c r="H74" s="105">
        <f>IF(ISBLANK('ETR Capacities'!K74)=TRUE," ",'ETR CO2 Savings (tCO2y)'!H74*'Input Data'!$I$6/1000000)</f>
        <v>0</v>
      </c>
      <c r="I74" s="105">
        <f>IF(ISBLANK('ETR Capacities'!L74)=TRUE," ",'ETR CO2 Savings (tCO2y)'!I74*'Input Data'!$I$6/1000000)</f>
        <v>0</v>
      </c>
      <c r="J74" s="105">
        <f>IF(ISBLANK('ETR Capacities'!M74)=TRUE," ",'ETR CO2 Savings (tCO2y)'!J74*'Input Data'!$I$6/1000000)</f>
        <v>0</v>
      </c>
      <c r="K74" s="106">
        <f>IF(ISBLANK('ETR Capacities'!O74)=TRUE," ",'ETR CO2 Savings (tCO2y)'!K74*'Input Data'!$I$6/1000000)</f>
        <v>0</v>
      </c>
      <c r="L74" s="209">
        <f>IF(ISBLANK('ETR Capacities'!P74)=TRUE," ",'ETR CO2 Savings (tCO2y)'!L74*'Input Data'!$J$6/1000000)</f>
        <v>2.6612880000000003</v>
      </c>
      <c r="M74" s="209">
        <f>IF(ISBLANK('ETR Capacities'!Q74)=TRUE," ",'ETR CO2 Savings (tCO2y)'!M74*'Input Data'!$J$6/1000000)</f>
        <v>0</v>
      </c>
      <c r="N74" s="209">
        <f>IF(ISBLANK('ETR Capacities'!R74)=TRUE," ",'ETR CO2 Savings (tCO2y)'!N74*'Input Data'!$J$6/1000000)</f>
        <v>0</v>
      </c>
      <c r="O74" s="209">
        <f>IF(ISBLANK('ETR Capacities'!S74)=TRUE," ",'ETR CO2 Savings (tCO2y)'!O74*'Input Data'!$J$6/1000000)</f>
        <v>0</v>
      </c>
      <c r="P74" s="210">
        <f>IF(ISBLANK('ETR Capacities'!U74)=TRUE," ",'ETR CO2 Savings (tCO2y)'!P74*'Input Data'!$J$6/1000000)</f>
        <v>0</v>
      </c>
      <c r="Q74" s="209">
        <f>IF(ISBLANK('ETR Capacities'!P74)=TRUE," ",'ETR CO2 Savings (tCO2y)'!L74*'Input Data'!$K$6/1000000)</f>
        <v>1.0930290000000003</v>
      </c>
      <c r="R74" s="209">
        <f>IF(ISBLANK('ETR Capacities'!Q74)=TRUE," ",'ETR CO2 Savings (tCO2y)'!M74*'Input Data'!$K$6/1000000)</f>
        <v>0</v>
      </c>
      <c r="S74" s="209">
        <f>IF(ISBLANK('ETR Capacities'!R74)=TRUE," ",'ETR CO2 Savings (tCO2y)'!N74*'Input Data'!$K$6/1000000)</f>
        <v>0</v>
      </c>
      <c r="T74" s="209">
        <f>IF(ISBLANK('ETR Capacities'!S74)=TRUE," ",'ETR CO2 Savings (tCO2y)'!O74*'Input Data'!$K$6/1000000)</f>
        <v>0</v>
      </c>
      <c r="U74" s="210">
        <f>IF(ISBLANK('ETR Capacities'!U74)=TRUE," ",'ETR CO2 Savings (tCO2y)'!P74*'Input Data'!$K$6/1000000)</f>
        <v>0</v>
      </c>
      <c r="V74" s="227">
        <f>IF(ISBLANK('ETR Capacities'!V74)=TRUE," ",'ETR CO2 Savings (tCO2y)'!Q74*'Input Data'!$L$6/1000000)</f>
        <v>1.2831210000000002</v>
      </c>
      <c r="W74" s="227">
        <f>IF(ISBLANK('ETR Capacities'!W74)=TRUE," ",'ETR CO2 Savings (tCO2y)'!R74*'Input Data'!$L$6/1000000)</f>
        <v>0</v>
      </c>
      <c r="X74" s="227">
        <f>IF(ISBLANK('ETR Capacities'!X74)=TRUE," ",'ETR CO2 Savings (tCO2y)'!S74*'Input Data'!$L$6/1000000)</f>
        <v>0</v>
      </c>
      <c r="Y74" s="227">
        <f>IF(ISBLANK('ETR Capacities'!Y74)=TRUE," ",'ETR CO2 Savings (tCO2y)'!T74*'Input Data'!$L$6/1000000)</f>
        <v>0</v>
      </c>
      <c r="Z74" s="228">
        <f>IF(ISBLANK('ETR Capacities'!AA74)=TRUE," ",'ETR CO2 Savings (tCO2y)'!U74*'Input Data'!$L$6/1000000)</f>
        <v>0</v>
      </c>
      <c r="AA74" s="37">
        <f>IF(ISBLANK('ETR Capacities'!V74)=TRUE," ",'ETR CO2 Savings (tCO2y)'!Q74*'Input Data'!$L$7/1000000)</f>
        <v>2.5187190000000004</v>
      </c>
      <c r="AB74" s="37">
        <f>IF(ISBLANK('ETR Capacities'!W74)=TRUE," ",'ETR CO2 Savings (tCO2y)'!R74*'Input Data'!$L$7/1000000)</f>
        <v>0</v>
      </c>
      <c r="AC74" s="37">
        <f>IF(ISBLANK('ETR Capacities'!X74)=TRUE," ",'ETR CO2 Savings (tCO2y)'!S74*'Input Data'!$L$7/1000000)</f>
        <v>0</v>
      </c>
      <c r="AD74" s="37">
        <f>IF(ISBLANK('ETR Capacities'!Y74)=TRUE," ",'ETR CO2 Savings (tCO2y)'!T74*'Input Data'!$L$7/1000000)</f>
        <v>0</v>
      </c>
      <c r="AE74" s="242">
        <f>IF(ISBLANK('ETR Capacities'!AA74)=TRUE," ",'ETR CO2 Savings (tCO2y)'!U74*'Input Data'!$L$7/1000000)</f>
        <v>0</v>
      </c>
      <c r="AF74" s="40">
        <f>IF(ISBLANK('ETR Capacities'!V74)=TRUE," ",'ETR CO2 Savings (tCO2y)'!Q74*'Input Data'!$L$8/1000000)</f>
        <v>1.6633050000000003</v>
      </c>
      <c r="AG74" s="40">
        <f>IF(ISBLANK('ETR Capacities'!W74)=TRUE," ",'ETR CO2 Savings (tCO2y)'!R74*'Input Data'!$L$8/1000000)</f>
        <v>0</v>
      </c>
      <c r="AH74" s="40">
        <f>IF(ISBLANK('ETR Capacities'!X74)=TRUE," ",'ETR CO2 Savings (tCO2y)'!S74*'Input Data'!$L$8/1000000)</f>
        <v>0</v>
      </c>
      <c r="AI74" s="40">
        <f>IF(ISBLANK('ETR Capacities'!Y74)=TRUE," ",'ETR CO2 Savings (tCO2y)'!T74*'Input Data'!$L$8/1000000)</f>
        <v>0</v>
      </c>
      <c r="AJ74" s="248">
        <f>IF(ISBLANK('ETR Capacities'!AA74)=TRUE," ",'ETR CO2 Savings (tCO2y)'!U74*'Input Data'!$L$8/1000000)</f>
        <v>0</v>
      </c>
      <c r="AK74" s="227">
        <f>IF(ISBLANK('ETR Capacities'!AB74)=TRUE," ",'ETR CO2 Savings (tCO2y)'!V74*'Input Data'!$M$6/1000000)</f>
        <v>3.5642250000000004</v>
      </c>
      <c r="AL74" s="227">
        <f>IF(ISBLANK('ETR Capacities'!AC74)=TRUE," ",'ETR CO2 Savings (tCO2y)'!W74*'Input Data'!$M$6/1000000)</f>
        <v>0</v>
      </c>
      <c r="AM74" s="227">
        <f>IF(ISBLANK('ETR Capacities'!AD74)=TRUE," ",'ETR CO2 Savings (tCO2y)'!X74*'Input Data'!$M$6/1000000)</f>
        <v>0</v>
      </c>
      <c r="AN74" s="227">
        <f>IF(ISBLANK('ETR Capacities'!AE74)=TRUE," ",'ETR CO2 Savings (tCO2y)'!Y74*'Input Data'!$M$6/1000000)</f>
        <v>0</v>
      </c>
      <c r="AO74" s="228">
        <f>IF(ISBLANK('ETR Capacities'!AG74)=TRUE," ",'ETR CO2 Savings (tCO2y)'!Z74*'Input Data'!$M$6/1000000)</f>
        <v>0</v>
      </c>
      <c r="AP74" s="37">
        <f>IF(ISBLANK('ETR Capacities'!AB74)=TRUE," ",'ETR CO2 Savings (tCO2y)'!V74*'Input Data'!$M$7/1000000)</f>
        <v>4.7523000000000009</v>
      </c>
      <c r="AQ74" s="37">
        <f>IF(ISBLANK('ETR Capacities'!AC74)=TRUE," ",'ETR CO2 Savings (tCO2y)'!W74*'Input Data'!$M$7/1000000)</f>
        <v>0</v>
      </c>
      <c r="AR74" s="37">
        <f>IF(ISBLANK('ETR Capacities'!AD74)=TRUE," ",'ETR CO2 Savings (tCO2y)'!X74*'Input Data'!$M$7/1000000)</f>
        <v>0</v>
      </c>
      <c r="AS74" s="37">
        <f>IF(ISBLANK('ETR Capacities'!AE74)=TRUE," ",'ETR CO2 Savings (tCO2y)'!Y74*'Input Data'!$M$7/1000000)</f>
        <v>0</v>
      </c>
      <c r="AT74" s="242">
        <f>IF(ISBLANK('ETR Capacities'!AG74)=TRUE," ",'ETR CO2 Savings (tCO2y)'!Z74*'Input Data'!$M$7/1000000)</f>
        <v>0</v>
      </c>
      <c r="AU74" s="40">
        <f>IF(ISBLANK('ETR Capacities'!AB74)=TRUE," ",'ETR CO2 Savings (tCO2y)'!V74*'Input Data'!$M$8/1000000)</f>
        <v>3.8018400000000003</v>
      </c>
      <c r="AV74" s="40">
        <f>IF(ISBLANK('ETR Capacities'!AC74)=TRUE," ",'ETR CO2 Savings (tCO2y)'!W74*'Input Data'!$M$8/1000000)</f>
        <v>0</v>
      </c>
      <c r="AW74" s="40">
        <f>IF(ISBLANK('ETR Capacities'!AD74)=TRUE," ",'ETR CO2 Savings (tCO2y)'!X74*'Input Data'!$M$8/1000000)</f>
        <v>0</v>
      </c>
      <c r="AX74" s="40">
        <f>IF(ISBLANK('ETR Capacities'!AE74)=TRUE," ",'ETR CO2 Savings (tCO2y)'!Y74*'Input Data'!$M$8/1000000)</f>
        <v>0</v>
      </c>
      <c r="AY74" s="248">
        <f>IF(ISBLANK('ETR Capacities'!AG74)=TRUE," ",'ETR CO2 Savings (tCO2y)'!Z74*'Input Data'!$M$8/1000000)</f>
        <v>0</v>
      </c>
    </row>
    <row r="75" spans="2:51" ht="203.25" customHeight="1" x14ac:dyDescent="0.25">
      <c r="B75" s="485" t="str">
        <f>'ETR Capacities'!B75</f>
        <v>ES</v>
      </c>
      <c r="C75" s="471" t="str">
        <f>'ETR Capacities'!C75</f>
        <v>ETR-F-541</v>
      </c>
      <c r="D75" s="471" t="str">
        <f>_xlfn.XLOOKUP(C75,'Investment Project Main Info'!$E$4:$E$265,'Investment Project Main Info'!$F$4:$F$265)</f>
        <v xml:space="preserve">CORE LNGas hive and LNGHIVE2 Infrastructure and logistic solutions </v>
      </c>
      <c r="E75" s="471" t="str">
        <f>_xlfn.XLOOKUP(C75,'ETR Capacities'!$C$5:$C$79,'ETR Capacities'!$E$5:$E$79)</f>
        <v>CNG/LNG for transport</v>
      </c>
      <c r="F75" s="13" t="str">
        <f>IF(_xlfn.XLOOKUP(C75,'ETR Capacities'!$C$5:$C$79,'ETR Capacities'!$F$5:$F$79)=0," ",_xlfn.XLOOKUP(C75,'ETR Capacities'!$C$5:$C$79,'ETR Capacities'!$F$5:$F$79))</f>
        <v xml:space="preserve"> </v>
      </c>
      <c r="G75" s="386" t="str">
        <f>IF(ISBLANK('ETR Capacities'!J75)=TRUE," ",'ETR CO2 Savings (tCO2y)'!G75*'Input Data'!$I$6/1000000)</f>
        <v xml:space="preserve"> </v>
      </c>
      <c r="H75" s="105" t="str">
        <f>IF(ISBLANK('ETR Capacities'!K75)=TRUE," ",'ETR CO2 Savings (tCO2y)'!H75*'Input Data'!$I$6/1000000)</f>
        <v xml:space="preserve"> </v>
      </c>
      <c r="I75" s="105" t="str">
        <f>IF(ISBLANK('ETR Capacities'!L75)=TRUE," ",'ETR CO2 Savings (tCO2y)'!I75*'Input Data'!$I$6/1000000)</f>
        <v xml:space="preserve"> </v>
      </c>
      <c r="J75" s="105" t="str">
        <f>IF(ISBLANK('ETR Capacities'!M75)=TRUE," ",'ETR CO2 Savings (tCO2y)'!J75*'Input Data'!$I$6/1000000)</f>
        <v xml:space="preserve"> </v>
      </c>
      <c r="K75" s="106" t="str">
        <f>IF(ISBLANK('ETR Capacities'!O75)=TRUE," ",'ETR CO2 Savings (tCO2y)'!K75*'Input Data'!$I$6/1000000)</f>
        <v xml:space="preserve"> </v>
      </c>
      <c r="L75" s="209" t="str">
        <f>IF(ISBLANK('ETR Capacities'!P75)=TRUE," ",'ETR CO2 Savings (tCO2y)'!L75*'Input Data'!$J$6/1000000)</f>
        <v xml:space="preserve"> </v>
      </c>
      <c r="M75" s="209" t="str">
        <f>IF(ISBLANK('ETR Capacities'!Q75)=TRUE," ",'ETR CO2 Savings (tCO2y)'!M75*'Input Data'!$J$6/1000000)</f>
        <v xml:space="preserve"> </v>
      </c>
      <c r="N75" s="209" t="str">
        <f>IF(ISBLANK('ETR Capacities'!R75)=TRUE," ",'ETR CO2 Savings (tCO2y)'!N75*'Input Data'!$J$6/1000000)</f>
        <v xml:space="preserve"> </v>
      </c>
      <c r="O75" s="209" t="str">
        <f>IF(ISBLANK('ETR Capacities'!S75)=TRUE," ",'ETR CO2 Savings (tCO2y)'!O75*'Input Data'!$J$6/1000000)</f>
        <v xml:space="preserve"> </v>
      </c>
      <c r="P75" s="210" t="str">
        <f>IF(ISBLANK('ETR Capacities'!U75)=TRUE," ",'ETR CO2 Savings (tCO2y)'!P75*'Input Data'!$J$6/1000000)</f>
        <v xml:space="preserve"> </v>
      </c>
      <c r="Q75" s="209" t="str">
        <f>IF(ISBLANK('ETR Capacities'!P75)=TRUE," ",'ETR CO2 Savings (tCO2y)'!L75*'Input Data'!$K$6/1000000)</f>
        <v xml:space="preserve"> </v>
      </c>
      <c r="R75" s="209" t="str">
        <f>IF(ISBLANK('ETR Capacities'!Q75)=TRUE," ",'ETR CO2 Savings (tCO2y)'!M75*'Input Data'!$K$6/1000000)</f>
        <v xml:space="preserve"> </v>
      </c>
      <c r="S75" s="209" t="str">
        <f>IF(ISBLANK('ETR Capacities'!R75)=TRUE," ",'ETR CO2 Savings (tCO2y)'!N75*'Input Data'!$K$6/1000000)</f>
        <v xml:space="preserve"> </v>
      </c>
      <c r="T75" s="209" t="str">
        <f>IF(ISBLANK('ETR Capacities'!S75)=TRUE," ",'ETR CO2 Savings (tCO2y)'!O75*'Input Data'!$K$6/1000000)</f>
        <v xml:space="preserve"> </v>
      </c>
      <c r="U75" s="210" t="str">
        <f>IF(ISBLANK('ETR Capacities'!U75)=TRUE," ",'ETR CO2 Savings (tCO2y)'!P75*'Input Data'!$K$6/1000000)</f>
        <v xml:space="preserve"> </v>
      </c>
      <c r="V75" s="227" t="str">
        <f>IF(ISBLANK('ETR Capacities'!V75)=TRUE," ",'ETR CO2 Savings (tCO2y)'!Q75*'Input Data'!$L$6/1000000)</f>
        <v xml:space="preserve"> </v>
      </c>
      <c r="W75" s="227" t="str">
        <f>IF(ISBLANK('ETR Capacities'!W75)=TRUE," ",'ETR CO2 Savings (tCO2y)'!R75*'Input Data'!$L$6/1000000)</f>
        <v xml:space="preserve"> </v>
      </c>
      <c r="X75" s="227" t="str">
        <f>IF(ISBLANK('ETR Capacities'!X75)=TRUE," ",'ETR CO2 Savings (tCO2y)'!S75*'Input Data'!$L$6/1000000)</f>
        <v xml:space="preserve"> </v>
      </c>
      <c r="Y75" s="227" t="str">
        <f>IF(ISBLANK('ETR Capacities'!Y75)=TRUE," ",'ETR CO2 Savings (tCO2y)'!T75*'Input Data'!$L$6/1000000)</f>
        <v xml:space="preserve"> </v>
      </c>
      <c r="Z75" s="228" t="str">
        <f>IF(ISBLANK('ETR Capacities'!AA75)=TRUE," ",'ETR CO2 Savings (tCO2y)'!U75*'Input Data'!$L$6/1000000)</f>
        <v xml:space="preserve"> </v>
      </c>
      <c r="AA75" s="37" t="str">
        <f>IF(ISBLANK('ETR Capacities'!V75)=TRUE," ",'ETR CO2 Savings (tCO2y)'!Q75*'Input Data'!$L$7/1000000)</f>
        <v xml:space="preserve"> </v>
      </c>
      <c r="AB75" s="37" t="str">
        <f>IF(ISBLANK('ETR Capacities'!W75)=TRUE," ",'ETR CO2 Savings (tCO2y)'!R75*'Input Data'!$L$7/1000000)</f>
        <v xml:space="preserve"> </v>
      </c>
      <c r="AC75" s="37" t="str">
        <f>IF(ISBLANK('ETR Capacities'!X75)=TRUE," ",'ETR CO2 Savings (tCO2y)'!S75*'Input Data'!$L$7/1000000)</f>
        <v xml:space="preserve"> </v>
      </c>
      <c r="AD75" s="37" t="str">
        <f>IF(ISBLANK('ETR Capacities'!Y75)=TRUE," ",'ETR CO2 Savings (tCO2y)'!T75*'Input Data'!$L$7/1000000)</f>
        <v xml:space="preserve"> </v>
      </c>
      <c r="AE75" s="242" t="str">
        <f>IF(ISBLANK('ETR Capacities'!AA75)=TRUE," ",'ETR CO2 Savings (tCO2y)'!U75*'Input Data'!$L$7/1000000)</f>
        <v xml:space="preserve"> </v>
      </c>
      <c r="AF75" s="40" t="str">
        <f>IF(ISBLANK('ETR Capacities'!V75)=TRUE," ",'ETR CO2 Savings (tCO2y)'!Q75*'Input Data'!$L$8/1000000)</f>
        <v xml:space="preserve"> </v>
      </c>
      <c r="AG75" s="40" t="str">
        <f>IF(ISBLANK('ETR Capacities'!W75)=TRUE," ",'ETR CO2 Savings (tCO2y)'!R75*'Input Data'!$L$8/1000000)</f>
        <v xml:space="preserve"> </v>
      </c>
      <c r="AH75" s="40" t="str">
        <f>IF(ISBLANK('ETR Capacities'!X75)=TRUE," ",'ETR CO2 Savings (tCO2y)'!S75*'Input Data'!$L$8/1000000)</f>
        <v xml:space="preserve"> </v>
      </c>
      <c r="AI75" s="40" t="str">
        <f>IF(ISBLANK('ETR Capacities'!Y75)=TRUE," ",'ETR CO2 Savings (tCO2y)'!T75*'Input Data'!$L$8/1000000)</f>
        <v xml:space="preserve"> </v>
      </c>
      <c r="AJ75" s="248" t="str">
        <f>IF(ISBLANK('ETR Capacities'!AA75)=TRUE," ",'ETR CO2 Savings (tCO2y)'!U75*'Input Data'!$L$8/1000000)</f>
        <v xml:space="preserve"> </v>
      </c>
      <c r="AK75" s="227" t="str">
        <f>IF(ISBLANK('ETR Capacities'!AB75)=TRUE," ",'ETR CO2 Savings (tCO2y)'!V75*'Input Data'!$M$6/1000000)</f>
        <v xml:space="preserve"> </v>
      </c>
      <c r="AL75" s="227" t="str">
        <f>IF(ISBLANK('ETR Capacities'!AC75)=TRUE," ",'ETR CO2 Savings (tCO2y)'!W75*'Input Data'!$M$6/1000000)</f>
        <v xml:space="preserve"> </v>
      </c>
      <c r="AM75" s="227" t="str">
        <f>IF(ISBLANK('ETR Capacities'!AD75)=TRUE," ",'ETR CO2 Savings (tCO2y)'!X75*'Input Data'!$M$6/1000000)</f>
        <v xml:space="preserve"> </v>
      </c>
      <c r="AN75" s="227" t="str">
        <f>IF(ISBLANK('ETR Capacities'!AE75)=TRUE," ",'ETR CO2 Savings (tCO2y)'!Y75*'Input Data'!$M$6/1000000)</f>
        <v xml:space="preserve"> </v>
      </c>
      <c r="AO75" s="228" t="str">
        <f>IF(ISBLANK('ETR Capacities'!AG75)=TRUE," ",'ETR CO2 Savings (tCO2y)'!Z75*'Input Data'!$M$6/1000000)</f>
        <v xml:space="preserve"> </v>
      </c>
      <c r="AP75" s="37" t="str">
        <f>IF(ISBLANK('ETR Capacities'!AB75)=TRUE," ",'ETR CO2 Savings (tCO2y)'!V75*'Input Data'!$M$7/1000000)</f>
        <v xml:space="preserve"> </v>
      </c>
      <c r="AQ75" s="37" t="str">
        <f>IF(ISBLANK('ETR Capacities'!AC75)=TRUE," ",'ETR CO2 Savings (tCO2y)'!W75*'Input Data'!$M$7/1000000)</f>
        <v xml:space="preserve"> </v>
      </c>
      <c r="AR75" s="37" t="str">
        <f>IF(ISBLANK('ETR Capacities'!AD75)=TRUE," ",'ETR CO2 Savings (tCO2y)'!X75*'Input Data'!$M$7/1000000)</f>
        <v xml:space="preserve"> </v>
      </c>
      <c r="AS75" s="37" t="str">
        <f>IF(ISBLANK('ETR Capacities'!AE75)=TRUE," ",'ETR CO2 Savings (tCO2y)'!Y75*'Input Data'!$M$7/1000000)</f>
        <v xml:space="preserve"> </v>
      </c>
      <c r="AT75" s="242" t="str">
        <f>IF(ISBLANK('ETR Capacities'!AG75)=TRUE," ",'ETR CO2 Savings (tCO2y)'!Z75*'Input Data'!$M$7/1000000)</f>
        <v xml:space="preserve"> </v>
      </c>
      <c r="AU75" s="40" t="str">
        <f>IF(ISBLANK('ETR Capacities'!AB75)=TRUE," ",'ETR CO2 Savings (tCO2y)'!V75*'Input Data'!$M$8/1000000)</f>
        <v xml:space="preserve"> </v>
      </c>
      <c r="AV75" s="40" t="str">
        <f>IF(ISBLANK('ETR Capacities'!AC75)=TRUE," ",'ETR CO2 Savings (tCO2y)'!W75*'Input Data'!$M$8/1000000)</f>
        <v xml:space="preserve"> </v>
      </c>
      <c r="AW75" s="40" t="str">
        <f>IF(ISBLANK('ETR Capacities'!AD75)=TRUE," ",'ETR CO2 Savings (tCO2y)'!X75*'Input Data'!$M$8/1000000)</f>
        <v xml:space="preserve"> </v>
      </c>
      <c r="AX75" s="40" t="str">
        <f>IF(ISBLANK('ETR Capacities'!AE75)=TRUE," ",'ETR CO2 Savings (tCO2y)'!Y75*'Input Data'!$M$8/1000000)</f>
        <v xml:space="preserve"> </v>
      </c>
      <c r="AY75" s="248" t="str">
        <f>IF(ISBLANK('ETR Capacities'!AG75)=TRUE," ",'ETR CO2 Savings (tCO2y)'!Z75*'Input Data'!$M$8/1000000)</f>
        <v xml:space="preserve"> </v>
      </c>
    </row>
    <row r="76" spans="2:51" ht="199.5" customHeight="1" x14ac:dyDescent="0.25">
      <c r="B76" s="485" t="str">
        <f>'ETR Capacities'!B76</f>
        <v>ES</v>
      </c>
      <c r="C76" s="471" t="str">
        <f>'ETR Capacities'!C76</f>
        <v>ETR-F-632</v>
      </c>
      <c r="D76" s="471" t="str">
        <f>_xlfn.XLOOKUP(C76,'Investment Project Main Info'!$E$4:$E$265,'Investment Project Main Info'!$F$4:$F$265)</f>
        <v>Railway project roadmap. Transformation to LNG</v>
      </c>
      <c r="E76" s="471" t="str">
        <f>_xlfn.XLOOKUP(C76,'ETR Capacities'!$C$5:$C$79,'ETR Capacities'!$E$5:$E$79)</f>
        <v>CNG/LNG for transport</v>
      </c>
      <c r="F76" s="13" t="str">
        <f>IF(_xlfn.XLOOKUP(C76,'ETR Capacities'!$C$5:$C$79,'ETR Capacities'!$F$5:$F$79)=0," ",_xlfn.XLOOKUP(C76,'ETR Capacities'!$C$5:$C$79,'ETR Capacities'!$F$5:$F$79))</f>
        <v xml:space="preserve"> </v>
      </c>
      <c r="G76" s="386" t="str">
        <f>IF(ISBLANK('ETR Capacities'!J76)=TRUE," ",'ETR CO2 Savings (tCO2y)'!G76*'Input Data'!$I$6/1000000)</f>
        <v xml:space="preserve"> </v>
      </c>
      <c r="H76" s="105" t="str">
        <f>IF(ISBLANK('ETR Capacities'!K76)=TRUE," ",'ETR CO2 Savings (tCO2y)'!H76*'Input Data'!$I$6/1000000)</f>
        <v xml:space="preserve"> </v>
      </c>
      <c r="I76" s="105" t="str">
        <f>IF(ISBLANK('ETR Capacities'!L76)=TRUE," ",'ETR CO2 Savings (tCO2y)'!I76*'Input Data'!$I$6/1000000)</f>
        <v xml:space="preserve"> </v>
      </c>
      <c r="J76" s="105" t="str">
        <f>IF(ISBLANK('ETR Capacities'!M76)=TRUE," ",'ETR CO2 Savings (tCO2y)'!J76*'Input Data'!$I$6/1000000)</f>
        <v xml:space="preserve"> </v>
      </c>
      <c r="K76" s="106" t="str">
        <f>IF(ISBLANK('ETR Capacities'!O76)=TRUE," ",'ETR CO2 Savings (tCO2y)'!K76*'Input Data'!$I$6/1000000)</f>
        <v xml:space="preserve"> </v>
      </c>
      <c r="L76" s="209" t="str">
        <f>IF(ISBLANK('ETR Capacities'!P76)=TRUE," ",'ETR CO2 Savings (tCO2y)'!L76*'Input Data'!$J$6/1000000)</f>
        <v xml:space="preserve"> </v>
      </c>
      <c r="M76" s="209" t="str">
        <f>IF(ISBLANK('ETR Capacities'!Q76)=TRUE," ",'ETR CO2 Savings (tCO2y)'!M76*'Input Data'!$J$6/1000000)</f>
        <v xml:space="preserve"> </v>
      </c>
      <c r="N76" s="209" t="str">
        <f>IF(ISBLANK('ETR Capacities'!R76)=TRUE," ",'ETR CO2 Savings (tCO2y)'!N76*'Input Data'!$J$6/1000000)</f>
        <v xml:space="preserve"> </v>
      </c>
      <c r="O76" s="209" t="str">
        <f>IF(ISBLANK('ETR Capacities'!S76)=TRUE," ",'ETR CO2 Savings (tCO2y)'!O76*'Input Data'!$J$6/1000000)</f>
        <v xml:space="preserve"> </v>
      </c>
      <c r="P76" s="210" t="str">
        <f>IF(ISBLANK('ETR Capacities'!U76)=TRUE," ",'ETR CO2 Savings (tCO2y)'!P76*'Input Data'!$J$6/1000000)</f>
        <v xml:space="preserve"> </v>
      </c>
      <c r="Q76" s="209" t="str">
        <f>IF(ISBLANK('ETR Capacities'!P76)=TRUE," ",'ETR CO2 Savings (tCO2y)'!L76*'Input Data'!$K$6/1000000)</f>
        <v xml:space="preserve"> </v>
      </c>
      <c r="R76" s="209" t="str">
        <f>IF(ISBLANK('ETR Capacities'!Q76)=TRUE," ",'ETR CO2 Savings (tCO2y)'!M76*'Input Data'!$K$6/1000000)</f>
        <v xml:space="preserve"> </v>
      </c>
      <c r="S76" s="209" t="str">
        <f>IF(ISBLANK('ETR Capacities'!R76)=TRUE," ",'ETR CO2 Savings (tCO2y)'!N76*'Input Data'!$K$6/1000000)</f>
        <v xml:space="preserve"> </v>
      </c>
      <c r="T76" s="209" t="str">
        <f>IF(ISBLANK('ETR Capacities'!S76)=TRUE," ",'ETR CO2 Savings (tCO2y)'!O76*'Input Data'!$K$6/1000000)</f>
        <v xml:space="preserve"> </v>
      </c>
      <c r="U76" s="210" t="str">
        <f>IF(ISBLANK('ETR Capacities'!U76)=TRUE," ",'ETR CO2 Savings (tCO2y)'!P76*'Input Data'!$K$6/1000000)</f>
        <v xml:space="preserve"> </v>
      </c>
      <c r="V76" s="227" t="str">
        <f>IF(ISBLANK('ETR Capacities'!V76)=TRUE," ",'ETR CO2 Savings (tCO2y)'!Q76*'Input Data'!$L$6/1000000)</f>
        <v xml:space="preserve"> </v>
      </c>
      <c r="W76" s="227" t="str">
        <f>IF(ISBLANK('ETR Capacities'!W76)=TRUE," ",'ETR CO2 Savings (tCO2y)'!R76*'Input Data'!$L$6/1000000)</f>
        <v xml:space="preserve"> </v>
      </c>
      <c r="X76" s="227" t="str">
        <f>IF(ISBLANK('ETR Capacities'!X76)=TRUE," ",'ETR CO2 Savings (tCO2y)'!S76*'Input Data'!$L$6/1000000)</f>
        <v xml:space="preserve"> </v>
      </c>
      <c r="Y76" s="227" t="str">
        <f>IF(ISBLANK('ETR Capacities'!Y76)=TRUE," ",'ETR CO2 Savings (tCO2y)'!T76*'Input Data'!$L$6/1000000)</f>
        <v xml:space="preserve"> </v>
      </c>
      <c r="Z76" s="228" t="str">
        <f>IF(ISBLANK('ETR Capacities'!AA76)=TRUE," ",'ETR CO2 Savings (tCO2y)'!U76*'Input Data'!$L$6/1000000)</f>
        <v xml:space="preserve"> </v>
      </c>
      <c r="AA76" s="37" t="str">
        <f>IF(ISBLANK('ETR Capacities'!V76)=TRUE," ",'ETR CO2 Savings (tCO2y)'!Q76*'Input Data'!$L$7/1000000)</f>
        <v xml:space="preserve"> </v>
      </c>
      <c r="AB76" s="37" t="str">
        <f>IF(ISBLANK('ETR Capacities'!W76)=TRUE," ",'ETR CO2 Savings (tCO2y)'!R76*'Input Data'!$L$7/1000000)</f>
        <v xml:space="preserve"> </v>
      </c>
      <c r="AC76" s="37" t="str">
        <f>IF(ISBLANK('ETR Capacities'!X76)=TRUE," ",'ETR CO2 Savings (tCO2y)'!S76*'Input Data'!$L$7/1000000)</f>
        <v xml:space="preserve"> </v>
      </c>
      <c r="AD76" s="37" t="str">
        <f>IF(ISBLANK('ETR Capacities'!Y76)=TRUE," ",'ETR CO2 Savings (tCO2y)'!T76*'Input Data'!$L$7/1000000)</f>
        <v xml:space="preserve"> </v>
      </c>
      <c r="AE76" s="242" t="str">
        <f>IF(ISBLANK('ETR Capacities'!AA76)=TRUE," ",'ETR CO2 Savings (tCO2y)'!U76*'Input Data'!$L$7/1000000)</f>
        <v xml:space="preserve"> </v>
      </c>
      <c r="AF76" s="40" t="str">
        <f>IF(ISBLANK('ETR Capacities'!V76)=TRUE," ",'ETR CO2 Savings (tCO2y)'!Q76*'Input Data'!$L$8/1000000)</f>
        <v xml:space="preserve"> </v>
      </c>
      <c r="AG76" s="40" t="str">
        <f>IF(ISBLANK('ETR Capacities'!W76)=TRUE," ",'ETR CO2 Savings (tCO2y)'!R76*'Input Data'!$L$8/1000000)</f>
        <v xml:space="preserve"> </v>
      </c>
      <c r="AH76" s="40" t="str">
        <f>IF(ISBLANK('ETR Capacities'!X76)=TRUE," ",'ETR CO2 Savings (tCO2y)'!S76*'Input Data'!$L$8/1000000)</f>
        <v xml:space="preserve"> </v>
      </c>
      <c r="AI76" s="40" t="str">
        <f>IF(ISBLANK('ETR Capacities'!Y76)=TRUE," ",'ETR CO2 Savings (tCO2y)'!T76*'Input Data'!$L$8/1000000)</f>
        <v xml:space="preserve"> </v>
      </c>
      <c r="AJ76" s="248" t="str">
        <f>IF(ISBLANK('ETR Capacities'!AA76)=TRUE," ",'ETR CO2 Savings (tCO2y)'!U76*'Input Data'!$L$8/1000000)</f>
        <v xml:space="preserve"> </v>
      </c>
      <c r="AK76" s="227" t="str">
        <f>IF(ISBLANK('ETR Capacities'!AB76)=TRUE," ",'ETR CO2 Savings (tCO2y)'!V76*'Input Data'!$M$6/1000000)</f>
        <v xml:space="preserve"> </v>
      </c>
      <c r="AL76" s="227" t="str">
        <f>IF(ISBLANK('ETR Capacities'!AC76)=TRUE," ",'ETR CO2 Savings (tCO2y)'!W76*'Input Data'!$M$6/1000000)</f>
        <v xml:space="preserve"> </v>
      </c>
      <c r="AM76" s="227" t="str">
        <f>IF(ISBLANK('ETR Capacities'!AD76)=TRUE," ",'ETR CO2 Savings (tCO2y)'!X76*'Input Data'!$M$6/1000000)</f>
        <v xml:space="preserve"> </v>
      </c>
      <c r="AN76" s="227" t="str">
        <f>IF(ISBLANK('ETR Capacities'!AE76)=TRUE," ",'ETR CO2 Savings (tCO2y)'!Y76*'Input Data'!$M$6/1000000)</f>
        <v xml:space="preserve"> </v>
      </c>
      <c r="AO76" s="228" t="str">
        <f>IF(ISBLANK('ETR Capacities'!AG76)=TRUE," ",'ETR CO2 Savings (tCO2y)'!Z76*'Input Data'!$M$6/1000000)</f>
        <v xml:space="preserve"> </v>
      </c>
      <c r="AP76" s="37" t="str">
        <f>IF(ISBLANK('ETR Capacities'!AB76)=TRUE," ",'ETR CO2 Savings (tCO2y)'!V76*'Input Data'!$M$7/1000000)</f>
        <v xml:space="preserve"> </v>
      </c>
      <c r="AQ76" s="37" t="str">
        <f>IF(ISBLANK('ETR Capacities'!AC76)=TRUE," ",'ETR CO2 Savings (tCO2y)'!W76*'Input Data'!$M$7/1000000)</f>
        <v xml:space="preserve"> </v>
      </c>
      <c r="AR76" s="37" t="str">
        <f>IF(ISBLANK('ETR Capacities'!AD76)=TRUE," ",'ETR CO2 Savings (tCO2y)'!X76*'Input Data'!$M$7/1000000)</f>
        <v xml:space="preserve"> </v>
      </c>
      <c r="AS76" s="37" t="str">
        <f>IF(ISBLANK('ETR Capacities'!AE76)=TRUE," ",'ETR CO2 Savings (tCO2y)'!Y76*'Input Data'!$M$7/1000000)</f>
        <v xml:space="preserve"> </v>
      </c>
      <c r="AT76" s="242" t="str">
        <f>IF(ISBLANK('ETR Capacities'!AG76)=TRUE," ",'ETR CO2 Savings (tCO2y)'!Z76*'Input Data'!$M$7/1000000)</f>
        <v xml:space="preserve"> </v>
      </c>
      <c r="AU76" s="40" t="str">
        <f>IF(ISBLANK('ETR Capacities'!AB76)=TRUE," ",'ETR CO2 Savings (tCO2y)'!V76*'Input Data'!$M$8/1000000)</f>
        <v xml:space="preserve"> </v>
      </c>
      <c r="AV76" s="40" t="str">
        <f>IF(ISBLANK('ETR Capacities'!AC76)=TRUE," ",'ETR CO2 Savings (tCO2y)'!W76*'Input Data'!$M$8/1000000)</f>
        <v xml:space="preserve"> </v>
      </c>
      <c r="AW76" s="40" t="str">
        <f>IF(ISBLANK('ETR Capacities'!AD76)=TRUE," ",'ETR CO2 Savings (tCO2y)'!X76*'Input Data'!$M$8/1000000)</f>
        <v xml:space="preserve"> </v>
      </c>
      <c r="AX76" s="40" t="str">
        <f>IF(ISBLANK('ETR Capacities'!AE76)=TRUE," ",'ETR CO2 Savings (tCO2y)'!Y76*'Input Data'!$M$8/1000000)</f>
        <v xml:space="preserve"> </v>
      </c>
      <c r="AY76" s="248" t="str">
        <f>IF(ISBLANK('ETR Capacities'!AG76)=TRUE," ",'ETR CO2 Savings (tCO2y)'!Z76*'Input Data'!$M$8/1000000)</f>
        <v xml:space="preserve"> </v>
      </c>
    </row>
    <row r="77" spans="2:51" ht="119.25" customHeight="1" x14ac:dyDescent="0.25">
      <c r="B77" s="485" t="str">
        <f>'ETR Capacities'!B77</f>
        <v>ES</v>
      </c>
      <c r="C77" s="471" t="str">
        <f>'ETR Capacities'!C77</f>
        <v>ETR-N-427</v>
      </c>
      <c r="D77" s="471" t="str">
        <f>_xlfn.XLOOKUP(C77,'Investment Project Main Info'!$E$4:$E$265,'Investment Project Main Info'!$F$4:$F$265)</f>
        <v>P2G integrated in Reganosa NG Transmission Grid</v>
      </c>
      <c r="E77" s="471" t="str">
        <f>_xlfn.XLOOKUP(C77,'ETR Capacities'!$C$5:$C$79,'ETR Capacities'!$E$5:$E$79)</f>
        <v xml:space="preserve">Hydrogen and synthetic methane </v>
      </c>
      <c r="F77" s="13" t="str">
        <f>IF(_xlfn.XLOOKUP(C77,'ETR Capacities'!$C$5:$C$79,'ETR Capacities'!$F$5:$F$79)=0," ",_xlfn.XLOOKUP(C77,'ETR Capacities'!$C$5:$C$79,'ETR Capacities'!$F$5:$F$79))</f>
        <v xml:space="preserve"> </v>
      </c>
      <c r="G77" s="386">
        <f>IF(ISBLANK('ETR Capacities'!J77)=TRUE," ",'ETR CO2 Savings (tCO2y)'!G77*'Input Data'!$I$6/1000000)</f>
        <v>0</v>
      </c>
      <c r="H77" s="105">
        <f>IF(ISBLANK('ETR Capacities'!K77)=TRUE," ",'ETR CO2 Savings (tCO2y)'!H77*'Input Data'!$I$6/1000000)</f>
        <v>0</v>
      </c>
      <c r="I77" s="105">
        <f>IF(ISBLANK('ETR Capacities'!L77)=TRUE," ",'ETR CO2 Savings (tCO2y)'!I77*'Input Data'!$I$6/1000000)</f>
        <v>0</v>
      </c>
      <c r="J77" s="105">
        <f>IF(ISBLANK('ETR Capacities'!M77)=TRUE," ",'ETR CO2 Savings (tCO2y)'!J77*'Input Data'!$I$6/1000000)</f>
        <v>0</v>
      </c>
      <c r="K77" s="106">
        <f>IF(ISBLANK('ETR Capacities'!O77)=TRUE," ",'ETR CO2 Savings (tCO2y)'!K77*'Input Data'!$I$6/1000000)</f>
        <v>0</v>
      </c>
      <c r="L77" s="209">
        <f>IF(ISBLANK('ETR Capacities'!P77)=TRUE," ",'ETR CO2 Savings (tCO2y)'!L77*'Input Data'!$J$6/1000000)</f>
        <v>8.1555600000000013</v>
      </c>
      <c r="M77" s="209">
        <f>IF(ISBLANK('ETR Capacities'!Q77)=TRUE," ",'ETR CO2 Savings (tCO2y)'!M77*'Input Data'!$J$6/1000000)</f>
        <v>0</v>
      </c>
      <c r="N77" s="209">
        <f>IF(ISBLANK('ETR Capacities'!R77)=TRUE," ",'ETR CO2 Savings (tCO2y)'!N77*'Input Data'!$J$6/1000000)</f>
        <v>0</v>
      </c>
      <c r="O77" s="209">
        <f>IF(ISBLANK('ETR Capacities'!S77)=TRUE," ",'ETR CO2 Savings (tCO2y)'!O77*'Input Data'!$J$6/1000000)</f>
        <v>0</v>
      </c>
      <c r="P77" s="210">
        <f>IF(ISBLANK('ETR Capacities'!U77)=TRUE," ",'ETR CO2 Savings (tCO2y)'!P77*'Input Data'!$J$6/1000000)</f>
        <v>0</v>
      </c>
      <c r="Q77" s="209">
        <f>IF(ISBLANK('ETR Capacities'!P77)=TRUE," ",'ETR CO2 Savings (tCO2y)'!L77*'Input Data'!$K$6/1000000)</f>
        <v>3.3496050000000004</v>
      </c>
      <c r="R77" s="209">
        <f>IF(ISBLANK('ETR Capacities'!Q77)=TRUE," ",'ETR CO2 Savings (tCO2y)'!M77*'Input Data'!$K$6/1000000)</f>
        <v>0</v>
      </c>
      <c r="S77" s="209">
        <f>IF(ISBLANK('ETR Capacities'!R77)=TRUE," ",'ETR CO2 Savings (tCO2y)'!N77*'Input Data'!$K$6/1000000)</f>
        <v>0</v>
      </c>
      <c r="T77" s="209">
        <f>IF(ISBLANK('ETR Capacities'!S77)=TRUE," ",'ETR CO2 Savings (tCO2y)'!O77*'Input Data'!$K$6/1000000)</f>
        <v>0</v>
      </c>
      <c r="U77" s="210">
        <f>IF(ISBLANK('ETR Capacities'!U77)=TRUE," ",'ETR CO2 Savings (tCO2y)'!P77*'Input Data'!$K$6/1000000)</f>
        <v>0</v>
      </c>
      <c r="V77" s="227">
        <f>IF(ISBLANK('ETR Capacities'!V77)=TRUE," ",'ETR CO2 Savings (tCO2y)'!Q77*'Input Data'!$L$6/1000000)</f>
        <v>3.9321450000000011</v>
      </c>
      <c r="W77" s="227">
        <f>IF(ISBLANK('ETR Capacities'!W77)=TRUE," ",'ETR CO2 Savings (tCO2y)'!R77*'Input Data'!$L$6/1000000)</f>
        <v>0</v>
      </c>
      <c r="X77" s="227">
        <f>IF(ISBLANK('ETR Capacities'!X77)=TRUE," ",'ETR CO2 Savings (tCO2y)'!S77*'Input Data'!$L$6/1000000)</f>
        <v>0</v>
      </c>
      <c r="Y77" s="227">
        <f>IF(ISBLANK('ETR Capacities'!Y77)=TRUE," ",'ETR CO2 Savings (tCO2y)'!T77*'Input Data'!$L$6/1000000)</f>
        <v>0</v>
      </c>
      <c r="Z77" s="228">
        <f>IF(ISBLANK('ETR Capacities'!AA77)=TRUE," ",'ETR CO2 Savings (tCO2y)'!U77*'Input Data'!$L$6/1000000)</f>
        <v>0</v>
      </c>
      <c r="AA77" s="37">
        <f>IF(ISBLANK('ETR Capacities'!V77)=TRUE," ",'ETR CO2 Savings (tCO2y)'!Q77*'Input Data'!$L$7/1000000)</f>
        <v>7.7186550000000018</v>
      </c>
      <c r="AB77" s="37">
        <f>IF(ISBLANK('ETR Capacities'!W77)=TRUE," ",'ETR CO2 Savings (tCO2y)'!R77*'Input Data'!$L$7/1000000)</f>
        <v>0</v>
      </c>
      <c r="AC77" s="37">
        <f>IF(ISBLANK('ETR Capacities'!X77)=TRUE," ",'ETR CO2 Savings (tCO2y)'!S77*'Input Data'!$L$7/1000000)</f>
        <v>0</v>
      </c>
      <c r="AD77" s="37">
        <f>IF(ISBLANK('ETR Capacities'!Y77)=TRUE," ",'ETR CO2 Savings (tCO2y)'!T77*'Input Data'!$L$7/1000000)</f>
        <v>0</v>
      </c>
      <c r="AE77" s="242">
        <f>IF(ISBLANK('ETR Capacities'!AA77)=TRUE," ",'ETR CO2 Savings (tCO2y)'!U77*'Input Data'!$L$7/1000000)</f>
        <v>0</v>
      </c>
      <c r="AF77" s="40">
        <f>IF(ISBLANK('ETR Capacities'!V77)=TRUE," ",'ETR CO2 Savings (tCO2y)'!Q77*'Input Data'!$L$8/1000000)</f>
        <v>5.0972250000000008</v>
      </c>
      <c r="AG77" s="40">
        <f>IF(ISBLANK('ETR Capacities'!W77)=TRUE," ",'ETR CO2 Savings (tCO2y)'!R77*'Input Data'!$L$8/1000000)</f>
        <v>0</v>
      </c>
      <c r="AH77" s="40">
        <f>IF(ISBLANK('ETR Capacities'!X77)=TRUE," ",'ETR CO2 Savings (tCO2y)'!S77*'Input Data'!$L$8/1000000)</f>
        <v>0</v>
      </c>
      <c r="AI77" s="40">
        <f>IF(ISBLANK('ETR Capacities'!Y77)=TRUE," ",'ETR CO2 Savings (tCO2y)'!T77*'Input Data'!$L$8/1000000)</f>
        <v>0</v>
      </c>
      <c r="AJ77" s="248">
        <f>IF(ISBLANK('ETR Capacities'!AA77)=TRUE," ",'ETR CO2 Savings (tCO2y)'!U77*'Input Data'!$L$8/1000000)</f>
        <v>0</v>
      </c>
      <c r="AK77" s="227">
        <f>IF(ISBLANK('ETR Capacities'!AB77)=TRUE," ",'ETR CO2 Savings (tCO2y)'!V77*'Input Data'!$M$6/1000000)</f>
        <v>10.922625000000002</v>
      </c>
      <c r="AL77" s="227">
        <f>IF(ISBLANK('ETR Capacities'!AC77)=TRUE," ",'ETR CO2 Savings (tCO2y)'!W77*'Input Data'!$M$6/1000000)</f>
        <v>0</v>
      </c>
      <c r="AM77" s="227">
        <f>IF(ISBLANK('ETR Capacities'!AD77)=TRUE," ",'ETR CO2 Savings (tCO2y)'!X77*'Input Data'!$M$6/1000000)</f>
        <v>0</v>
      </c>
      <c r="AN77" s="227">
        <f>IF(ISBLANK('ETR Capacities'!AE77)=TRUE," ",'ETR CO2 Savings (tCO2y)'!Y77*'Input Data'!$M$6/1000000)</f>
        <v>0</v>
      </c>
      <c r="AO77" s="228">
        <f>IF(ISBLANK('ETR Capacities'!AG77)=TRUE," ",'ETR CO2 Savings (tCO2y)'!Z77*'Input Data'!$M$6/1000000)</f>
        <v>0</v>
      </c>
      <c r="AP77" s="37">
        <f>IF(ISBLANK('ETR Capacities'!AB77)=TRUE," ",'ETR CO2 Savings (tCO2y)'!V77*'Input Data'!$M$7/1000000)</f>
        <v>14.563500000000003</v>
      </c>
      <c r="AQ77" s="37">
        <f>IF(ISBLANK('ETR Capacities'!AC77)=TRUE," ",'ETR CO2 Savings (tCO2y)'!W77*'Input Data'!$M$7/1000000)</f>
        <v>0</v>
      </c>
      <c r="AR77" s="37">
        <f>IF(ISBLANK('ETR Capacities'!AD77)=TRUE," ",'ETR CO2 Savings (tCO2y)'!X77*'Input Data'!$M$7/1000000)</f>
        <v>0</v>
      </c>
      <c r="AS77" s="37">
        <f>IF(ISBLANK('ETR Capacities'!AE77)=TRUE," ",'ETR CO2 Savings (tCO2y)'!Y77*'Input Data'!$M$7/1000000)</f>
        <v>0</v>
      </c>
      <c r="AT77" s="242">
        <f>IF(ISBLANK('ETR Capacities'!AG77)=TRUE," ",'ETR CO2 Savings (tCO2y)'!Z77*'Input Data'!$M$7/1000000)</f>
        <v>0</v>
      </c>
      <c r="AU77" s="40">
        <f>IF(ISBLANK('ETR Capacities'!AB77)=TRUE," ",'ETR CO2 Savings (tCO2y)'!V77*'Input Data'!$M$8/1000000)</f>
        <v>11.650800000000002</v>
      </c>
      <c r="AV77" s="40">
        <f>IF(ISBLANK('ETR Capacities'!AC77)=TRUE," ",'ETR CO2 Savings (tCO2y)'!W77*'Input Data'!$M$8/1000000)</f>
        <v>0</v>
      </c>
      <c r="AW77" s="40">
        <f>IF(ISBLANK('ETR Capacities'!AD77)=TRUE," ",'ETR CO2 Savings (tCO2y)'!X77*'Input Data'!$M$8/1000000)</f>
        <v>0</v>
      </c>
      <c r="AX77" s="40">
        <f>IF(ISBLANK('ETR Capacities'!AE77)=TRUE," ",'ETR CO2 Savings (tCO2y)'!Y77*'Input Data'!$M$8/1000000)</f>
        <v>0</v>
      </c>
      <c r="AY77" s="248">
        <f>IF(ISBLANK('ETR Capacities'!AG77)=TRUE," ",'ETR CO2 Savings (tCO2y)'!Z77*'Input Data'!$M$8/1000000)</f>
        <v>0</v>
      </c>
    </row>
    <row r="78" spans="2:51" ht="168" customHeight="1" x14ac:dyDescent="0.25">
      <c r="B78" s="485" t="str">
        <f>'ETR Capacities'!B78</f>
        <v>ES</v>
      </c>
      <c r="C78" s="470" t="str">
        <f>'ETR Capacities'!C78</f>
        <v>ETR-N-483</v>
      </c>
      <c r="D78" s="470" t="str">
        <f>_xlfn.XLOOKUP(C78,'Investment Project Main Info'!$E$4:$E$265,'Investment Project Main Info'!$F$4:$F$265)</f>
        <v>L2DG (LNG to Decarbonised Gas)</v>
      </c>
      <c r="E78" s="470" t="str">
        <f>_xlfn.XLOOKUP(C78,'ETR Capacities'!$C$5:$C$79,'ETR Capacities'!$E$5:$E$79)</f>
        <v xml:space="preserve">Hydrogen and synthetic methane </v>
      </c>
      <c r="F78" s="56" t="str">
        <f>IF(_xlfn.XLOOKUP(C78,'ETR Capacities'!$C$5:$C$79,'ETR Capacities'!$F$5:$F$79)=0," ",_xlfn.XLOOKUP(C78,'ETR Capacities'!$C$5:$C$79,'ETR Capacities'!$F$5:$F$79))</f>
        <v xml:space="preserve"> </v>
      </c>
      <c r="G78" s="331">
        <f>IF(ISBLANK('ETR Capacities'!J78)=TRUE," ",'ETR CO2 Savings (tCO2y)'!G78*'Input Data'!$I$6/1000000)</f>
        <v>0</v>
      </c>
      <c r="H78" s="334">
        <f>IF(ISBLANK('ETR Capacities'!K78)=TRUE," ",'ETR CO2 Savings (tCO2y)'!H78*'Input Data'!$I$6/1000000)</f>
        <v>0</v>
      </c>
      <c r="I78" s="334">
        <f>IF(ISBLANK('ETR Capacities'!L78)=TRUE," ",'ETR CO2 Savings (tCO2y)'!I78*'Input Data'!$I$6/1000000)</f>
        <v>0</v>
      </c>
      <c r="J78" s="334">
        <f>IF(ISBLANK('ETR Capacities'!M78)=TRUE," ",'ETR CO2 Savings (tCO2y)'!J78*'Input Data'!$I$6/1000000)</f>
        <v>0</v>
      </c>
      <c r="K78" s="337">
        <f>IF(ISBLANK('ETR Capacities'!O78)=TRUE," ",'ETR CO2 Savings (tCO2y)'!K78*'Input Data'!$I$6/1000000)</f>
        <v>0</v>
      </c>
      <c r="L78" s="207">
        <f>IF(ISBLANK('ETR Capacities'!P78)=TRUE," ",'ETR CO2 Savings (tCO2y)'!L78*'Input Data'!$J$6/1000000)</f>
        <v>16.311120000000003</v>
      </c>
      <c r="M78" s="207">
        <f>IF(ISBLANK('ETR Capacities'!Q78)=TRUE," ",'ETR CO2 Savings (tCO2y)'!M78*'Input Data'!$J$6/1000000)</f>
        <v>0</v>
      </c>
      <c r="N78" s="207">
        <f>IF(ISBLANK('ETR Capacities'!R78)=TRUE," ",'ETR CO2 Savings (tCO2y)'!N78*'Input Data'!$J$6/1000000)</f>
        <v>0</v>
      </c>
      <c r="O78" s="207">
        <f>IF(ISBLANK('ETR Capacities'!S78)=TRUE," ",'ETR CO2 Savings (tCO2y)'!O78*'Input Data'!$J$6/1000000)</f>
        <v>0</v>
      </c>
      <c r="P78" s="208">
        <f>IF(ISBLANK('ETR Capacities'!U78)=TRUE," ",'ETR CO2 Savings (tCO2y)'!P78*'Input Data'!$J$6/1000000)</f>
        <v>0</v>
      </c>
      <c r="Q78" s="207">
        <f>IF(ISBLANK('ETR Capacities'!P78)=TRUE," ",'ETR CO2 Savings (tCO2y)'!L78*'Input Data'!$K$6/1000000)</f>
        <v>6.6992100000000008</v>
      </c>
      <c r="R78" s="207">
        <f>IF(ISBLANK('ETR Capacities'!Q78)=TRUE," ",'ETR CO2 Savings (tCO2y)'!M78*'Input Data'!$K$6/1000000)</f>
        <v>0</v>
      </c>
      <c r="S78" s="207">
        <f>IF(ISBLANK('ETR Capacities'!R78)=TRUE," ",'ETR CO2 Savings (tCO2y)'!N78*'Input Data'!$K$6/1000000)</f>
        <v>0</v>
      </c>
      <c r="T78" s="207">
        <f>IF(ISBLANK('ETR Capacities'!S78)=TRUE," ",'ETR CO2 Savings (tCO2y)'!O78*'Input Data'!$K$6/1000000)</f>
        <v>0</v>
      </c>
      <c r="U78" s="208">
        <f>IF(ISBLANK('ETR Capacities'!U78)=TRUE," ",'ETR CO2 Savings (tCO2y)'!P78*'Input Data'!$K$6/1000000)</f>
        <v>0</v>
      </c>
      <c r="V78" s="225">
        <f>IF(ISBLANK('ETR Capacities'!V78)=TRUE," ",'ETR CO2 Savings (tCO2y)'!Q78*'Input Data'!$L$6/1000000)</f>
        <v>7.8642900000000022</v>
      </c>
      <c r="W78" s="225">
        <f>IF(ISBLANK('ETR Capacities'!W78)=TRUE," ",'ETR CO2 Savings (tCO2y)'!R78*'Input Data'!$L$6/1000000)</f>
        <v>0</v>
      </c>
      <c r="X78" s="225">
        <f>IF(ISBLANK('ETR Capacities'!X78)=TRUE," ",'ETR CO2 Savings (tCO2y)'!S78*'Input Data'!$L$6/1000000)</f>
        <v>0</v>
      </c>
      <c r="Y78" s="225">
        <f>IF(ISBLANK('ETR Capacities'!Y78)=TRUE," ",'ETR CO2 Savings (tCO2y)'!T78*'Input Data'!$L$6/1000000)</f>
        <v>0</v>
      </c>
      <c r="Z78" s="226">
        <f>IF(ISBLANK('ETR Capacities'!AA78)=TRUE," ",'ETR CO2 Savings (tCO2y)'!U78*'Input Data'!$L$6/1000000)</f>
        <v>0</v>
      </c>
      <c r="AA78" s="63">
        <f>IF(ISBLANK('ETR Capacities'!V78)=TRUE," ",'ETR CO2 Savings (tCO2y)'!Q78*'Input Data'!$L$7/1000000)</f>
        <v>15.437310000000004</v>
      </c>
      <c r="AB78" s="63">
        <f>IF(ISBLANK('ETR Capacities'!W78)=TRUE," ",'ETR CO2 Savings (tCO2y)'!R78*'Input Data'!$L$7/1000000)</f>
        <v>0</v>
      </c>
      <c r="AC78" s="63">
        <f>IF(ISBLANK('ETR Capacities'!X78)=TRUE," ",'ETR CO2 Savings (tCO2y)'!S78*'Input Data'!$L$7/1000000)</f>
        <v>0</v>
      </c>
      <c r="AD78" s="63">
        <f>IF(ISBLANK('ETR Capacities'!Y78)=TRUE," ",'ETR CO2 Savings (tCO2y)'!T78*'Input Data'!$L$7/1000000)</f>
        <v>0</v>
      </c>
      <c r="AE78" s="241">
        <f>IF(ISBLANK('ETR Capacities'!AA78)=TRUE," ",'ETR CO2 Savings (tCO2y)'!U78*'Input Data'!$L$7/1000000)</f>
        <v>0</v>
      </c>
      <c r="AF78" s="61">
        <f>IF(ISBLANK('ETR Capacities'!V78)=TRUE," ",'ETR CO2 Savings (tCO2y)'!Q78*'Input Data'!$L$8/1000000)</f>
        <v>10.194450000000002</v>
      </c>
      <c r="AG78" s="61">
        <f>IF(ISBLANK('ETR Capacities'!W78)=TRUE," ",'ETR CO2 Savings (tCO2y)'!R78*'Input Data'!$L$8/1000000)</f>
        <v>0</v>
      </c>
      <c r="AH78" s="61">
        <f>IF(ISBLANK('ETR Capacities'!X78)=TRUE," ",'ETR CO2 Savings (tCO2y)'!S78*'Input Data'!$L$8/1000000)</f>
        <v>0</v>
      </c>
      <c r="AI78" s="61">
        <f>IF(ISBLANK('ETR Capacities'!Y78)=TRUE," ",'ETR CO2 Savings (tCO2y)'!T78*'Input Data'!$L$8/1000000)</f>
        <v>0</v>
      </c>
      <c r="AJ78" s="247">
        <f>IF(ISBLANK('ETR Capacities'!AA78)=TRUE," ",'ETR CO2 Savings (tCO2y)'!U78*'Input Data'!$L$8/1000000)</f>
        <v>0</v>
      </c>
      <c r="AK78" s="225">
        <f>IF(ISBLANK('ETR Capacities'!AB78)=TRUE," ",'ETR CO2 Savings (tCO2y)'!V78*'Input Data'!$M$6/1000000)</f>
        <v>21.845250000000004</v>
      </c>
      <c r="AL78" s="225">
        <f>IF(ISBLANK('ETR Capacities'!AC78)=TRUE," ",'ETR CO2 Savings (tCO2y)'!W78*'Input Data'!$M$6/1000000)</f>
        <v>0</v>
      </c>
      <c r="AM78" s="225">
        <f>IF(ISBLANK('ETR Capacities'!AD78)=TRUE," ",'ETR CO2 Savings (tCO2y)'!X78*'Input Data'!$M$6/1000000)</f>
        <v>0</v>
      </c>
      <c r="AN78" s="225">
        <f>IF(ISBLANK('ETR Capacities'!AE78)=TRUE," ",'ETR CO2 Savings (tCO2y)'!Y78*'Input Data'!$M$6/1000000)</f>
        <v>0</v>
      </c>
      <c r="AO78" s="226">
        <f>IF(ISBLANK('ETR Capacities'!AG78)=TRUE," ",'ETR CO2 Savings (tCO2y)'!Z78*'Input Data'!$M$6/1000000)</f>
        <v>0</v>
      </c>
      <c r="AP78" s="63">
        <f>IF(ISBLANK('ETR Capacities'!AB78)=TRUE," ",'ETR CO2 Savings (tCO2y)'!V78*'Input Data'!$M$7/1000000)</f>
        <v>29.127000000000006</v>
      </c>
      <c r="AQ78" s="63">
        <f>IF(ISBLANK('ETR Capacities'!AC78)=TRUE," ",'ETR CO2 Savings (tCO2y)'!W78*'Input Data'!$M$7/1000000)</f>
        <v>0</v>
      </c>
      <c r="AR78" s="63">
        <f>IF(ISBLANK('ETR Capacities'!AD78)=TRUE," ",'ETR CO2 Savings (tCO2y)'!X78*'Input Data'!$M$7/1000000)</f>
        <v>0</v>
      </c>
      <c r="AS78" s="63">
        <f>IF(ISBLANK('ETR Capacities'!AE78)=TRUE," ",'ETR CO2 Savings (tCO2y)'!Y78*'Input Data'!$M$7/1000000)</f>
        <v>0</v>
      </c>
      <c r="AT78" s="241">
        <f>IF(ISBLANK('ETR Capacities'!AG78)=TRUE," ",'ETR CO2 Savings (tCO2y)'!Z78*'Input Data'!$M$7/1000000)</f>
        <v>0</v>
      </c>
      <c r="AU78" s="61">
        <f>IF(ISBLANK('ETR Capacities'!AB78)=TRUE," ",'ETR CO2 Savings (tCO2y)'!V78*'Input Data'!$M$8/1000000)</f>
        <v>23.301600000000004</v>
      </c>
      <c r="AV78" s="61">
        <f>IF(ISBLANK('ETR Capacities'!AC78)=TRUE," ",'ETR CO2 Savings (tCO2y)'!W78*'Input Data'!$M$8/1000000)</f>
        <v>0</v>
      </c>
      <c r="AW78" s="61">
        <f>IF(ISBLANK('ETR Capacities'!AD78)=TRUE," ",'ETR CO2 Savings (tCO2y)'!X78*'Input Data'!$M$8/1000000)</f>
        <v>0</v>
      </c>
      <c r="AX78" s="61">
        <f>IF(ISBLANK('ETR Capacities'!AE78)=TRUE," ",'ETR CO2 Savings (tCO2y)'!Y78*'Input Data'!$M$8/1000000)</f>
        <v>0</v>
      </c>
      <c r="AY78" s="247">
        <f>IF(ISBLANK('ETR Capacities'!AG78)=TRUE," ",'ETR CO2 Savings (tCO2y)'!Z78*'Input Data'!$M$8/1000000)</f>
        <v>0</v>
      </c>
    </row>
    <row r="79" spans="2:51" ht="30.75" thickBot="1" x14ac:dyDescent="0.3">
      <c r="B79" s="491" t="s">
        <v>6</v>
      </c>
      <c r="C79" s="477" t="str">
        <f>'ETR Capacities'!C79</f>
        <v>ETR-N-921</v>
      </c>
      <c r="D79" s="477" t="str">
        <f>_xlfn.XLOOKUP(C79,'Investment Project Main Info'!$E$4:$E$265,'Investment Project Main Info'!$F$4:$F$265)</f>
        <v xml:space="preserve">Circular economy: waste to biomethane </v>
      </c>
      <c r="E79" s="477" t="str">
        <f>_xlfn.XLOOKUP(C79,'ETR Capacities'!$C$5:$C$79,'ETR Capacities'!$E$5:$E$79)</f>
        <v>Biomethane developments</v>
      </c>
      <c r="F79" s="31" t="str">
        <f>IF(_xlfn.XLOOKUP(C79,'ETR Capacities'!$C$5:$C$79,'ETR Capacities'!$F$5:$F$79)=0," ",_xlfn.XLOOKUP(C79,'ETR Capacities'!$C$5:$C$79,'ETR Capacities'!$F$5:$F$79))</f>
        <v xml:space="preserve"> </v>
      </c>
      <c r="G79" s="389">
        <f>IF(ISBLANK('ETR Capacities'!J79)=TRUE," ",'ETR CO2 Savings (tCO2y)'!G79*'Input Data'!$I$6/1000000)</f>
        <v>0</v>
      </c>
      <c r="H79" s="111">
        <f>IF(ISBLANK('ETR Capacities'!K79)=TRUE," ",'ETR CO2 Savings (tCO2y)'!H79*'Input Data'!$I$6/1000000)</f>
        <v>0</v>
      </c>
      <c r="I79" s="111">
        <f>IF(ISBLANK('ETR Capacities'!L79)=TRUE," ",'ETR CO2 Savings (tCO2y)'!I79*'Input Data'!$I$6/1000000)</f>
        <v>0</v>
      </c>
      <c r="J79" s="111">
        <f>IF(ISBLANK('ETR Capacities'!M79)=TRUE," ",'ETR CO2 Savings (tCO2y)'!J79*'Input Data'!$I$6/1000000)</f>
        <v>0</v>
      </c>
      <c r="K79" s="112">
        <f>IF(ISBLANK('ETR Capacities'!O79)=TRUE," ",'ETR CO2 Savings (tCO2y)'!K79*'Input Data'!$I$6/1000000)</f>
        <v>0</v>
      </c>
      <c r="L79" s="216">
        <f>IF(ISBLANK('ETR Capacities'!P79)=TRUE," ",'ETR CO2 Savings (tCO2y)'!L79*'Input Data'!$J$6/1000000)</f>
        <v>0</v>
      </c>
      <c r="M79" s="216">
        <f>IF(ISBLANK('ETR Capacities'!Q79)=TRUE," ",'ETR CO2 Savings (tCO2y)'!M79*'Input Data'!$J$6/1000000)</f>
        <v>0</v>
      </c>
      <c r="N79" s="216">
        <f>IF(ISBLANK('ETR Capacities'!R79)=TRUE," ",'ETR CO2 Savings (tCO2y)'!N79*'Input Data'!$J$6/1000000)</f>
        <v>15.280944000000003</v>
      </c>
      <c r="O79" s="216">
        <f>IF(ISBLANK('ETR Capacities'!S79)=TRUE," ",'ETR CO2 Savings (tCO2y)'!O79*'Input Data'!$J$6/1000000)</f>
        <v>0</v>
      </c>
      <c r="P79" s="217">
        <f>IF(ISBLANK('ETR Capacities'!U79)=TRUE," ",'ETR CO2 Savings (tCO2y)'!P79*'Input Data'!$J$6/1000000)</f>
        <v>0</v>
      </c>
      <c r="Q79" s="216">
        <f>IF(ISBLANK('ETR Capacities'!P79)=TRUE," ",'ETR CO2 Savings (tCO2y)'!L79*'Input Data'!$K$6/1000000)</f>
        <v>0</v>
      </c>
      <c r="R79" s="216">
        <f>IF(ISBLANK('ETR Capacities'!Q79)=TRUE," ",'ETR CO2 Savings (tCO2y)'!M79*'Input Data'!$K$6/1000000)</f>
        <v>0</v>
      </c>
      <c r="S79" s="216">
        <f>IF(ISBLANK('ETR Capacities'!R79)=TRUE," ",'ETR CO2 Savings (tCO2y)'!N79*'Input Data'!$K$6/1000000)</f>
        <v>6.2761020000000007</v>
      </c>
      <c r="T79" s="216">
        <f>IF(ISBLANK('ETR Capacities'!S79)=TRUE," ",'ETR CO2 Savings (tCO2y)'!O79*'Input Data'!$K$6/1000000)</f>
        <v>0</v>
      </c>
      <c r="U79" s="217">
        <f>IF(ISBLANK('ETR Capacities'!U79)=TRUE," ",'ETR CO2 Savings (tCO2y)'!P79*'Input Data'!$K$6/1000000)</f>
        <v>0</v>
      </c>
      <c r="V79" s="234">
        <f>IF(ISBLANK('ETR Capacities'!V79)=TRUE," ",'ETR CO2 Savings (tCO2y)'!Q79*'Input Data'!$L$6/1000000)</f>
        <v>0</v>
      </c>
      <c r="W79" s="234">
        <f>IF(ISBLANK('ETR Capacities'!W79)=TRUE," ",'ETR CO2 Savings (tCO2y)'!R79*'Input Data'!$L$6/1000000)</f>
        <v>0</v>
      </c>
      <c r="X79" s="234">
        <f>IF(ISBLANK('ETR Capacities'!X79)=TRUE," ",'ETR CO2 Savings (tCO2y)'!S79*'Input Data'!$L$6/1000000)</f>
        <v>7.3675980000000019</v>
      </c>
      <c r="Y79" s="234">
        <f>IF(ISBLANK('ETR Capacities'!Y79)=TRUE," ",'ETR CO2 Savings (tCO2y)'!T79*'Input Data'!$L$6/1000000)</f>
        <v>0</v>
      </c>
      <c r="Z79" s="235">
        <f>IF(ISBLANK('ETR Capacities'!AA79)=TRUE," ",'ETR CO2 Savings (tCO2y)'!U79*'Input Data'!$L$6/1000000)</f>
        <v>0</v>
      </c>
      <c r="AA79" s="45">
        <f>IF(ISBLANK('ETR Capacities'!V79)=TRUE," ",'ETR CO2 Savings (tCO2y)'!Q79*'Input Data'!$L$7/1000000)</f>
        <v>0</v>
      </c>
      <c r="AB79" s="45">
        <f>IF(ISBLANK('ETR Capacities'!W79)=TRUE," ",'ETR CO2 Savings (tCO2y)'!R79*'Input Data'!$L$7/1000000)</f>
        <v>0</v>
      </c>
      <c r="AC79" s="45">
        <f>IF(ISBLANK('ETR Capacities'!X79)=TRUE," ",'ETR CO2 Savings (tCO2y)'!S79*'Input Data'!$L$7/1000000)</f>
        <v>14.462322000000004</v>
      </c>
      <c r="AD79" s="45">
        <f>IF(ISBLANK('ETR Capacities'!Y79)=TRUE," ",'ETR CO2 Savings (tCO2y)'!T79*'Input Data'!$L$7/1000000)</f>
        <v>0</v>
      </c>
      <c r="AE79" s="68">
        <f>IF(ISBLANK('ETR Capacities'!AA79)=TRUE," ",'ETR CO2 Savings (tCO2y)'!U79*'Input Data'!$L$7/1000000)</f>
        <v>0</v>
      </c>
      <c r="AF79" s="49">
        <f>IF(ISBLANK('ETR Capacities'!V79)=TRUE," ",'ETR CO2 Savings (tCO2y)'!Q79*'Input Data'!$L$8/1000000)</f>
        <v>0</v>
      </c>
      <c r="AG79" s="49">
        <f>IF(ISBLANK('ETR Capacities'!W79)=TRUE," ",'ETR CO2 Savings (tCO2y)'!R79*'Input Data'!$L$8/1000000)</f>
        <v>0</v>
      </c>
      <c r="AH79" s="49">
        <f>IF(ISBLANK('ETR Capacities'!X79)=TRUE," ",'ETR CO2 Savings (tCO2y)'!S79*'Input Data'!$L$8/1000000)</f>
        <v>9.5505900000000015</v>
      </c>
      <c r="AI79" s="49">
        <f>IF(ISBLANK('ETR Capacities'!Y79)=TRUE," ",'ETR CO2 Savings (tCO2y)'!T79*'Input Data'!$L$8/1000000)</f>
        <v>0</v>
      </c>
      <c r="AJ79" s="46">
        <f>IF(ISBLANK('ETR Capacities'!AA79)=TRUE," ",'ETR CO2 Savings (tCO2y)'!U79*'Input Data'!$L$8/1000000)</f>
        <v>0</v>
      </c>
      <c r="AK79" s="234">
        <f>IF(ISBLANK('ETR Capacities'!AB79)=TRUE," ",'ETR CO2 Savings (tCO2y)'!V79*'Input Data'!$M$6/1000000)</f>
        <v>0</v>
      </c>
      <c r="AL79" s="234">
        <f>IF(ISBLANK('ETR Capacities'!AC79)=TRUE," ",'ETR CO2 Savings (tCO2y)'!W79*'Input Data'!$M$6/1000000)</f>
        <v>0</v>
      </c>
      <c r="AM79" s="234">
        <f>IF(ISBLANK('ETR Capacities'!AD79)=TRUE," ",'ETR CO2 Savings (tCO2y)'!X79*'Input Data'!$M$6/1000000)</f>
        <v>20.465550000000004</v>
      </c>
      <c r="AN79" s="234">
        <f>IF(ISBLANK('ETR Capacities'!AE79)=TRUE," ",'ETR CO2 Savings (tCO2y)'!Y79*'Input Data'!$M$6/1000000)</f>
        <v>0</v>
      </c>
      <c r="AO79" s="235">
        <f>IF(ISBLANK('ETR Capacities'!AG79)=TRUE," ",'ETR CO2 Savings (tCO2y)'!Z79*'Input Data'!$M$6/1000000)</f>
        <v>0</v>
      </c>
      <c r="AP79" s="45">
        <f>IF(ISBLANK('ETR Capacities'!AB79)=TRUE," ",'ETR CO2 Savings (tCO2y)'!V79*'Input Data'!$M$7/1000000)</f>
        <v>0</v>
      </c>
      <c r="AQ79" s="45">
        <f>IF(ISBLANK('ETR Capacities'!AC79)=TRUE," ",'ETR CO2 Savings (tCO2y)'!W79*'Input Data'!$M$7/1000000)</f>
        <v>0</v>
      </c>
      <c r="AR79" s="45">
        <f>IF(ISBLANK('ETR Capacities'!AD79)=TRUE," ",'ETR CO2 Savings (tCO2y)'!X79*'Input Data'!$M$7/1000000)</f>
        <v>27.287400000000009</v>
      </c>
      <c r="AS79" s="45">
        <f>IF(ISBLANK('ETR Capacities'!AE79)=TRUE," ",'ETR CO2 Savings (tCO2y)'!Y79*'Input Data'!$M$7/1000000)</f>
        <v>0</v>
      </c>
      <c r="AT79" s="68">
        <f>IF(ISBLANK('ETR Capacities'!AG79)=TRUE," ",'ETR CO2 Savings (tCO2y)'!Z79*'Input Data'!$M$7/1000000)</f>
        <v>0</v>
      </c>
      <c r="AU79" s="49">
        <f>IF(ISBLANK('ETR Capacities'!AB79)=TRUE," ",'ETR CO2 Savings (tCO2y)'!V79*'Input Data'!$M$8/1000000)</f>
        <v>0</v>
      </c>
      <c r="AV79" s="49">
        <f>IF(ISBLANK('ETR Capacities'!AC79)=TRUE," ",'ETR CO2 Savings (tCO2y)'!W79*'Input Data'!$M$8/1000000)</f>
        <v>0</v>
      </c>
      <c r="AW79" s="49">
        <f>IF(ISBLANK('ETR Capacities'!AD79)=TRUE," ",'ETR CO2 Savings (tCO2y)'!X79*'Input Data'!$M$8/1000000)</f>
        <v>21.829920000000005</v>
      </c>
      <c r="AX79" s="49">
        <f>IF(ISBLANK('ETR Capacities'!AE79)=TRUE," ",'ETR CO2 Savings (tCO2y)'!Y79*'Input Data'!$M$8/1000000)</f>
        <v>0</v>
      </c>
      <c r="AY79" s="46">
        <f>IF(ISBLANK('ETR Capacities'!AG79)=TRUE," ",'ETR CO2 Savings (tCO2y)'!Z79*'Input Data'!$M$8/1000000)</f>
        <v>0</v>
      </c>
    </row>
    <row r="80" spans="2:51" x14ac:dyDescent="0.25">
      <c r="E80"/>
      <c r="I80" t="str">
        <f>IF(ISBLANK('ETR Capacities'!L80)=TRUE," ",'ETR CO2 Savings (tCO2y)'!I80*'Input Data'!$I$6/1000000)</f>
        <v xml:space="preserve"> </v>
      </c>
    </row>
    <row r="81" spans="5:5" x14ac:dyDescent="0.25">
      <c r="E81"/>
    </row>
    <row r="82" spans="5:5" x14ac:dyDescent="0.25">
      <c r="E82"/>
    </row>
    <row r="83" spans="5:5" x14ac:dyDescent="0.25">
      <c r="E83"/>
    </row>
    <row r="84" spans="5:5" x14ac:dyDescent="0.25">
      <c r="E84"/>
    </row>
    <row r="85" spans="5:5" x14ac:dyDescent="0.25">
      <c r="E85"/>
    </row>
    <row r="86" spans="5:5" x14ac:dyDescent="0.25">
      <c r="E86"/>
    </row>
    <row r="87" spans="5:5" x14ac:dyDescent="0.25">
      <c r="E87"/>
    </row>
    <row r="88" spans="5:5" x14ac:dyDescent="0.25">
      <c r="E88"/>
    </row>
    <row r="89" spans="5:5" x14ac:dyDescent="0.25">
      <c r="E89"/>
    </row>
  </sheetData>
  <mergeCells count="13">
    <mergeCell ref="F69:F70"/>
    <mergeCell ref="AK3:AO3"/>
    <mergeCell ref="AP3:AT3"/>
    <mergeCell ref="AU3:AY3"/>
    <mergeCell ref="F35:F36"/>
    <mergeCell ref="F48:F49"/>
    <mergeCell ref="F58:F60"/>
    <mergeCell ref="G3:K3"/>
    <mergeCell ref="L3:P3"/>
    <mergeCell ref="Q3:U3"/>
    <mergeCell ref="V3:Z3"/>
    <mergeCell ref="AA3:AE3"/>
    <mergeCell ref="AF3:AJ3"/>
  </mergeCells>
  <conditionalFormatting sqref="G5:K79">
    <cfRule type="cellIs" dxfId="691" priority="9" operator="greaterThan">
      <formula>0</formula>
    </cfRule>
  </conditionalFormatting>
  <conditionalFormatting sqref="L5:P79">
    <cfRule type="cellIs" dxfId="690" priority="8" operator="greaterThan">
      <formula>0</formula>
    </cfRule>
  </conditionalFormatting>
  <conditionalFormatting sqref="Q5:U79">
    <cfRule type="cellIs" dxfId="689" priority="7" operator="greaterThan">
      <formula>0</formula>
    </cfRule>
  </conditionalFormatting>
  <conditionalFormatting sqref="V5:Z79">
    <cfRule type="cellIs" dxfId="688" priority="6" operator="greaterThan">
      <formula>0</formula>
    </cfRule>
  </conditionalFormatting>
  <conditionalFormatting sqref="AA5:AE79">
    <cfRule type="cellIs" dxfId="687" priority="5" operator="greaterThan">
      <formula>0</formula>
    </cfRule>
  </conditionalFormatting>
  <conditionalFormatting sqref="AF5:AJ79">
    <cfRule type="cellIs" dxfId="686" priority="4" operator="greaterThan">
      <formula>0</formula>
    </cfRule>
  </conditionalFormatting>
  <conditionalFormatting sqref="AK5:AO79">
    <cfRule type="cellIs" dxfId="685" priority="3" operator="greaterThan">
      <formula>0</formula>
    </cfRule>
  </conditionalFormatting>
  <conditionalFormatting sqref="AP5:AT79">
    <cfRule type="cellIs" dxfId="684" priority="2" operator="greaterThan">
      <formula>0</formula>
    </cfRule>
  </conditionalFormatting>
  <conditionalFormatting sqref="AU5:AY79">
    <cfRule type="cellIs" dxfId="683" priority="1" operator="greaterThan">
      <formula>0</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29AD22-6E80-49DC-955A-CBC4176689A2}">
  <sheetPr>
    <tabColor theme="8" tint="-0.249977111117893"/>
  </sheetPr>
  <dimension ref="A1:AX88"/>
  <sheetViews>
    <sheetView showGridLines="0" zoomScale="70" zoomScaleNormal="70" workbookViewId="0">
      <selection activeCell="E67" sqref="E67"/>
    </sheetView>
  </sheetViews>
  <sheetFormatPr defaultRowHeight="15" x14ac:dyDescent="0.25"/>
  <cols>
    <col min="1" max="1" width="12.42578125" customWidth="1"/>
    <col min="2" max="2" width="15.42578125" customWidth="1"/>
    <col min="3" max="3" width="33.140625" customWidth="1"/>
    <col min="4" max="4" width="23" style="6" customWidth="1"/>
    <col min="5" max="5" width="15.140625" style="57" customWidth="1"/>
    <col min="6" max="30" width="18.7109375" customWidth="1"/>
    <col min="31" max="32" width="16.7109375" customWidth="1"/>
    <col min="33" max="33" width="18.7109375" customWidth="1"/>
    <col min="34" max="34" width="16.7109375" customWidth="1"/>
    <col min="35" max="35" width="18.7109375" customWidth="1"/>
    <col min="36" max="37" width="16.7109375" customWidth="1"/>
    <col min="38" max="40" width="18.7109375" customWidth="1"/>
    <col min="41" max="42" width="16.7109375" customWidth="1"/>
    <col min="43" max="45" width="18.7109375" customWidth="1"/>
    <col min="46" max="47" width="16.7109375" customWidth="1"/>
    <col min="48" max="50" width="18.7109375" customWidth="1"/>
  </cols>
  <sheetData>
    <row r="1" spans="1:50" ht="15.75" thickBot="1" x14ac:dyDescent="0.3">
      <c r="B1" s="12">
        <v>365</v>
      </c>
    </row>
    <row r="2" spans="1:50" ht="30" customHeight="1" thickBot="1" x14ac:dyDescent="0.3">
      <c r="A2" s="2"/>
      <c r="B2" s="2"/>
      <c r="C2" s="2"/>
      <c r="D2" s="7"/>
      <c r="E2" s="2"/>
      <c r="F2" s="686">
        <v>2020</v>
      </c>
      <c r="G2" s="687"/>
      <c r="H2" s="687"/>
      <c r="I2" s="687"/>
      <c r="J2" s="688"/>
      <c r="K2" s="686" t="s">
        <v>36</v>
      </c>
      <c r="L2" s="687"/>
      <c r="M2" s="687"/>
      <c r="N2" s="687"/>
      <c r="O2" s="688"/>
      <c r="P2" s="686" t="s">
        <v>37</v>
      </c>
      <c r="Q2" s="687"/>
      <c r="R2" s="687"/>
      <c r="S2" s="687"/>
      <c r="T2" s="687"/>
      <c r="U2" s="677" t="s">
        <v>991</v>
      </c>
      <c r="V2" s="678"/>
      <c r="W2" s="678"/>
      <c r="X2" s="678"/>
      <c r="Y2" s="679"/>
      <c r="Z2" s="680" t="s">
        <v>883</v>
      </c>
      <c r="AA2" s="681"/>
      <c r="AB2" s="681"/>
      <c r="AC2" s="681"/>
      <c r="AD2" s="682"/>
      <c r="AE2" s="683" t="s">
        <v>882</v>
      </c>
      <c r="AF2" s="684"/>
      <c r="AG2" s="684"/>
      <c r="AH2" s="684"/>
      <c r="AI2" s="685"/>
      <c r="AJ2" s="677" t="s">
        <v>992</v>
      </c>
      <c r="AK2" s="678"/>
      <c r="AL2" s="678"/>
      <c r="AM2" s="678"/>
      <c r="AN2" s="679"/>
      <c r="AO2" s="680" t="s">
        <v>884</v>
      </c>
      <c r="AP2" s="681"/>
      <c r="AQ2" s="681"/>
      <c r="AR2" s="681"/>
      <c r="AS2" s="682"/>
      <c r="AT2" s="683" t="s">
        <v>885</v>
      </c>
      <c r="AU2" s="684"/>
      <c r="AV2" s="684"/>
      <c r="AW2" s="684"/>
      <c r="AX2" s="685"/>
    </row>
    <row r="3" spans="1:50" s="84" customFormat="1" ht="88.5" customHeight="1" thickBot="1" x14ac:dyDescent="0.35">
      <c r="A3" s="252" t="s">
        <v>890</v>
      </c>
      <c r="B3" s="253" t="s">
        <v>150</v>
      </c>
      <c r="C3" s="254" t="s">
        <v>151</v>
      </c>
      <c r="D3" s="255" t="s">
        <v>152</v>
      </c>
      <c r="E3" s="203" t="s">
        <v>891</v>
      </c>
      <c r="F3" s="76" t="s">
        <v>944</v>
      </c>
      <c r="G3" s="77" t="s">
        <v>945</v>
      </c>
      <c r="H3" s="78" t="s">
        <v>946</v>
      </c>
      <c r="I3" s="79" t="s">
        <v>942</v>
      </c>
      <c r="J3" s="202" t="s">
        <v>943</v>
      </c>
      <c r="K3" s="76" t="s">
        <v>944</v>
      </c>
      <c r="L3" s="77" t="s">
        <v>945</v>
      </c>
      <c r="M3" s="78" t="s">
        <v>946</v>
      </c>
      <c r="N3" s="79" t="s">
        <v>942</v>
      </c>
      <c r="O3" s="202" t="s">
        <v>943</v>
      </c>
      <c r="P3" s="76" t="s">
        <v>944</v>
      </c>
      <c r="Q3" s="77" t="s">
        <v>945</v>
      </c>
      <c r="R3" s="78" t="s">
        <v>946</v>
      </c>
      <c r="S3" s="79" t="s">
        <v>942</v>
      </c>
      <c r="T3" s="202" t="s">
        <v>943</v>
      </c>
      <c r="U3" s="76" t="s">
        <v>944</v>
      </c>
      <c r="V3" s="77" t="s">
        <v>945</v>
      </c>
      <c r="W3" s="78" t="s">
        <v>946</v>
      </c>
      <c r="X3" s="79" t="s">
        <v>942</v>
      </c>
      <c r="Y3" s="202" t="s">
        <v>943</v>
      </c>
      <c r="Z3" s="76" t="s">
        <v>944</v>
      </c>
      <c r="AA3" s="77" t="s">
        <v>945</v>
      </c>
      <c r="AB3" s="78" t="s">
        <v>946</v>
      </c>
      <c r="AC3" s="79" t="s">
        <v>942</v>
      </c>
      <c r="AD3" s="202" t="s">
        <v>943</v>
      </c>
      <c r="AE3" s="76" t="s">
        <v>944</v>
      </c>
      <c r="AF3" s="77" t="s">
        <v>945</v>
      </c>
      <c r="AG3" s="78" t="s">
        <v>946</v>
      </c>
      <c r="AH3" s="79" t="s">
        <v>942</v>
      </c>
      <c r="AI3" s="202" t="s">
        <v>943</v>
      </c>
      <c r="AJ3" s="76" t="s">
        <v>944</v>
      </c>
      <c r="AK3" s="77" t="s">
        <v>945</v>
      </c>
      <c r="AL3" s="78" t="s">
        <v>946</v>
      </c>
      <c r="AM3" s="79" t="s">
        <v>942</v>
      </c>
      <c r="AN3" s="202" t="s">
        <v>943</v>
      </c>
      <c r="AO3" s="76" t="s">
        <v>944</v>
      </c>
      <c r="AP3" s="77" t="s">
        <v>945</v>
      </c>
      <c r="AQ3" s="78" t="s">
        <v>946</v>
      </c>
      <c r="AR3" s="79" t="s">
        <v>942</v>
      </c>
      <c r="AS3" s="202" t="s">
        <v>943</v>
      </c>
      <c r="AT3" s="76" t="s">
        <v>944</v>
      </c>
      <c r="AU3" s="77" t="s">
        <v>945</v>
      </c>
      <c r="AV3" s="78" t="s">
        <v>946</v>
      </c>
      <c r="AW3" s="79" t="s">
        <v>942</v>
      </c>
      <c r="AX3" s="202" t="s">
        <v>943</v>
      </c>
    </row>
    <row r="4" spans="1:50" ht="117" customHeight="1" thickBot="1" x14ac:dyDescent="0.3">
      <c r="A4" s="29" t="str">
        <f>'ETR Capacities'!B5</f>
        <v>AT</v>
      </c>
      <c r="B4" s="18" t="str">
        <f>'ETR Capacities'!C5</f>
        <v>ETR-N-896</v>
      </c>
      <c r="C4" s="18" t="str">
        <f>_xlfn.XLOOKUP(B4,[4]ETR!$D$4:$D$78,[4]ETR!$E$4:$E$78)</f>
        <v>P2G4A</v>
      </c>
      <c r="D4" s="18" t="str">
        <f>_xlfn.XLOOKUP(B4,'ETR Capacities'!$C$5:$C$79,'ETR Capacities'!$E$5:$E$79)</f>
        <v xml:space="preserve">Hydrogen and synthetic methane </v>
      </c>
      <c r="E4" s="21" t="str">
        <f>IF(_xlfn.XLOOKUP(B4,'ETR Capacities'!$C$5:$C$79,'ETR Capacities'!$F$5:$F$79)=0," ",_xlfn.XLOOKUP(B4,'ETR Capacities'!$C$5:$C$79,'ETR Capacities'!$F$5:$F$79))</f>
        <v xml:space="preserve"> </v>
      </c>
      <c r="F4" s="101">
        <f>'ETR CO2 Benefits (MEUR)'!G5</f>
        <v>0</v>
      </c>
      <c r="G4" s="101">
        <f>'ETR CO2 Benefits (MEUR)'!H5</f>
        <v>0</v>
      </c>
      <c r="H4" s="101">
        <f>'ETR CO2 Benefits (MEUR)'!I5</f>
        <v>0</v>
      </c>
      <c r="I4" s="101">
        <f>'ETR CO2 Benefits (MEUR)'!J5</f>
        <v>0</v>
      </c>
      <c r="J4" s="102">
        <f>'ETR CO2 Benefits (MEUR)'!K5</f>
        <v>0</v>
      </c>
      <c r="K4" s="204">
        <f>'ETR CO2 Benefits (MEUR)'!L5</f>
        <v>0</v>
      </c>
      <c r="L4" s="204">
        <f>'ETR CO2 Benefits (MEUR)'!M5</f>
        <v>0</v>
      </c>
      <c r="M4" s="204">
        <f>'ETR CO2 Benefits (MEUR)'!N5</f>
        <v>0</v>
      </c>
      <c r="N4" s="204">
        <f>'ETR CO2 Benefits (MEUR)'!O5</f>
        <v>0</v>
      </c>
      <c r="O4" s="205">
        <f>'ETR CO2 Benefits (MEUR)'!P5</f>
        <v>0</v>
      </c>
      <c r="P4" s="204">
        <f>'ETR CO2 Benefits (MEUR)'!Q5</f>
        <v>0</v>
      </c>
      <c r="Q4" s="204">
        <f>'ETR CO2 Benefits (MEUR)'!R5</f>
        <v>0</v>
      </c>
      <c r="R4" s="204">
        <f>'ETR CO2 Benefits (MEUR)'!S5</f>
        <v>0</v>
      </c>
      <c r="S4" s="204">
        <f>'ETR CO2 Benefits (MEUR)'!T5</f>
        <v>0</v>
      </c>
      <c r="T4" s="205">
        <f>'ETR CO2 Benefits (MEUR)'!U5</f>
        <v>0</v>
      </c>
      <c r="U4" s="222">
        <f>'ETR CO2 Benefits (MEUR)'!V5</f>
        <v>0.28633500000000001</v>
      </c>
      <c r="V4" s="222">
        <f>'ETR CO2 Benefits (MEUR)'!W5</f>
        <v>0</v>
      </c>
      <c r="W4" s="222">
        <f>'ETR CO2 Benefits (MEUR)'!X5</f>
        <v>0</v>
      </c>
      <c r="X4" s="222">
        <f>'ETR CO2 Benefits (MEUR)'!Y5</f>
        <v>0</v>
      </c>
      <c r="Y4" s="223">
        <f>'ETR CO2 Benefits (MEUR)'!Z5</f>
        <v>0</v>
      </c>
      <c r="Z4" s="47">
        <f>'ETR CO2 Benefits (MEUR)'!AA5</f>
        <v>0.56206500000000004</v>
      </c>
      <c r="AA4" s="47">
        <f>'ETR CO2 Benefits (MEUR)'!AB5</f>
        <v>0</v>
      </c>
      <c r="AB4" s="47">
        <f>'ETR CO2 Benefits (MEUR)'!AC5</f>
        <v>0</v>
      </c>
      <c r="AC4" s="47">
        <f>'ETR CO2 Benefits (MEUR)'!AD5</f>
        <v>0</v>
      </c>
      <c r="AD4" s="240">
        <f>'ETR CO2 Benefits (MEUR)'!AE5</f>
        <v>0</v>
      </c>
      <c r="AE4" s="48">
        <f>'ETR CO2 Benefits (MEUR)'!AF5</f>
        <v>0.37117499999999998</v>
      </c>
      <c r="AF4" s="48">
        <f>'ETR CO2 Benefits (MEUR)'!AG5</f>
        <v>0</v>
      </c>
      <c r="AG4" s="48">
        <f>'ETR CO2 Benefits (MEUR)'!AH5</f>
        <v>0</v>
      </c>
      <c r="AH4" s="48">
        <f>'ETR CO2 Benefits (MEUR)'!AI5</f>
        <v>0</v>
      </c>
      <c r="AI4" s="246">
        <f>'ETR CO2 Benefits (MEUR)'!AJ5</f>
        <v>0</v>
      </c>
      <c r="AJ4" s="222">
        <f>'ETR CO2 Benefits (MEUR)'!AK5</f>
        <v>0.79537500000000005</v>
      </c>
      <c r="AK4" s="222">
        <f>'ETR CO2 Benefits (MEUR)'!AL5</f>
        <v>0</v>
      </c>
      <c r="AL4" s="222">
        <f>'ETR CO2 Benefits (MEUR)'!AM5</f>
        <v>0</v>
      </c>
      <c r="AM4" s="222">
        <f>'ETR CO2 Benefits (MEUR)'!AN5</f>
        <v>0</v>
      </c>
      <c r="AN4" s="223">
        <f>'ETR CO2 Benefits (MEUR)'!AO5</f>
        <v>0</v>
      </c>
      <c r="AO4" s="47">
        <f>'ETR CO2 Benefits (MEUR)'!AP5</f>
        <v>1.0605</v>
      </c>
      <c r="AP4" s="47">
        <f>'ETR CO2 Benefits (MEUR)'!AQ5</f>
        <v>0</v>
      </c>
      <c r="AQ4" s="47">
        <f>'ETR CO2 Benefits (MEUR)'!AR5</f>
        <v>0</v>
      </c>
      <c r="AR4" s="47">
        <f>'ETR CO2 Benefits (MEUR)'!AS5</f>
        <v>0</v>
      </c>
      <c r="AS4" s="240">
        <f>'ETR CO2 Benefits (MEUR)'!AT5</f>
        <v>0</v>
      </c>
      <c r="AT4" s="48">
        <f>'ETR CO2 Benefits (MEUR)'!AU5</f>
        <v>0.84840000000000004</v>
      </c>
      <c r="AU4" s="48">
        <f>'ETR CO2 Benefits (MEUR)'!AV5</f>
        <v>0</v>
      </c>
      <c r="AV4" s="48">
        <f>'ETR CO2 Benefits (MEUR)'!AW5</f>
        <v>0</v>
      </c>
      <c r="AW4" s="48">
        <f>'ETR CO2 Benefits (MEUR)'!AX5</f>
        <v>0</v>
      </c>
      <c r="AX4" s="246">
        <f>'ETR CO2 Benefits (MEUR)'!AY5</f>
        <v>0</v>
      </c>
    </row>
    <row r="5" spans="1:50" ht="131.25" customHeight="1" x14ac:dyDescent="0.25">
      <c r="A5" s="28" t="str">
        <f>'ETR Capacities'!B6</f>
        <v>BE</v>
      </c>
      <c r="B5" s="17" t="str">
        <f>'ETR Capacities'!C6</f>
        <v>ETR-N-300</v>
      </c>
      <c r="C5" s="17" t="str">
        <f>_xlfn.XLOOKUP(B5,[4]ETR!$D$4:$D$78,[4]ETR!$E$4:$E$78)</f>
        <v>HyOffWind Zeebrugge</v>
      </c>
      <c r="D5" s="17" t="str">
        <f>_xlfn.XLOOKUP(B5,'ETR Capacities'!$C$5:$C$79,'ETR Capacities'!$E$5:$E$79)</f>
        <v xml:space="preserve">Hydrogen and synthetic methane </v>
      </c>
      <c r="E5" s="75" t="str">
        <f>IF(_xlfn.XLOOKUP(B5,'ETR Capacities'!$C$5:$C$79,'ETR Capacities'!$F$5:$F$79)=0," ",_xlfn.XLOOKUP(B5,'ETR Capacities'!$C$5:$C$79,'ETR Capacities'!$F$5:$F$79))</f>
        <v xml:space="preserve"> </v>
      </c>
      <c r="F5" s="296">
        <f>'ETR CO2 Benefits (MEUR)'!G6</f>
        <v>0.6036954000000001</v>
      </c>
      <c r="G5" s="103">
        <f>'ETR CO2 Benefits (MEUR)'!H6</f>
        <v>0</v>
      </c>
      <c r="H5" s="103">
        <f>'ETR CO2 Benefits (MEUR)'!I6</f>
        <v>0</v>
      </c>
      <c r="I5" s="103">
        <f>'ETR CO2 Benefits (MEUR)'!J6</f>
        <v>0</v>
      </c>
      <c r="J5" s="104">
        <f>'ETR CO2 Benefits (MEUR)'!K6</f>
        <v>0</v>
      </c>
      <c r="K5" s="206">
        <f>'ETR CO2 Benefits (MEUR)'!L6</f>
        <v>1.7169600000000003</v>
      </c>
      <c r="L5" s="207">
        <f>'ETR CO2 Benefits (MEUR)'!M6</f>
        <v>0</v>
      </c>
      <c r="M5" s="207">
        <f>'ETR CO2 Benefits (MEUR)'!N6</f>
        <v>0</v>
      </c>
      <c r="N5" s="207">
        <f>'ETR CO2 Benefits (MEUR)'!O6</f>
        <v>0</v>
      </c>
      <c r="O5" s="208">
        <f>'ETR CO2 Benefits (MEUR)'!P6</f>
        <v>0</v>
      </c>
      <c r="P5" s="206">
        <f>'ETR CO2 Benefits (MEUR)'!Q6</f>
        <v>0.70518000000000014</v>
      </c>
      <c r="Q5" s="207">
        <f>'ETR CO2 Benefits (MEUR)'!R6</f>
        <v>0</v>
      </c>
      <c r="R5" s="207">
        <f>'ETR CO2 Benefits (MEUR)'!S6</f>
        <v>0</v>
      </c>
      <c r="S5" s="207">
        <f>'ETR CO2 Benefits (MEUR)'!T6</f>
        <v>0</v>
      </c>
      <c r="T5" s="208">
        <f>'ETR CO2 Benefits (MEUR)'!U6</f>
        <v>0</v>
      </c>
      <c r="U5" s="224">
        <f>'ETR CO2 Benefits (MEUR)'!V6</f>
        <v>0.82782000000000011</v>
      </c>
      <c r="V5" s="225">
        <f>'ETR CO2 Benefits (MEUR)'!W6</f>
        <v>0</v>
      </c>
      <c r="W5" s="225">
        <f>'ETR CO2 Benefits (MEUR)'!X6</f>
        <v>0</v>
      </c>
      <c r="X5" s="225">
        <f>'ETR CO2 Benefits (MEUR)'!Y6</f>
        <v>0</v>
      </c>
      <c r="Y5" s="226">
        <f>'ETR CO2 Benefits (MEUR)'!Z6</f>
        <v>0</v>
      </c>
      <c r="Z5" s="34">
        <f>'ETR CO2 Benefits (MEUR)'!AA6</f>
        <v>1.6249800000000003</v>
      </c>
      <c r="AA5" s="63">
        <f>'ETR CO2 Benefits (MEUR)'!AB6</f>
        <v>0</v>
      </c>
      <c r="AB5" s="63">
        <f>'ETR CO2 Benefits (MEUR)'!AC6</f>
        <v>0</v>
      </c>
      <c r="AC5" s="63">
        <f>'ETR CO2 Benefits (MEUR)'!AD6</f>
        <v>0</v>
      </c>
      <c r="AD5" s="241">
        <f>'ETR CO2 Benefits (MEUR)'!AE6</f>
        <v>0</v>
      </c>
      <c r="AE5" s="35">
        <f>'ETR CO2 Benefits (MEUR)'!AF6</f>
        <v>1.0731000000000002</v>
      </c>
      <c r="AF5" s="61">
        <f>'ETR CO2 Benefits (MEUR)'!AG6</f>
        <v>0</v>
      </c>
      <c r="AG5" s="61">
        <f>'ETR CO2 Benefits (MEUR)'!AH6</f>
        <v>0</v>
      </c>
      <c r="AH5" s="61">
        <f>'ETR CO2 Benefits (MEUR)'!AI6</f>
        <v>0</v>
      </c>
      <c r="AI5" s="247">
        <f>'ETR CO2 Benefits (MEUR)'!AJ6</f>
        <v>0</v>
      </c>
      <c r="AJ5" s="224">
        <f>'ETR CO2 Benefits (MEUR)'!AK6</f>
        <v>2.2995000000000005</v>
      </c>
      <c r="AK5" s="225">
        <f>'ETR CO2 Benefits (MEUR)'!AL6</f>
        <v>0</v>
      </c>
      <c r="AL5" s="225">
        <f>'ETR CO2 Benefits (MEUR)'!AM6</f>
        <v>0</v>
      </c>
      <c r="AM5" s="225">
        <f>'ETR CO2 Benefits (MEUR)'!AN6</f>
        <v>0</v>
      </c>
      <c r="AN5" s="226">
        <f>'ETR CO2 Benefits (MEUR)'!AO6</f>
        <v>0</v>
      </c>
      <c r="AO5" s="34">
        <f>'ETR CO2 Benefits (MEUR)'!AP6</f>
        <v>3.0660000000000003</v>
      </c>
      <c r="AP5" s="63">
        <f>'ETR CO2 Benefits (MEUR)'!AQ6</f>
        <v>0</v>
      </c>
      <c r="AQ5" s="63">
        <f>'ETR CO2 Benefits (MEUR)'!AR6</f>
        <v>0</v>
      </c>
      <c r="AR5" s="63">
        <f>'ETR CO2 Benefits (MEUR)'!AS6</f>
        <v>0</v>
      </c>
      <c r="AS5" s="241">
        <f>'ETR CO2 Benefits (MEUR)'!AT6</f>
        <v>0</v>
      </c>
      <c r="AT5" s="35">
        <f>'ETR CO2 Benefits (MEUR)'!AU6</f>
        <v>2.4528000000000003</v>
      </c>
      <c r="AU5" s="61">
        <f>'ETR CO2 Benefits (MEUR)'!AV6</f>
        <v>0</v>
      </c>
      <c r="AV5" s="61">
        <f>'ETR CO2 Benefits (MEUR)'!AW6</f>
        <v>0</v>
      </c>
      <c r="AW5" s="61">
        <f>'ETR CO2 Benefits (MEUR)'!AX6</f>
        <v>0</v>
      </c>
      <c r="AX5" s="247">
        <f>'ETR CO2 Benefits (MEUR)'!AY6</f>
        <v>0</v>
      </c>
    </row>
    <row r="6" spans="1:50" ht="87.75" customHeight="1" x14ac:dyDescent="0.25">
      <c r="A6" s="25" t="str">
        <f>'ETR Capacities'!B7</f>
        <v>BE</v>
      </c>
      <c r="B6" s="10" t="str">
        <f>'ETR Capacities'!C7</f>
        <v>ETR-N-401</v>
      </c>
      <c r="C6" s="10" t="str">
        <f>_xlfn.XLOOKUP(B6,[4]ETR!$D$4:$D$78,[4]ETR!$E$4:$E$78)</f>
        <v>Antwerp@C</v>
      </c>
      <c r="D6" s="10" t="str">
        <f>_xlfn.XLOOKUP(B6,'ETR Capacities'!$C$5:$C$79,'ETR Capacities'!$E$5:$E$79)</f>
        <v>CCS/CCU</v>
      </c>
      <c r="E6" s="13" t="str">
        <f>IF(_xlfn.XLOOKUP(B6,'ETR Capacities'!$C$5:$C$79,'ETR Capacities'!$F$5:$F$79)=0," ",_xlfn.XLOOKUP(B6,'ETR Capacities'!$C$5:$C$79,'ETR Capacities'!$F$5:$F$79))</f>
        <v xml:space="preserve"> </v>
      </c>
      <c r="F6" s="105" t="str">
        <f>'ETR CO2 Benefits (MEUR)'!G7</f>
        <v xml:space="preserve"> </v>
      </c>
      <c r="G6" s="105" t="str">
        <f>'ETR CO2 Benefits (MEUR)'!H7</f>
        <v xml:space="preserve"> </v>
      </c>
      <c r="H6" s="105" t="str">
        <f>'ETR CO2 Benefits (MEUR)'!I7</f>
        <v xml:space="preserve"> </v>
      </c>
      <c r="I6" s="105" t="str">
        <f>'ETR CO2 Benefits (MEUR)'!J7</f>
        <v xml:space="preserve"> </v>
      </c>
      <c r="J6" s="106" t="str">
        <f>'ETR CO2 Benefits (MEUR)'!K7</f>
        <v xml:space="preserve"> </v>
      </c>
      <c r="K6" s="209" t="str">
        <f>'ETR CO2 Benefits (MEUR)'!L7</f>
        <v xml:space="preserve"> </v>
      </c>
      <c r="L6" s="209" t="str">
        <f>'ETR CO2 Benefits (MEUR)'!M7</f>
        <v xml:space="preserve"> </v>
      </c>
      <c r="M6" s="209" t="str">
        <f>'ETR CO2 Benefits (MEUR)'!N7</f>
        <v xml:space="preserve"> </v>
      </c>
      <c r="N6" s="209" t="str">
        <f>'ETR CO2 Benefits (MEUR)'!O7</f>
        <v xml:space="preserve"> </v>
      </c>
      <c r="O6" s="210" t="str">
        <f>'ETR CO2 Benefits (MEUR)'!P7</f>
        <v xml:space="preserve"> </v>
      </c>
      <c r="P6" s="209" t="str">
        <f>'ETR CO2 Benefits (MEUR)'!Q7</f>
        <v xml:space="preserve"> </v>
      </c>
      <c r="Q6" s="209" t="str">
        <f>'ETR CO2 Benefits (MEUR)'!R7</f>
        <v xml:space="preserve"> </v>
      </c>
      <c r="R6" s="209" t="str">
        <f>'ETR CO2 Benefits (MEUR)'!S7</f>
        <v xml:space="preserve"> </v>
      </c>
      <c r="S6" s="209" t="str">
        <f>'ETR CO2 Benefits (MEUR)'!T7</f>
        <v xml:space="preserve"> </v>
      </c>
      <c r="T6" s="210" t="str">
        <f>'ETR CO2 Benefits (MEUR)'!U7</f>
        <v xml:space="preserve"> </v>
      </c>
      <c r="U6" s="227" t="str">
        <f>'ETR CO2 Benefits (MEUR)'!V7</f>
        <v xml:space="preserve"> </v>
      </c>
      <c r="V6" s="227" t="str">
        <f>'ETR CO2 Benefits (MEUR)'!W7</f>
        <v xml:space="preserve"> </v>
      </c>
      <c r="W6" s="227" t="str">
        <f>'ETR CO2 Benefits (MEUR)'!X7</f>
        <v xml:space="preserve"> </v>
      </c>
      <c r="X6" s="227" t="str">
        <f>'ETR CO2 Benefits (MEUR)'!Y7</f>
        <v xml:space="preserve"> </v>
      </c>
      <c r="Y6" s="228" t="str">
        <f>'ETR CO2 Benefits (MEUR)'!Z7</f>
        <v xml:space="preserve"> </v>
      </c>
      <c r="Z6" s="37" t="str">
        <f>'ETR CO2 Benefits (MEUR)'!AA7</f>
        <v xml:space="preserve"> </v>
      </c>
      <c r="AA6" s="37" t="str">
        <f>'ETR CO2 Benefits (MEUR)'!AB7</f>
        <v xml:space="preserve"> </v>
      </c>
      <c r="AB6" s="37" t="str">
        <f>'ETR CO2 Benefits (MEUR)'!AC7</f>
        <v xml:space="preserve"> </v>
      </c>
      <c r="AC6" s="37" t="str">
        <f>'ETR CO2 Benefits (MEUR)'!AD7</f>
        <v xml:space="preserve"> </v>
      </c>
      <c r="AD6" s="242" t="str">
        <f>'ETR CO2 Benefits (MEUR)'!AE7</f>
        <v xml:space="preserve"> </v>
      </c>
      <c r="AE6" s="40" t="str">
        <f>'ETR CO2 Benefits (MEUR)'!AF7</f>
        <v xml:space="preserve"> </v>
      </c>
      <c r="AF6" s="40" t="str">
        <f>'ETR CO2 Benefits (MEUR)'!AG7</f>
        <v xml:space="preserve"> </v>
      </c>
      <c r="AG6" s="40" t="str">
        <f>'ETR CO2 Benefits (MEUR)'!AH7</f>
        <v xml:space="preserve"> </v>
      </c>
      <c r="AH6" s="40" t="str">
        <f>'ETR CO2 Benefits (MEUR)'!AI7</f>
        <v xml:space="preserve"> </v>
      </c>
      <c r="AI6" s="248" t="str">
        <f>'ETR CO2 Benefits (MEUR)'!AJ7</f>
        <v xml:space="preserve"> </v>
      </c>
      <c r="AJ6" s="227" t="str">
        <f>'ETR CO2 Benefits (MEUR)'!AK7</f>
        <v xml:space="preserve"> </v>
      </c>
      <c r="AK6" s="227" t="str">
        <f>'ETR CO2 Benefits (MEUR)'!AL7</f>
        <v xml:space="preserve"> </v>
      </c>
      <c r="AL6" s="227" t="str">
        <f>'ETR CO2 Benefits (MEUR)'!AM7</f>
        <v xml:space="preserve"> </v>
      </c>
      <c r="AM6" s="227" t="str">
        <f>'ETR CO2 Benefits (MEUR)'!AN7</f>
        <v xml:space="preserve"> </v>
      </c>
      <c r="AN6" s="228" t="str">
        <f>'ETR CO2 Benefits (MEUR)'!AO7</f>
        <v xml:space="preserve"> </v>
      </c>
      <c r="AO6" s="37" t="str">
        <f>'ETR CO2 Benefits (MEUR)'!AP7</f>
        <v xml:space="preserve"> </v>
      </c>
      <c r="AP6" s="37" t="str">
        <f>'ETR CO2 Benefits (MEUR)'!AQ7</f>
        <v xml:space="preserve"> </v>
      </c>
      <c r="AQ6" s="37" t="str">
        <f>'ETR CO2 Benefits (MEUR)'!AR7</f>
        <v xml:space="preserve"> </v>
      </c>
      <c r="AR6" s="37" t="str">
        <f>'ETR CO2 Benefits (MEUR)'!AS7</f>
        <v xml:space="preserve"> </v>
      </c>
      <c r="AS6" s="242" t="str">
        <f>'ETR CO2 Benefits (MEUR)'!AT7</f>
        <v xml:space="preserve"> </v>
      </c>
      <c r="AT6" s="40" t="str">
        <f>'ETR CO2 Benefits (MEUR)'!AU7</f>
        <v xml:space="preserve"> </v>
      </c>
      <c r="AU6" s="40" t="str">
        <f>'ETR CO2 Benefits (MEUR)'!AV7</f>
        <v xml:space="preserve"> </v>
      </c>
      <c r="AV6" s="40" t="str">
        <f>'ETR CO2 Benefits (MEUR)'!AW7</f>
        <v xml:space="preserve"> </v>
      </c>
      <c r="AW6" s="40" t="str">
        <f>'ETR CO2 Benefits (MEUR)'!AX7</f>
        <v xml:space="preserve"> </v>
      </c>
      <c r="AX6" s="248" t="str">
        <f>'ETR CO2 Benefits (MEUR)'!AY7</f>
        <v xml:space="preserve"> </v>
      </c>
    </row>
    <row r="7" spans="1:50" ht="102" customHeight="1" x14ac:dyDescent="0.25">
      <c r="A7" s="25" t="str">
        <f>'ETR Capacities'!B8</f>
        <v>BE</v>
      </c>
      <c r="B7" s="10" t="str">
        <f>'ETR Capacities'!C8</f>
        <v>ETR-N-923</v>
      </c>
      <c r="C7" s="10" t="str">
        <f>_xlfn.XLOOKUP(B7,[4]ETR!$D$4:$D$78,[4]ETR!$E$4:$E$78)</f>
        <v>Interconnected hydrogen network</v>
      </c>
      <c r="D7" s="10" t="str">
        <f>_xlfn.XLOOKUP(B7,'ETR Capacities'!$C$5:$C$79,'ETR Capacities'!$E$5:$E$79)</f>
        <v xml:space="preserve">Hydrogen and synthetic methane </v>
      </c>
      <c r="E7" s="13" t="str">
        <f>IF(_xlfn.XLOOKUP(B7,'ETR Capacities'!$C$5:$C$79,'ETR Capacities'!$F$5:$F$79)=0," ",_xlfn.XLOOKUP(B7,'ETR Capacities'!$C$5:$C$79,'ETR Capacities'!$F$5:$F$79))</f>
        <v xml:space="preserve"> </v>
      </c>
      <c r="F7" s="105" t="str">
        <f>'ETR CO2 Benefits (MEUR)'!G8</f>
        <v xml:space="preserve"> </v>
      </c>
      <c r="G7" s="105" t="str">
        <f>'ETR CO2 Benefits (MEUR)'!H8</f>
        <v xml:space="preserve"> </v>
      </c>
      <c r="H7" s="105" t="str">
        <f>'ETR CO2 Benefits (MEUR)'!I8</f>
        <v xml:space="preserve"> </v>
      </c>
      <c r="I7" s="105" t="str">
        <f>'ETR CO2 Benefits (MEUR)'!J8</f>
        <v xml:space="preserve"> </v>
      </c>
      <c r="J7" s="106" t="str">
        <f>'ETR CO2 Benefits (MEUR)'!K8</f>
        <v xml:space="preserve"> </v>
      </c>
      <c r="K7" s="209" t="str">
        <f>'ETR CO2 Benefits (MEUR)'!L8</f>
        <v xml:space="preserve"> </v>
      </c>
      <c r="L7" s="209" t="str">
        <f>'ETR CO2 Benefits (MEUR)'!M8</f>
        <v xml:space="preserve"> </v>
      </c>
      <c r="M7" s="209" t="str">
        <f>'ETR CO2 Benefits (MEUR)'!N8</f>
        <v xml:space="preserve"> </v>
      </c>
      <c r="N7" s="209" t="str">
        <f>'ETR CO2 Benefits (MEUR)'!O8</f>
        <v xml:space="preserve"> </v>
      </c>
      <c r="O7" s="210" t="str">
        <f>'ETR CO2 Benefits (MEUR)'!P8</f>
        <v xml:space="preserve"> </v>
      </c>
      <c r="P7" s="209" t="str">
        <f>'ETR CO2 Benefits (MEUR)'!Q8</f>
        <v xml:space="preserve"> </v>
      </c>
      <c r="Q7" s="209" t="str">
        <f>'ETR CO2 Benefits (MEUR)'!R8</f>
        <v xml:space="preserve"> </v>
      </c>
      <c r="R7" s="209" t="str">
        <f>'ETR CO2 Benefits (MEUR)'!S8</f>
        <v xml:space="preserve"> </v>
      </c>
      <c r="S7" s="209" t="str">
        <f>'ETR CO2 Benefits (MEUR)'!T8</f>
        <v xml:space="preserve"> </v>
      </c>
      <c r="T7" s="210" t="str">
        <f>'ETR CO2 Benefits (MEUR)'!U8</f>
        <v xml:space="preserve"> </v>
      </c>
      <c r="U7" s="227" t="str">
        <f>'ETR CO2 Benefits (MEUR)'!V8</f>
        <v xml:space="preserve"> </v>
      </c>
      <c r="V7" s="227" t="str">
        <f>'ETR CO2 Benefits (MEUR)'!W8</f>
        <v xml:space="preserve"> </v>
      </c>
      <c r="W7" s="227" t="str">
        <f>'ETR CO2 Benefits (MEUR)'!X8</f>
        <v xml:space="preserve"> </v>
      </c>
      <c r="X7" s="227" t="str">
        <f>'ETR CO2 Benefits (MEUR)'!Y8</f>
        <v xml:space="preserve"> </v>
      </c>
      <c r="Y7" s="228" t="str">
        <f>'ETR CO2 Benefits (MEUR)'!Z8</f>
        <v xml:space="preserve"> </v>
      </c>
      <c r="Z7" s="37" t="str">
        <f>'ETR CO2 Benefits (MEUR)'!AA8</f>
        <v xml:space="preserve"> </v>
      </c>
      <c r="AA7" s="37" t="str">
        <f>'ETR CO2 Benefits (MEUR)'!AB8</f>
        <v xml:space="preserve"> </v>
      </c>
      <c r="AB7" s="37" t="str">
        <f>'ETR CO2 Benefits (MEUR)'!AC8</f>
        <v xml:space="preserve"> </v>
      </c>
      <c r="AC7" s="37" t="str">
        <f>'ETR CO2 Benefits (MEUR)'!AD8</f>
        <v xml:space="preserve"> </v>
      </c>
      <c r="AD7" s="242" t="str">
        <f>'ETR CO2 Benefits (MEUR)'!AE8</f>
        <v xml:space="preserve"> </v>
      </c>
      <c r="AE7" s="40" t="str">
        <f>'ETR CO2 Benefits (MEUR)'!AF8</f>
        <v xml:space="preserve"> </v>
      </c>
      <c r="AF7" s="40" t="str">
        <f>'ETR CO2 Benefits (MEUR)'!AG8</f>
        <v xml:space="preserve"> </v>
      </c>
      <c r="AG7" s="40" t="str">
        <f>'ETR CO2 Benefits (MEUR)'!AH8</f>
        <v xml:space="preserve"> </v>
      </c>
      <c r="AH7" s="40" t="str">
        <f>'ETR CO2 Benefits (MEUR)'!AI8</f>
        <v xml:space="preserve"> </v>
      </c>
      <c r="AI7" s="248" t="str">
        <f>'ETR CO2 Benefits (MEUR)'!AJ8</f>
        <v xml:space="preserve"> </v>
      </c>
      <c r="AJ7" s="227" t="str">
        <f>'ETR CO2 Benefits (MEUR)'!AK8</f>
        <v xml:space="preserve"> </v>
      </c>
      <c r="AK7" s="227" t="str">
        <f>'ETR CO2 Benefits (MEUR)'!AL8</f>
        <v xml:space="preserve"> </v>
      </c>
      <c r="AL7" s="227" t="str">
        <f>'ETR CO2 Benefits (MEUR)'!AM8</f>
        <v xml:space="preserve"> </v>
      </c>
      <c r="AM7" s="227" t="str">
        <f>'ETR CO2 Benefits (MEUR)'!AN8</f>
        <v xml:space="preserve"> </v>
      </c>
      <c r="AN7" s="228" t="str">
        <f>'ETR CO2 Benefits (MEUR)'!AO8</f>
        <v xml:space="preserve"> </v>
      </c>
      <c r="AO7" s="37" t="str">
        <f>'ETR CO2 Benefits (MEUR)'!AP8</f>
        <v xml:space="preserve"> </v>
      </c>
      <c r="AP7" s="37" t="str">
        <f>'ETR CO2 Benefits (MEUR)'!AQ8</f>
        <v xml:space="preserve"> </v>
      </c>
      <c r="AQ7" s="37" t="str">
        <f>'ETR CO2 Benefits (MEUR)'!AR8</f>
        <v xml:space="preserve"> </v>
      </c>
      <c r="AR7" s="37" t="str">
        <f>'ETR CO2 Benefits (MEUR)'!AS8</f>
        <v xml:space="preserve"> </v>
      </c>
      <c r="AS7" s="242" t="str">
        <f>'ETR CO2 Benefits (MEUR)'!AT8</f>
        <v xml:space="preserve"> </v>
      </c>
      <c r="AT7" s="40" t="str">
        <f>'ETR CO2 Benefits (MEUR)'!AU8</f>
        <v xml:space="preserve"> </v>
      </c>
      <c r="AU7" s="40" t="str">
        <f>'ETR CO2 Benefits (MEUR)'!AV8</f>
        <v xml:space="preserve"> </v>
      </c>
      <c r="AV7" s="40" t="str">
        <f>'ETR CO2 Benefits (MEUR)'!AW8</f>
        <v xml:space="preserve"> </v>
      </c>
      <c r="AW7" s="40" t="str">
        <f>'ETR CO2 Benefits (MEUR)'!AX8</f>
        <v xml:space="preserve"> </v>
      </c>
      <c r="AX7" s="248" t="str">
        <f>'ETR CO2 Benefits (MEUR)'!AY8</f>
        <v xml:space="preserve"> </v>
      </c>
    </row>
    <row r="8" spans="1:50" ht="92.25" customHeight="1" x14ac:dyDescent="0.25">
      <c r="A8" s="25" t="str">
        <f>'ETR Capacities'!B9</f>
        <v>BE</v>
      </c>
      <c r="B8" s="10" t="str">
        <f>'ETR Capacities'!C9</f>
        <v>ETR-N-924</v>
      </c>
      <c r="C8" s="10" t="str">
        <f>_xlfn.XLOOKUP(B8,[4]ETR!$D$4:$D$78,[4]ETR!$E$4:$E$78)</f>
        <v>Power to Methanol Antwerp</v>
      </c>
      <c r="D8" s="10" t="str">
        <f>_xlfn.XLOOKUP(B8,'ETR Capacities'!$C$5:$C$79,'ETR Capacities'!$E$5:$E$79)</f>
        <v>CCS/CCU</v>
      </c>
      <c r="E8" s="13" t="str">
        <f>IF(_xlfn.XLOOKUP(B8,'ETR Capacities'!$C$5:$C$79,'ETR Capacities'!$F$5:$F$79)=0," ",_xlfn.XLOOKUP(B8,'ETR Capacities'!$C$5:$C$79,'ETR Capacities'!$F$5:$F$79))</f>
        <v xml:space="preserve"> </v>
      </c>
      <c r="F8" s="105">
        <f>'ETR CO2 Benefits (MEUR)'!G9</f>
        <v>0</v>
      </c>
      <c r="G8" s="105">
        <f>'ETR CO2 Benefits (MEUR)'!H9</f>
        <v>0</v>
      </c>
      <c r="H8" s="105">
        <f>'ETR CO2 Benefits (MEUR)'!I9</f>
        <v>0</v>
      </c>
      <c r="I8" s="105">
        <f>'ETR CO2 Benefits (MEUR)'!J9</f>
        <v>0</v>
      </c>
      <c r="J8" s="106">
        <f>'ETR CO2 Benefits (MEUR)'!K9</f>
        <v>0</v>
      </c>
      <c r="K8" s="209">
        <f>'ETR CO2 Benefits (MEUR)'!L9</f>
        <v>0</v>
      </c>
      <c r="L8" s="209">
        <f>'ETR CO2 Benefits (MEUR)'!M9</f>
        <v>0</v>
      </c>
      <c r="M8" s="209">
        <f>'ETR CO2 Benefits (MEUR)'!N9</f>
        <v>0</v>
      </c>
      <c r="N8" s="209">
        <f>'ETR CO2 Benefits (MEUR)'!O9</f>
        <v>0.44800000000000001</v>
      </c>
      <c r="O8" s="210">
        <f>'ETR CO2 Benefits (MEUR)'!P9</f>
        <v>0</v>
      </c>
      <c r="P8" s="209">
        <f>'ETR CO2 Benefits (MEUR)'!Q9</f>
        <v>0</v>
      </c>
      <c r="Q8" s="209">
        <f>'ETR CO2 Benefits (MEUR)'!R9</f>
        <v>0</v>
      </c>
      <c r="R8" s="209">
        <f>'ETR CO2 Benefits (MEUR)'!S9</f>
        <v>0</v>
      </c>
      <c r="S8" s="209">
        <f>'ETR CO2 Benefits (MEUR)'!T9</f>
        <v>0.184</v>
      </c>
      <c r="T8" s="210">
        <f>'ETR CO2 Benefits (MEUR)'!U9</f>
        <v>0</v>
      </c>
      <c r="U8" s="227">
        <f>'ETR CO2 Benefits (MEUR)'!V9</f>
        <v>0</v>
      </c>
      <c r="V8" s="227">
        <f>'ETR CO2 Benefits (MEUR)'!W9</f>
        <v>0</v>
      </c>
      <c r="W8" s="227">
        <f>'ETR CO2 Benefits (MEUR)'!X9</f>
        <v>0</v>
      </c>
      <c r="X8" s="227">
        <f>'ETR CO2 Benefits (MEUR)'!Y9</f>
        <v>0.216</v>
      </c>
      <c r="Y8" s="228">
        <f>'ETR CO2 Benefits (MEUR)'!Z9</f>
        <v>0</v>
      </c>
      <c r="Z8" s="37">
        <f>'ETR CO2 Benefits (MEUR)'!AA9</f>
        <v>0</v>
      </c>
      <c r="AA8" s="37">
        <f>'ETR CO2 Benefits (MEUR)'!AB9</f>
        <v>0</v>
      </c>
      <c r="AB8" s="37">
        <f>'ETR CO2 Benefits (MEUR)'!AC9</f>
        <v>0</v>
      </c>
      <c r="AC8" s="37">
        <f>'ETR CO2 Benefits (MEUR)'!AD9</f>
        <v>0.42399999999999999</v>
      </c>
      <c r="AD8" s="242">
        <f>'ETR CO2 Benefits (MEUR)'!AE9</f>
        <v>0</v>
      </c>
      <c r="AE8" s="40">
        <f>'ETR CO2 Benefits (MEUR)'!AF9</f>
        <v>0</v>
      </c>
      <c r="AF8" s="40">
        <f>'ETR CO2 Benefits (MEUR)'!AG9</f>
        <v>0</v>
      </c>
      <c r="AG8" s="40">
        <f>'ETR CO2 Benefits (MEUR)'!AH9</f>
        <v>0</v>
      </c>
      <c r="AH8" s="40">
        <f>'ETR CO2 Benefits (MEUR)'!AI9</f>
        <v>0.28000000000000003</v>
      </c>
      <c r="AI8" s="248">
        <f>'ETR CO2 Benefits (MEUR)'!AJ9</f>
        <v>0</v>
      </c>
      <c r="AJ8" s="227">
        <f>'ETR CO2 Benefits (MEUR)'!AK9</f>
        <v>0</v>
      </c>
      <c r="AK8" s="227">
        <f>'ETR CO2 Benefits (MEUR)'!AL9</f>
        <v>0</v>
      </c>
      <c r="AL8" s="227">
        <f>'ETR CO2 Benefits (MEUR)'!AM9</f>
        <v>0</v>
      </c>
      <c r="AM8" s="227">
        <f>'ETR CO2 Benefits (MEUR)'!AN9</f>
        <v>0.6</v>
      </c>
      <c r="AN8" s="228">
        <f>'ETR CO2 Benefits (MEUR)'!AO9</f>
        <v>0</v>
      </c>
      <c r="AO8" s="37">
        <f>'ETR CO2 Benefits (MEUR)'!AP9</f>
        <v>0</v>
      </c>
      <c r="AP8" s="37">
        <f>'ETR CO2 Benefits (MEUR)'!AQ9</f>
        <v>0</v>
      </c>
      <c r="AQ8" s="37">
        <f>'ETR CO2 Benefits (MEUR)'!AR9</f>
        <v>0</v>
      </c>
      <c r="AR8" s="37">
        <f>'ETR CO2 Benefits (MEUR)'!AS9</f>
        <v>0.8</v>
      </c>
      <c r="AS8" s="242">
        <f>'ETR CO2 Benefits (MEUR)'!AT9</f>
        <v>0</v>
      </c>
      <c r="AT8" s="40">
        <f>'ETR CO2 Benefits (MEUR)'!AU9</f>
        <v>0</v>
      </c>
      <c r="AU8" s="40">
        <f>'ETR CO2 Benefits (MEUR)'!AV9</f>
        <v>0</v>
      </c>
      <c r="AV8" s="40">
        <f>'ETR CO2 Benefits (MEUR)'!AW9</f>
        <v>0</v>
      </c>
      <c r="AW8" s="40">
        <f>'ETR CO2 Benefits (MEUR)'!AX9</f>
        <v>0.64</v>
      </c>
      <c r="AX8" s="248">
        <f>'ETR CO2 Benefits (MEUR)'!AY9</f>
        <v>0</v>
      </c>
    </row>
    <row r="9" spans="1:50" ht="113.25" customHeight="1" x14ac:dyDescent="0.25">
      <c r="A9" s="25" t="str">
        <f>'ETR Capacities'!B10</f>
        <v>BE</v>
      </c>
      <c r="B9" s="10" t="str">
        <f>'ETR Capacities'!C10</f>
        <v>ETR-N-929</v>
      </c>
      <c r="C9" s="10" t="str">
        <f>_xlfn.XLOOKUP(B9,[4]ETR!$D$4:$D$78,[4]ETR!$E$4:$E$78)</f>
        <v>Carbon Connect Delta</v>
      </c>
      <c r="D9" s="10" t="str">
        <f>_xlfn.XLOOKUP(B9,'ETR Capacities'!$C$5:$C$79,'ETR Capacities'!$E$5:$E$79)</f>
        <v>CCS/CCU</v>
      </c>
      <c r="E9" s="13" t="str">
        <f>IF(_xlfn.XLOOKUP(B9,'ETR Capacities'!$C$5:$C$79,'ETR Capacities'!$F$5:$F$79)=0," ",_xlfn.XLOOKUP(B9,'ETR Capacities'!$C$5:$C$79,'ETR Capacities'!$F$5:$F$79))</f>
        <v xml:space="preserve"> </v>
      </c>
      <c r="F9" s="105">
        <f>'ETR CO2 Benefits (MEUR)'!G10</f>
        <v>0</v>
      </c>
      <c r="G9" s="105">
        <f>'ETR CO2 Benefits (MEUR)'!H10</f>
        <v>0</v>
      </c>
      <c r="H9" s="105">
        <f>'ETR CO2 Benefits (MEUR)'!I10</f>
        <v>0</v>
      </c>
      <c r="I9" s="105">
        <f>'ETR CO2 Benefits (MEUR)'!J10</f>
        <v>0</v>
      </c>
      <c r="J9" s="106">
        <f>'ETR CO2 Benefits (MEUR)'!K10</f>
        <v>0</v>
      </c>
      <c r="K9" s="209">
        <f>'ETR CO2 Benefits (MEUR)'!L10</f>
        <v>0</v>
      </c>
      <c r="L9" s="209">
        <f>'ETR CO2 Benefits (MEUR)'!M10</f>
        <v>0</v>
      </c>
      <c r="M9" s="209">
        <f>'ETR CO2 Benefits (MEUR)'!N10</f>
        <v>0</v>
      </c>
      <c r="N9" s="209">
        <f>'ETR CO2 Benefits (MEUR)'!O10</f>
        <v>56</v>
      </c>
      <c r="O9" s="210">
        <f>'ETR CO2 Benefits (MEUR)'!P10</f>
        <v>0</v>
      </c>
      <c r="P9" s="209">
        <f>'ETR CO2 Benefits (MEUR)'!Q10</f>
        <v>0</v>
      </c>
      <c r="Q9" s="209">
        <f>'ETR CO2 Benefits (MEUR)'!R10</f>
        <v>0</v>
      </c>
      <c r="R9" s="209">
        <f>'ETR CO2 Benefits (MEUR)'!S10</f>
        <v>0</v>
      </c>
      <c r="S9" s="209">
        <f>'ETR CO2 Benefits (MEUR)'!T10</f>
        <v>23</v>
      </c>
      <c r="T9" s="210">
        <f>'ETR CO2 Benefits (MEUR)'!U10</f>
        <v>0</v>
      </c>
      <c r="U9" s="227">
        <f>'ETR CO2 Benefits (MEUR)'!V10</f>
        <v>0</v>
      </c>
      <c r="V9" s="227">
        <f>'ETR CO2 Benefits (MEUR)'!W10</f>
        <v>0</v>
      </c>
      <c r="W9" s="227">
        <f>'ETR CO2 Benefits (MEUR)'!X10</f>
        <v>0</v>
      </c>
      <c r="X9" s="227">
        <f>'ETR CO2 Benefits (MEUR)'!Y10</f>
        <v>175.5</v>
      </c>
      <c r="Y9" s="228">
        <f>'ETR CO2 Benefits (MEUR)'!Z10</f>
        <v>0</v>
      </c>
      <c r="Z9" s="37">
        <f>'ETR CO2 Benefits (MEUR)'!AA10</f>
        <v>0</v>
      </c>
      <c r="AA9" s="37">
        <f>'ETR CO2 Benefits (MEUR)'!AB10</f>
        <v>0</v>
      </c>
      <c r="AB9" s="37">
        <f>'ETR CO2 Benefits (MEUR)'!AC10</f>
        <v>0</v>
      </c>
      <c r="AC9" s="37">
        <f>'ETR CO2 Benefits (MEUR)'!AD10</f>
        <v>344.5</v>
      </c>
      <c r="AD9" s="242">
        <f>'ETR CO2 Benefits (MEUR)'!AE10</f>
        <v>0</v>
      </c>
      <c r="AE9" s="40">
        <f>'ETR CO2 Benefits (MEUR)'!AF10</f>
        <v>0</v>
      </c>
      <c r="AF9" s="40">
        <f>'ETR CO2 Benefits (MEUR)'!AG10</f>
        <v>0</v>
      </c>
      <c r="AG9" s="40">
        <f>'ETR CO2 Benefits (MEUR)'!AH10</f>
        <v>0</v>
      </c>
      <c r="AH9" s="40">
        <f>'ETR CO2 Benefits (MEUR)'!AI10</f>
        <v>227.5</v>
      </c>
      <c r="AI9" s="248">
        <f>'ETR CO2 Benefits (MEUR)'!AJ10</f>
        <v>0</v>
      </c>
      <c r="AJ9" s="227">
        <f>'ETR CO2 Benefits (MEUR)'!AK10</f>
        <v>0</v>
      </c>
      <c r="AK9" s="227">
        <f>'ETR CO2 Benefits (MEUR)'!AL10</f>
        <v>0</v>
      </c>
      <c r="AL9" s="227">
        <f>'ETR CO2 Benefits (MEUR)'!AM10</f>
        <v>0</v>
      </c>
      <c r="AM9" s="227">
        <f>'ETR CO2 Benefits (MEUR)'!AN10</f>
        <v>487.5</v>
      </c>
      <c r="AN9" s="228">
        <f>'ETR CO2 Benefits (MEUR)'!AO10</f>
        <v>0</v>
      </c>
      <c r="AO9" s="37">
        <f>'ETR CO2 Benefits (MEUR)'!AP10</f>
        <v>0</v>
      </c>
      <c r="AP9" s="37">
        <f>'ETR CO2 Benefits (MEUR)'!AQ10</f>
        <v>0</v>
      </c>
      <c r="AQ9" s="37">
        <f>'ETR CO2 Benefits (MEUR)'!AR10</f>
        <v>0</v>
      </c>
      <c r="AR9" s="37">
        <f>'ETR CO2 Benefits (MEUR)'!AS10</f>
        <v>650</v>
      </c>
      <c r="AS9" s="242">
        <f>'ETR CO2 Benefits (MEUR)'!AT10</f>
        <v>0</v>
      </c>
      <c r="AT9" s="40">
        <f>'ETR CO2 Benefits (MEUR)'!AU10</f>
        <v>0</v>
      </c>
      <c r="AU9" s="40">
        <f>'ETR CO2 Benefits (MEUR)'!AV10</f>
        <v>0</v>
      </c>
      <c r="AV9" s="40">
        <f>'ETR CO2 Benefits (MEUR)'!AW10</f>
        <v>0</v>
      </c>
      <c r="AW9" s="40">
        <f>'ETR CO2 Benefits (MEUR)'!AX10</f>
        <v>520</v>
      </c>
      <c r="AX9" s="248">
        <f>'ETR CO2 Benefits (MEUR)'!AY10</f>
        <v>0</v>
      </c>
    </row>
    <row r="10" spans="1:50" ht="142.5" customHeight="1" thickBot="1" x14ac:dyDescent="0.3">
      <c r="A10" s="20" t="str">
        <f>'ETR Capacities'!B11</f>
        <v>BE</v>
      </c>
      <c r="B10" s="11" t="str">
        <f>'ETR Capacities'!C11</f>
        <v>ETR-N-938</v>
      </c>
      <c r="C10" s="11" t="str">
        <f>_xlfn.XLOOKUP(B10,[4]ETR!$D$4:$D$78,[4]ETR!$E$4:$E$78)</f>
        <v>H2-Import Coalition</v>
      </c>
      <c r="D10" s="11" t="str">
        <f>_xlfn.XLOOKUP(B10,'ETR Capacities'!$C$5:$C$79,'ETR Capacities'!$E$5:$E$79)</f>
        <v xml:space="preserve">Hydrogen and synthetic methane </v>
      </c>
      <c r="E10" s="75" t="str">
        <f>IF(_xlfn.XLOOKUP(B10,'ETR Capacities'!$C$5:$C$79,'ETR Capacities'!$F$5:$F$79)=0," ",_xlfn.XLOOKUP(B10,'ETR Capacities'!$C$5:$C$79,'ETR Capacities'!$F$5:$F$79))</f>
        <v xml:space="preserve"> </v>
      </c>
      <c r="F10" s="103" t="str">
        <f>'ETR CO2 Benefits (MEUR)'!G11</f>
        <v xml:space="preserve"> </v>
      </c>
      <c r="G10" s="103" t="str">
        <f>'ETR CO2 Benefits (MEUR)'!H11</f>
        <v xml:space="preserve"> </v>
      </c>
      <c r="H10" s="103" t="str">
        <f>'ETR CO2 Benefits (MEUR)'!I11</f>
        <v xml:space="preserve"> </v>
      </c>
      <c r="I10" s="103" t="str">
        <f>'ETR CO2 Benefits (MEUR)'!J11</f>
        <v xml:space="preserve"> </v>
      </c>
      <c r="J10" s="104" t="str">
        <f>'ETR CO2 Benefits (MEUR)'!K11</f>
        <v xml:space="preserve"> </v>
      </c>
      <c r="K10" s="207" t="str">
        <f>'ETR CO2 Benefits (MEUR)'!L11</f>
        <v xml:space="preserve"> </v>
      </c>
      <c r="L10" s="207" t="str">
        <f>'ETR CO2 Benefits (MEUR)'!M11</f>
        <v xml:space="preserve"> </v>
      </c>
      <c r="M10" s="207" t="str">
        <f>'ETR CO2 Benefits (MEUR)'!N11</f>
        <v xml:space="preserve"> </v>
      </c>
      <c r="N10" s="207" t="str">
        <f>'ETR CO2 Benefits (MEUR)'!O11</f>
        <v xml:space="preserve"> </v>
      </c>
      <c r="O10" s="208" t="str">
        <f>'ETR CO2 Benefits (MEUR)'!P11</f>
        <v xml:space="preserve"> </v>
      </c>
      <c r="P10" s="207" t="str">
        <f>'ETR CO2 Benefits (MEUR)'!Q11</f>
        <v xml:space="preserve"> </v>
      </c>
      <c r="Q10" s="207" t="str">
        <f>'ETR CO2 Benefits (MEUR)'!R11</f>
        <v xml:space="preserve"> </v>
      </c>
      <c r="R10" s="207" t="str">
        <f>'ETR CO2 Benefits (MEUR)'!S11</f>
        <v xml:space="preserve"> </v>
      </c>
      <c r="S10" s="207" t="str">
        <f>'ETR CO2 Benefits (MEUR)'!T11</f>
        <v xml:space="preserve"> </v>
      </c>
      <c r="T10" s="208" t="str">
        <f>'ETR CO2 Benefits (MEUR)'!U11</f>
        <v xml:space="preserve"> </v>
      </c>
      <c r="U10" s="225" t="str">
        <f>'ETR CO2 Benefits (MEUR)'!V11</f>
        <v xml:space="preserve"> </v>
      </c>
      <c r="V10" s="225" t="str">
        <f>'ETR CO2 Benefits (MEUR)'!W11</f>
        <v xml:space="preserve"> </v>
      </c>
      <c r="W10" s="225" t="str">
        <f>'ETR CO2 Benefits (MEUR)'!X11</f>
        <v xml:space="preserve"> </v>
      </c>
      <c r="X10" s="225" t="str">
        <f>'ETR CO2 Benefits (MEUR)'!Y11</f>
        <v xml:space="preserve"> </v>
      </c>
      <c r="Y10" s="226" t="str">
        <f>'ETR CO2 Benefits (MEUR)'!Z11</f>
        <v xml:space="preserve"> </v>
      </c>
      <c r="Z10" s="63" t="str">
        <f>'ETR CO2 Benefits (MEUR)'!AA11</f>
        <v xml:space="preserve"> </v>
      </c>
      <c r="AA10" s="63" t="str">
        <f>'ETR CO2 Benefits (MEUR)'!AB11</f>
        <v xml:space="preserve"> </v>
      </c>
      <c r="AB10" s="63" t="str">
        <f>'ETR CO2 Benefits (MEUR)'!AC11</f>
        <v xml:space="preserve"> </v>
      </c>
      <c r="AC10" s="63" t="str">
        <f>'ETR CO2 Benefits (MEUR)'!AD11</f>
        <v xml:space="preserve"> </v>
      </c>
      <c r="AD10" s="241" t="str">
        <f>'ETR CO2 Benefits (MEUR)'!AE11</f>
        <v xml:space="preserve"> </v>
      </c>
      <c r="AE10" s="61" t="str">
        <f>'ETR CO2 Benefits (MEUR)'!AF11</f>
        <v xml:space="preserve"> </v>
      </c>
      <c r="AF10" s="61" t="str">
        <f>'ETR CO2 Benefits (MEUR)'!AG11</f>
        <v xml:space="preserve"> </v>
      </c>
      <c r="AG10" s="61" t="str">
        <f>'ETR CO2 Benefits (MEUR)'!AH11</f>
        <v xml:space="preserve"> </v>
      </c>
      <c r="AH10" s="61" t="str">
        <f>'ETR CO2 Benefits (MEUR)'!AI11</f>
        <v xml:space="preserve"> </v>
      </c>
      <c r="AI10" s="247" t="str">
        <f>'ETR CO2 Benefits (MEUR)'!AJ11</f>
        <v xml:space="preserve"> </v>
      </c>
      <c r="AJ10" s="225" t="str">
        <f>'ETR CO2 Benefits (MEUR)'!AK11</f>
        <v xml:space="preserve"> </v>
      </c>
      <c r="AK10" s="225" t="str">
        <f>'ETR CO2 Benefits (MEUR)'!AL11</f>
        <v xml:space="preserve"> </v>
      </c>
      <c r="AL10" s="225" t="str">
        <f>'ETR CO2 Benefits (MEUR)'!AM11</f>
        <v xml:space="preserve"> </v>
      </c>
      <c r="AM10" s="225" t="str">
        <f>'ETR CO2 Benefits (MEUR)'!AN11</f>
        <v xml:space="preserve"> </v>
      </c>
      <c r="AN10" s="226" t="str">
        <f>'ETR CO2 Benefits (MEUR)'!AO11</f>
        <v xml:space="preserve"> </v>
      </c>
      <c r="AO10" s="63" t="str">
        <f>'ETR CO2 Benefits (MEUR)'!AP11</f>
        <v xml:space="preserve"> </v>
      </c>
      <c r="AP10" s="63" t="str">
        <f>'ETR CO2 Benefits (MEUR)'!AQ11</f>
        <v xml:space="preserve"> </v>
      </c>
      <c r="AQ10" s="63" t="str">
        <f>'ETR CO2 Benefits (MEUR)'!AR11</f>
        <v xml:space="preserve"> </v>
      </c>
      <c r="AR10" s="63" t="str">
        <f>'ETR CO2 Benefits (MEUR)'!AS11</f>
        <v xml:space="preserve"> </v>
      </c>
      <c r="AS10" s="241" t="str">
        <f>'ETR CO2 Benefits (MEUR)'!AT11</f>
        <v xml:space="preserve"> </v>
      </c>
      <c r="AT10" s="61" t="str">
        <f>'ETR CO2 Benefits (MEUR)'!AU11</f>
        <v xml:space="preserve"> </v>
      </c>
      <c r="AU10" s="61" t="str">
        <f>'ETR CO2 Benefits (MEUR)'!AV11</f>
        <v xml:space="preserve"> </v>
      </c>
      <c r="AV10" s="61" t="str">
        <f>'ETR CO2 Benefits (MEUR)'!AW11</f>
        <v xml:space="preserve"> </v>
      </c>
      <c r="AW10" s="61" t="str">
        <f>'ETR CO2 Benefits (MEUR)'!AX11</f>
        <v xml:space="preserve"> </v>
      </c>
      <c r="AX10" s="247" t="str">
        <f>'ETR CO2 Benefits (MEUR)'!AY11</f>
        <v xml:space="preserve"> </v>
      </c>
    </row>
    <row r="11" spans="1:50" ht="139.5" customHeight="1" thickBot="1" x14ac:dyDescent="0.3">
      <c r="A11" s="29" t="str">
        <f>'ETR Capacities'!B12</f>
        <v>CZ</v>
      </c>
      <c r="B11" s="16" t="str">
        <f>'ETR Capacities'!C12</f>
        <v>ETR-N-306</v>
      </c>
      <c r="C11" s="16" t="str">
        <f>_xlfn.XLOOKUP(B11,[4]ETR!$D$4:$D$78,[4]ETR!$E$4:$E$78)</f>
        <v>Greening of Gas (GoG)</v>
      </c>
      <c r="D11" s="16" t="str">
        <f>_xlfn.XLOOKUP(B11,'ETR Capacities'!$C$5:$C$79,'ETR Capacities'!$E$5:$E$79)</f>
        <v xml:space="preserve">Hydrogen and synthetic methane </v>
      </c>
      <c r="E11" s="21" t="str">
        <f>IF(_xlfn.XLOOKUP(B11,'ETR Capacities'!$C$5:$C$79,'ETR Capacities'!$F$5:$F$79)=0," ",_xlfn.XLOOKUP(B11,'ETR Capacities'!$C$5:$C$79,'ETR Capacities'!$F$5:$F$79))</f>
        <v xml:space="preserve"> </v>
      </c>
      <c r="F11" s="101">
        <f>'ETR CO2 Benefits (MEUR)'!G12</f>
        <v>0</v>
      </c>
      <c r="G11" s="101">
        <f>'ETR CO2 Benefits (MEUR)'!H12</f>
        <v>0</v>
      </c>
      <c r="H11" s="101">
        <f>'ETR CO2 Benefits (MEUR)'!I12</f>
        <v>0</v>
      </c>
      <c r="I11" s="101">
        <f>'ETR CO2 Benefits (MEUR)'!J12</f>
        <v>0</v>
      </c>
      <c r="J11" s="102">
        <f>'ETR CO2 Benefits (MEUR)'!K12</f>
        <v>0</v>
      </c>
      <c r="K11" s="204">
        <f>'ETR CO2 Benefits (MEUR)'!L12</f>
        <v>0</v>
      </c>
      <c r="L11" s="204">
        <f>'ETR CO2 Benefits (MEUR)'!M12</f>
        <v>0</v>
      </c>
      <c r="M11" s="204">
        <f>'ETR CO2 Benefits (MEUR)'!N12</f>
        <v>4.2924000000000004E-2</v>
      </c>
      <c r="N11" s="204">
        <f>'ETR CO2 Benefits (MEUR)'!O12</f>
        <v>0</v>
      </c>
      <c r="O11" s="205">
        <f>'ETR CO2 Benefits (MEUR)'!P12</f>
        <v>0</v>
      </c>
      <c r="P11" s="204">
        <f>'ETR CO2 Benefits (MEUR)'!Q12</f>
        <v>0</v>
      </c>
      <c r="Q11" s="204">
        <f>'ETR CO2 Benefits (MEUR)'!R12</f>
        <v>0</v>
      </c>
      <c r="R11" s="204">
        <f>'ETR CO2 Benefits (MEUR)'!S12</f>
        <v>1.7629500000000003E-2</v>
      </c>
      <c r="S11" s="204">
        <f>'ETR CO2 Benefits (MEUR)'!T12</f>
        <v>0</v>
      </c>
      <c r="T11" s="205">
        <f>'ETR CO2 Benefits (MEUR)'!U12</f>
        <v>0</v>
      </c>
      <c r="U11" s="222">
        <f>'ETR CO2 Benefits (MEUR)'!V12</f>
        <v>0</v>
      </c>
      <c r="V11" s="222">
        <f>'ETR CO2 Benefits (MEUR)'!W12</f>
        <v>0</v>
      </c>
      <c r="W11" s="222">
        <f>'ETR CO2 Benefits (MEUR)'!X12</f>
        <v>2.0695500000000002E-2</v>
      </c>
      <c r="X11" s="222">
        <f>'ETR CO2 Benefits (MEUR)'!Y12</f>
        <v>0</v>
      </c>
      <c r="Y11" s="223">
        <f>'ETR CO2 Benefits (MEUR)'!Z12</f>
        <v>0</v>
      </c>
      <c r="Z11" s="47">
        <f>'ETR CO2 Benefits (MEUR)'!AA12</f>
        <v>0</v>
      </c>
      <c r="AA11" s="47">
        <f>'ETR CO2 Benefits (MEUR)'!AB12</f>
        <v>0</v>
      </c>
      <c r="AB11" s="47">
        <f>'ETR CO2 Benefits (MEUR)'!AC12</f>
        <v>4.0624500000000008E-2</v>
      </c>
      <c r="AC11" s="47">
        <f>'ETR CO2 Benefits (MEUR)'!AD12</f>
        <v>0</v>
      </c>
      <c r="AD11" s="240">
        <f>'ETR CO2 Benefits (MEUR)'!AE12</f>
        <v>0</v>
      </c>
      <c r="AE11" s="48">
        <f>'ETR CO2 Benefits (MEUR)'!AF12</f>
        <v>0</v>
      </c>
      <c r="AF11" s="48">
        <f>'ETR CO2 Benefits (MEUR)'!AG12</f>
        <v>0</v>
      </c>
      <c r="AG11" s="48">
        <f>'ETR CO2 Benefits (MEUR)'!AH12</f>
        <v>2.6827500000000004E-2</v>
      </c>
      <c r="AH11" s="48">
        <f>'ETR CO2 Benefits (MEUR)'!AI12</f>
        <v>0</v>
      </c>
      <c r="AI11" s="246">
        <f>'ETR CO2 Benefits (MEUR)'!AJ12</f>
        <v>0</v>
      </c>
      <c r="AJ11" s="222">
        <f>'ETR CO2 Benefits (MEUR)'!AK12</f>
        <v>0</v>
      </c>
      <c r="AK11" s="222">
        <f>'ETR CO2 Benefits (MEUR)'!AL12</f>
        <v>0</v>
      </c>
      <c r="AL11" s="222">
        <f>'ETR CO2 Benefits (MEUR)'!AM12</f>
        <v>5.7487500000000004E-2</v>
      </c>
      <c r="AM11" s="222">
        <f>'ETR CO2 Benefits (MEUR)'!AN12</f>
        <v>0</v>
      </c>
      <c r="AN11" s="223">
        <f>'ETR CO2 Benefits (MEUR)'!AO12</f>
        <v>0</v>
      </c>
      <c r="AO11" s="47">
        <f>'ETR CO2 Benefits (MEUR)'!AP12</f>
        <v>0</v>
      </c>
      <c r="AP11" s="47">
        <f>'ETR CO2 Benefits (MEUR)'!AQ12</f>
        <v>0</v>
      </c>
      <c r="AQ11" s="47">
        <f>'ETR CO2 Benefits (MEUR)'!AR12</f>
        <v>7.665000000000001E-2</v>
      </c>
      <c r="AR11" s="47">
        <f>'ETR CO2 Benefits (MEUR)'!AS12</f>
        <v>0</v>
      </c>
      <c r="AS11" s="240">
        <f>'ETR CO2 Benefits (MEUR)'!AT12</f>
        <v>0</v>
      </c>
      <c r="AT11" s="48">
        <f>'ETR CO2 Benefits (MEUR)'!AU12</f>
        <v>0</v>
      </c>
      <c r="AU11" s="48">
        <f>'ETR CO2 Benefits (MEUR)'!AV12</f>
        <v>0</v>
      </c>
      <c r="AV11" s="48">
        <f>'ETR CO2 Benefits (MEUR)'!AW12</f>
        <v>6.1320000000000006E-2</v>
      </c>
      <c r="AW11" s="48">
        <f>'ETR CO2 Benefits (MEUR)'!AX12</f>
        <v>0</v>
      </c>
      <c r="AX11" s="246">
        <f>'ETR CO2 Benefits (MEUR)'!AY12</f>
        <v>0</v>
      </c>
    </row>
    <row r="12" spans="1:50" ht="126" customHeight="1" x14ac:dyDescent="0.25">
      <c r="A12" s="28" t="str">
        <f>'ETR Capacities'!B13</f>
        <v>DE</v>
      </c>
      <c r="B12" s="15" t="str">
        <f>'ETR Capacities'!C13</f>
        <v>ETR-N-562</v>
      </c>
      <c r="C12" s="15" t="str">
        <f>_xlfn.XLOOKUP(B12,[4]ETR!$D$4:$D$78,[4]ETR!$E$4:$E$78)</f>
        <v>Energy Park Bad Lauchstädt</v>
      </c>
      <c r="D12" s="15" t="str">
        <f>_xlfn.XLOOKUP(B12,'ETR Capacities'!$C$5:$C$79,'ETR Capacities'!$E$5:$E$79)</f>
        <v xml:space="preserve">Hydrogen and synthetic methane </v>
      </c>
      <c r="E12" s="74" t="str">
        <f>IF(_xlfn.XLOOKUP(B12,'ETR Capacities'!$C$5:$C$79,'ETR Capacities'!$F$5:$F$79)=0," ",_xlfn.XLOOKUP(B12,'ETR Capacities'!$C$5:$C$79,'ETR Capacities'!$F$5:$F$79))</f>
        <v xml:space="preserve"> </v>
      </c>
      <c r="F12" s="107">
        <f>'ETR CO2 Benefits (MEUR)'!G13</f>
        <v>0</v>
      </c>
      <c r="G12" s="107">
        <f>'ETR CO2 Benefits (MEUR)'!H13</f>
        <v>0</v>
      </c>
      <c r="H12" s="107">
        <f>'ETR CO2 Benefits (MEUR)'!I13</f>
        <v>0</v>
      </c>
      <c r="I12" s="107">
        <f>'ETR CO2 Benefits (MEUR)'!J13</f>
        <v>0</v>
      </c>
      <c r="J12" s="108">
        <f>'ETR CO2 Benefits (MEUR)'!K13</f>
        <v>0</v>
      </c>
      <c r="K12" s="211">
        <f>'ETR CO2 Benefits (MEUR)'!L13</f>
        <v>2.5754400000000004</v>
      </c>
      <c r="L12" s="211">
        <f>'ETR CO2 Benefits (MEUR)'!M13</f>
        <v>0</v>
      </c>
      <c r="M12" s="211">
        <f>'ETR CO2 Benefits (MEUR)'!N13</f>
        <v>0</v>
      </c>
      <c r="N12" s="211">
        <f>'ETR CO2 Benefits (MEUR)'!O13</f>
        <v>0</v>
      </c>
      <c r="O12" s="212">
        <f>'ETR CO2 Benefits (MEUR)'!P13</f>
        <v>0</v>
      </c>
      <c r="P12" s="211">
        <f>'ETR CO2 Benefits (MEUR)'!Q13</f>
        <v>1.0577700000000003</v>
      </c>
      <c r="Q12" s="211">
        <f>'ETR CO2 Benefits (MEUR)'!R13</f>
        <v>0</v>
      </c>
      <c r="R12" s="211">
        <f>'ETR CO2 Benefits (MEUR)'!S13</f>
        <v>0</v>
      </c>
      <c r="S12" s="211">
        <f>'ETR CO2 Benefits (MEUR)'!T13</f>
        <v>0</v>
      </c>
      <c r="T12" s="212">
        <f>'ETR CO2 Benefits (MEUR)'!U13</f>
        <v>0</v>
      </c>
      <c r="U12" s="229">
        <f>'ETR CO2 Benefits (MEUR)'!V13</f>
        <v>1.2417300000000002</v>
      </c>
      <c r="V12" s="229">
        <f>'ETR CO2 Benefits (MEUR)'!W13</f>
        <v>0</v>
      </c>
      <c r="W12" s="229">
        <f>'ETR CO2 Benefits (MEUR)'!X13</f>
        <v>0</v>
      </c>
      <c r="X12" s="229">
        <f>'ETR CO2 Benefits (MEUR)'!Y13</f>
        <v>0</v>
      </c>
      <c r="Y12" s="230">
        <f>'ETR CO2 Benefits (MEUR)'!Z13</f>
        <v>0</v>
      </c>
      <c r="Z12" s="42">
        <f>'ETR CO2 Benefits (MEUR)'!AA13</f>
        <v>2.4374700000000002</v>
      </c>
      <c r="AA12" s="42">
        <f>'ETR CO2 Benefits (MEUR)'!AB13</f>
        <v>0</v>
      </c>
      <c r="AB12" s="42">
        <f>'ETR CO2 Benefits (MEUR)'!AC13</f>
        <v>0</v>
      </c>
      <c r="AC12" s="42">
        <f>'ETR CO2 Benefits (MEUR)'!AD13</f>
        <v>0</v>
      </c>
      <c r="AD12" s="243">
        <f>'ETR CO2 Benefits (MEUR)'!AE13</f>
        <v>0</v>
      </c>
      <c r="AE12" s="43">
        <f>'ETR CO2 Benefits (MEUR)'!AF13</f>
        <v>1.6096500000000002</v>
      </c>
      <c r="AF12" s="43">
        <f>'ETR CO2 Benefits (MEUR)'!AG13</f>
        <v>0</v>
      </c>
      <c r="AG12" s="43">
        <f>'ETR CO2 Benefits (MEUR)'!AH13</f>
        <v>0</v>
      </c>
      <c r="AH12" s="43">
        <f>'ETR CO2 Benefits (MEUR)'!AI13</f>
        <v>0</v>
      </c>
      <c r="AI12" s="249">
        <f>'ETR CO2 Benefits (MEUR)'!AJ13</f>
        <v>0</v>
      </c>
      <c r="AJ12" s="229">
        <f>'ETR CO2 Benefits (MEUR)'!AK13</f>
        <v>3.4492500000000006</v>
      </c>
      <c r="AK12" s="229">
        <f>'ETR CO2 Benefits (MEUR)'!AL13</f>
        <v>0</v>
      </c>
      <c r="AL12" s="229">
        <f>'ETR CO2 Benefits (MEUR)'!AM13</f>
        <v>0</v>
      </c>
      <c r="AM12" s="229">
        <f>'ETR CO2 Benefits (MEUR)'!AN13</f>
        <v>0</v>
      </c>
      <c r="AN12" s="230">
        <f>'ETR CO2 Benefits (MEUR)'!AO13</f>
        <v>0</v>
      </c>
      <c r="AO12" s="42">
        <f>'ETR CO2 Benefits (MEUR)'!AP13</f>
        <v>4.5990000000000011</v>
      </c>
      <c r="AP12" s="42">
        <f>'ETR CO2 Benefits (MEUR)'!AQ13</f>
        <v>0</v>
      </c>
      <c r="AQ12" s="42">
        <f>'ETR CO2 Benefits (MEUR)'!AR13</f>
        <v>0</v>
      </c>
      <c r="AR12" s="42">
        <f>'ETR CO2 Benefits (MEUR)'!AS13</f>
        <v>0</v>
      </c>
      <c r="AS12" s="243">
        <f>'ETR CO2 Benefits (MEUR)'!AT13</f>
        <v>0</v>
      </c>
      <c r="AT12" s="43">
        <f>'ETR CO2 Benefits (MEUR)'!AU13</f>
        <v>3.6792000000000002</v>
      </c>
      <c r="AU12" s="43">
        <f>'ETR CO2 Benefits (MEUR)'!AV13</f>
        <v>0</v>
      </c>
      <c r="AV12" s="43">
        <f>'ETR CO2 Benefits (MEUR)'!AW13</f>
        <v>0</v>
      </c>
      <c r="AW12" s="43">
        <f>'ETR CO2 Benefits (MEUR)'!AX13</f>
        <v>0</v>
      </c>
      <c r="AX12" s="249">
        <f>'ETR CO2 Benefits (MEUR)'!AY13</f>
        <v>0</v>
      </c>
    </row>
    <row r="13" spans="1:50" ht="173.25" customHeight="1" x14ac:dyDescent="0.25">
      <c r="A13" s="25" t="str">
        <f>'ETR Capacities'!B14</f>
        <v>DE</v>
      </c>
      <c r="B13" s="10" t="str">
        <f>'ETR Capacities'!C14</f>
        <v>ETR-N-406</v>
      </c>
      <c r="C13" s="10" t="str">
        <f>_xlfn.XLOOKUP(B13,[4]ETR!$D$4:$D$78,[4]ETR!$E$4:$E$78)</f>
        <v>hybridge - gas grid infrastructure</v>
      </c>
      <c r="D13" s="10" t="str">
        <f>_xlfn.XLOOKUP(B13,'ETR Capacities'!$C$5:$C$79,'ETR Capacities'!$E$5:$E$79)</f>
        <v xml:space="preserve">Hydrogen and synthetic methane </v>
      </c>
      <c r="E13" s="13" t="str">
        <f>IF(_xlfn.XLOOKUP(B13,'ETR Capacities'!$C$5:$C$79,'ETR Capacities'!$F$5:$F$79)=0," ",_xlfn.XLOOKUP(B13,'ETR Capacities'!$C$5:$C$79,'ETR Capacities'!$F$5:$F$79))</f>
        <v xml:space="preserve"> </v>
      </c>
      <c r="F13" s="755">
        <f>SUM('ETR CO2 Benefits (MEUR)'!G14:G21)</f>
        <v>0</v>
      </c>
      <c r="G13" s="756">
        <f>SUM('ETR CO2 Benefits (MEUR)'!H14:H21)</f>
        <v>0</v>
      </c>
      <c r="H13" s="756">
        <f>SUM('ETR CO2 Benefits (MEUR)'!I14:I21)</f>
        <v>0</v>
      </c>
      <c r="I13" s="756">
        <f>SUM('ETR CO2 Benefits (MEUR)'!J14:J21)</f>
        <v>0</v>
      </c>
      <c r="J13" s="757">
        <f>SUM('ETR CO2 Benefits (MEUR)'!K14:K21)</f>
        <v>0</v>
      </c>
      <c r="K13" s="711">
        <f>SUM('ETR CO2 Benefits (MEUR)'!L14:L21)</f>
        <v>27.127968000000003</v>
      </c>
      <c r="L13" s="707">
        <f>SUM('ETR CO2 Benefits (MEUR)'!M14:M21)</f>
        <v>0</v>
      </c>
      <c r="M13" s="707">
        <f>SUM('ETR CO2 Benefits (MEUR)'!N14:N21)</f>
        <v>0</v>
      </c>
      <c r="N13" s="707">
        <f>SUM('ETR CO2 Benefits (MEUR)'!O14:O21)</f>
        <v>0</v>
      </c>
      <c r="O13" s="709">
        <f>SUM('ETR CO2 Benefits (MEUR)'!P14:P21)</f>
        <v>0</v>
      </c>
      <c r="P13" s="711">
        <f>SUM('ETR CO2 Benefits (MEUR)'!Q14:Q21)</f>
        <v>11.141844000000003</v>
      </c>
      <c r="Q13" s="707">
        <f>SUM('ETR CO2 Benefits (MEUR)'!R14:R21)</f>
        <v>0</v>
      </c>
      <c r="R13" s="707">
        <f>SUM('ETR CO2 Benefits (MEUR)'!S14:S21)</f>
        <v>0</v>
      </c>
      <c r="S13" s="707">
        <f>SUM('ETR CO2 Benefits (MEUR)'!T14:T21)</f>
        <v>0</v>
      </c>
      <c r="T13" s="709">
        <f>SUM('ETR CO2 Benefits (MEUR)'!U14:U21)</f>
        <v>0</v>
      </c>
      <c r="U13" s="705">
        <f>SUM('ETR CO2 Benefits (MEUR)'!V14:V21)</f>
        <v>16.804746000000005</v>
      </c>
      <c r="V13" s="693">
        <f>SUM('ETR CO2 Benefits (MEUR)'!W14:W21)</f>
        <v>0</v>
      </c>
      <c r="W13" s="693">
        <f>SUM('ETR CO2 Benefits (MEUR)'!X14:X21)</f>
        <v>0</v>
      </c>
      <c r="X13" s="693">
        <f>SUM('ETR CO2 Benefits (MEUR)'!Y14:Y21)</f>
        <v>0</v>
      </c>
      <c r="Y13" s="695">
        <f>SUM('ETR CO2 Benefits (MEUR)'!Z14:Z21)</f>
        <v>0</v>
      </c>
      <c r="Z13" s="697">
        <f>SUM('ETR CO2 Benefits (MEUR)'!AA14:AA21)</f>
        <v>32.987094000000013</v>
      </c>
      <c r="AA13" s="699">
        <f>SUM('ETR CO2 Benefits (MEUR)'!AB14:AB21)</f>
        <v>0</v>
      </c>
      <c r="AB13" s="699">
        <f>SUM('ETR CO2 Benefits (MEUR)'!AC14:AC21)</f>
        <v>0</v>
      </c>
      <c r="AC13" s="699">
        <f>SUM('ETR CO2 Benefits (MEUR)'!AD14:AD21)</f>
        <v>0</v>
      </c>
      <c r="AD13" s="701">
        <f>SUM('ETR CO2 Benefits (MEUR)'!AE14:AE21)</f>
        <v>0</v>
      </c>
      <c r="AE13" s="703">
        <f>SUM('ETR CO2 Benefits (MEUR)'!AF14:AF21)</f>
        <v>21.783930000000005</v>
      </c>
      <c r="AF13" s="689">
        <f>SUM('ETR CO2 Benefits (MEUR)'!AG14:AG21)</f>
        <v>0</v>
      </c>
      <c r="AG13" s="689">
        <f>SUM('ETR CO2 Benefits (MEUR)'!AH14:AH21)</f>
        <v>0</v>
      </c>
      <c r="AH13" s="689">
        <f>SUM('ETR CO2 Benefits (MEUR)'!AI14:AI21)</f>
        <v>0</v>
      </c>
      <c r="AI13" s="691">
        <f>SUM('ETR CO2 Benefits (MEUR)'!AJ14:AJ21)</f>
        <v>0</v>
      </c>
      <c r="AJ13" s="705">
        <f>SUM('ETR CO2 Benefits (MEUR)'!AK14:AK21)</f>
        <v>46.679850000000009</v>
      </c>
      <c r="AK13" s="693">
        <f>SUM('ETR CO2 Benefits (MEUR)'!AL14:AL21)</f>
        <v>0</v>
      </c>
      <c r="AL13" s="693">
        <f>SUM('ETR CO2 Benefits (MEUR)'!AM14:AM21)</f>
        <v>0</v>
      </c>
      <c r="AM13" s="693">
        <f>SUM('ETR CO2 Benefits (MEUR)'!AN14:AN21)</f>
        <v>0</v>
      </c>
      <c r="AN13" s="695">
        <f>SUM('ETR CO2 Benefits (MEUR)'!AO14:AO21)</f>
        <v>0</v>
      </c>
      <c r="AO13" s="697">
        <f>SUM('ETR CO2 Benefits (MEUR)'!AP14:AP21)</f>
        <v>62.239800000000017</v>
      </c>
      <c r="AP13" s="699">
        <f>SUM('ETR CO2 Benefits (MEUR)'!AQ14:AQ21)</f>
        <v>0</v>
      </c>
      <c r="AQ13" s="699">
        <f>SUM('ETR CO2 Benefits (MEUR)'!AR14:AR21)</f>
        <v>0</v>
      </c>
      <c r="AR13" s="699">
        <f>SUM('ETR CO2 Benefits (MEUR)'!AS14:AS21)</f>
        <v>0</v>
      </c>
      <c r="AS13" s="701">
        <f>SUM('ETR CO2 Benefits (MEUR)'!AT14:AT21)</f>
        <v>0</v>
      </c>
      <c r="AT13" s="703">
        <f>SUM('ETR CO2 Benefits (MEUR)'!AU14:AU21)</f>
        <v>49.791840000000008</v>
      </c>
      <c r="AU13" s="689">
        <f>SUM('ETR CO2 Benefits (MEUR)'!AV14:AV21)</f>
        <v>0</v>
      </c>
      <c r="AV13" s="689">
        <f>SUM('ETR CO2 Benefits (MEUR)'!AW14:AW21)</f>
        <v>0</v>
      </c>
      <c r="AW13" s="689">
        <f>SUM('ETR CO2 Benefits (MEUR)'!AX14:AX21)</f>
        <v>0</v>
      </c>
      <c r="AX13" s="691">
        <f>SUM('ETR CO2 Benefits (MEUR)'!AY14:AY21)</f>
        <v>0</v>
      </c>
    </row>
    <row r="14" spans="1:50" ht="166.5" customHeight="1" x14ac:dyDescent="0.25">
      <c r="A14" s="25" t="str">
        <f>'ETR Capacities'!B15</f>
        <v>DE</v>
      </c>
      <c r="B14" s="10" t="str">
        <f>'ETR Capacities'!C15</f>
        <v>ETR-N-633</v>
      </c>
      <c r="C14" s="10" t="str">
        <f>_xlfn.XLOOKUP(B14,[4]ETR!$D$4:$D$78,[4]ETR!$E$4:$E$78)</f>
        <v>GETH2-ETR 1</v>
      </c>
      <c r="D14" s="10" t="str">
        <f>_xlfn.XLOOKUP(B14,'ETR Capacities'!$C$5:$C$79,'ETR Capacities'!$E$5:$E$79)</f>
        <v xml:space="preserve">Hydrogen and synthetic methane </v>
      </c>
      <c r="E14" s="13" t="str">
        <f>IF(_xlfn.XLOOKUP(B14,'ETR Capacities'!$C$5:$C$79,'ETR Capacities'!$F$5:$F$79)=0," ",_xlfn.XLOOKUP(B14,'ETR Capacities'!$C$5:$C$79,'ETR Capacities'!$F$5:$F$79))</f>
        <v xml:space="preserve"> </v>
      </c>
      <c r="F14" s="747"/>
      <c r="G14" s="750">
        <f>'ETR CO2 Benefits (MEUR)'!H15</f>
        <v>0</v>
      </c>
      <c r="H14" s="750">
        <f>'ETR CO2 Benefits (MEUR)'!I15</f>
        <v>0</v>
      </c>
      <c r="I14" s="750">
        <f>'ETR CO2 Benefits (MEUR)'!J15</f>
        <v>0</v>
      </c>
      <c r="J14" s="753">
        <f>'ETR CO2 Benefits (MEUR)'!K15</f>
        <v>0</v>
      </c>
      <c r="K14" s="736">
        <f>'ETR CO2 Benefits (MEUR)'!L15</f>
        <v>10.816848000000002</v>
      </c>
      <c r="L14" s="732">
        <f>'ETR CO2 Benefits (MEUR)'!M15</f>
        <v>0</v>
      </c>
      <c r="M14" s="732">
        <f>'ETR CO2 Benefits (MEUR)'!N15</f>
        <v>0</v>
      </c>
      <c r="N14" s="732">
        <f>'ETR CO2 Benefits (MEUR)'!O15</f>
        <v>0</v>
      </c>
      <c r="O14" s="734">
        <f>'ETR CO2 Benefits (MEUR)'!P15</f>
        <v>0</v>
      </c>
      <c r="P14" s="736">
        <f>'ETR CO2 Benefits (MEUR)'!Q15</f>
        <v>4.4426340000000009</v>
      </c>
      <c r="Q14" s="732">
        <f>'ETR CO2 Benefits (MEUR)'!R15</f>
        <v>0</v>
      </c>
      <c r="R14" s="732">
        <f>'ETR CO2 Benefits (MEUR)'!S15</f>
        <v>0</v>
      </c>
      <c r="S14" s="732">
        <f>'ETR CO2 Benefits (MEUR)'!T15</f>
        <v>0</v>
      </c>
      <c r="T14" s="734">
        <f>'ETR CO2 Benefits (MEUR)'!U15</f>
        <v>0</v>
      </c>
      <c r="U14" s="726">
        <f>'ETR CO2 Benefits (MEUR)'!V15</f>
        <v>5.2152660000000006</v>
      </c>
      <c r="V14" s="728">
        <f>'ETR CO2 Benefits (MEUR)'!W15</f>
        <v>0</v>
      </c>
      <c r="W14" s="728">
        <f>'ETR CO2 Benefits (MEUR)'!X15</f>
        <v>0</v>
      </c>
      <c r="X14" s="728">
        <f>'ETR CO2 Benefits (MEUR)'!Y15</f>
        <v>0</v>
      </c>
      <c r="Y14" s="730">
        <f>'ETR CO2 Benefits (MEUR)'!Z15</f>
        <v>0</v>
      </c>
      <c r="Z14" s="718">
        <f>'ETR CO2 Benefits (MEUR)'!AA15</f>
        <v>10.237374000000003</v>
      </c>
      <c r="AA14" s="720">
        <f>'ETR CO2 Benefits (MEUR)'!AB15</f>
        <v>0</v>
      </c>
      <c r="AB14" s="720">
        <f>'ETR CO2 Benefits (MEUR)'!AC15</f>
        <v>0</v>
      </c>
      <c r="AC14" s="720">
        <f>'ETR CO2 Benefits (MEUR)'!AD15</f>
        <v>0</v>
      </c>
      <c r="AD14" s="722">
        <f>'ETR CO2 Benefits (MEUR)'!AE15</f>
        <v>0</v>
      </c>
      <c r="AE14" s="724">
        <f>'ETR CO2 Benefits (MEUR)'!AF15</f>
        <v>6.760530000000001</v>
      </c>
      <c r="AF14" s="714">
        <f>'ETR CO2 Benefits (MEUR)'!AG15</f>
        <v>0</v>
      </c>
      <c r="AG14" s="714">
        <f>'ETR CO2 Benefits (MEUR)'!AH15</f>
        <v>0</v>
      </c>
      <c r="AH14" s="714">
        <f>'ETR CO2 Benefits (MEUR)'!AI15</f>
        <v>0</v>
      </c>
      <c r="AI14" s="716">
        <f>'ETR CO2 Benefits (MEUR)'!AJ15</f>
        <v>0</v>
      </c>
      <c r="AJ14" s="726">
        <f>'ETR CO2 Benefits (MEUR)'!AK15</f>
        <v>14.486850000000002</v>
      </c>
      <c r="AK14" s="728">
        <f>'ETR CO2 Benefits (MEUR)'!AL15</f>
        <v>0</v>
      </c>
      <c r="AL14" s="728">
        <f>'ETR CO2 Benefits (MEUR)'!AM15</f>
        <v>0</v>
      </c>
      <c r="AM14" s="728">
        <f>'ETR CO2 Benefits (MEUR)'!AN15</f>
        <v>0</v>
      </c>
      <c r="AN14" s="730">
        <f>'ETR CO2 Benefits (MEUR)'!AO15</f>
        <v>0</v>
      </c>
      <c r="AO14" s="718">
        <f>'ETR CO2 Benefits (MEUR)'!AP15</f>
        <v>19.315800000000003</v>
      </c>
      <c r="AP14" s="720">
        <f>'ETR CO2 Benefits (MEUR)'!AQ15</f>
        <v>0</v>
      </c>
      <c r="AQ14" s="720">
        <f>'ETR CO2 Benefits (MEUR)'!AR15</f>
        <v>0</v>
      </c>
      <c r="AR14" s="720">
        <f>'ETR CO2 Benefits (MEUR)'!AS15</f>
        <v>0</v>
      </c>
      <c r="AS14" s="722">
        <f>'ETR CO2 Benefits (MEUR)'!AT15</f>
        <v>0</v>
      </c>
      <c r="AT14" s="724">
        <f>'ETR CO2 Benefits (MEUR)'!AU15</f>
        <v>15.452640000000002</v>
      </c>
      <c r="AU14" s="714">
        <f>'ETR CO2 Benefits (MEUR)'!AV15</f>
        <v>0</v>
      </c>
      <c r="AV14" s="714">
        <f>'ETR CO2 Benefits (MEUR)'!AW15</f>
        <v>0</v>
      </c>
      <c r="AW14" s="714">
        <f>'ETR CO2 Benefits (MEUR)'!AX15</f>
        <v>0</v>
      </c>
      <c r="AX14" s="716">
        <f>'ETR CO2 Benefits (MEUR)'!AY15</f>
        <v>0</v>
      </c>
    </row>
    <row r="15" spans="1:50" ht="75" customHeight="1" x14ac:dyDescent="0.25">
      <c r="A15" s="25" t="str">
        <f>'ETR Capacities'!B16</f>
        <v>DE</v>
      </c>
      <c r="B15" s="10" t="str">
        <f>'ETR Capacities'!C16</f>
        <v>ETR-N-905</v>
      </c>
      <c r="C15" s="10" t="str">
        <f>_xlfn.XLOOKUP(B15,[4]ETR!$D$4:$D$78,[4]ETR!$E$4:$E$78)</f>
        <v xml:space="preserve">Vlieghuis (NL)/ Emlichheim (DE) Capacity for Hydrogen according to the NDP </v>
      </c>
      <c r="D15" s="10" t="str">
        <f>_xlfn.XLOOKUP(B15,'ETR Capacities'!$C$5:$C$79,'ETR Capacities'!$E$5:$E$79)</f>
        <v xml:space="preserve">Hydrogen and synthetic methane </v>
      </c>
      <c r="E15" s="13" t="str">
        <f>IF(_xlfn.XLOOKUP(B15,'ETR Capacities'!$C$5:$C$79,'ETR Capacities'!$F$5:$F$79)=0," ",_xlfn.XLOOKUP(B15,'ETR Capacities'!$C$5:$C$79,'ETR Capacities'!$F$5:$F$79))</f>
        <v xml:space="preserve"> </v>
      </c>
      <c r="F15" s="747"/>
      <c r="G15" s="750" t="str">
        <f>'ETR CO2 Benefits (MEUR)'!H16</f>
        <v xml:space="preserve"> </v>
      </c>
      <c r="H15" s="750" t="str">
        <f>'ETR CO2 Benefits (MEUR)'!I16</f>
        <v xml:space="preserve"> </v>
      </c>
      <c r="I15" s="750" t="str">
        <f>'ETR CO2 Benefits (MEUR)'!J16</f>
        <v xml:space="preserve"> </v>
      </c>
      <c r="J15" s="753" t="str">
        <f>'ETR CO2 Benefits (MEUR)'!K16</f>
        <v xml:space="preserve"> </v>
      </c>
      <c r="K15" s="736" t="str">
        <f>'ETR CO2 Benefits (MEUR)'!L16</f>
        <v xml:space="preserve"> </v>
      </c>
      <c r="L15" s="732" t="str">
        <f>'ETR CO2 Benefits (MEUR)'!M16</f>
        <v xml:space="preserve"> </v>
      </c>
      <c r="M15" s="732" t="str">
        <f>'ETR CO2 Benefits (MEUR)'!N16</f>
        <v xml:space="preserve"> </v>
      </c>
      <c r="N15" s="732" t="str">
        <f>'ETR CO2 Benefits (MEUR)'!O16</f>
        <v xml:space="preserve"> </v>
      </c>
      <c r="O15" s="734" t="str">
        <f>'ETR CO2 Benefits (MEUR)'!P16</f>
        <v xml:space="preserve"> </v>
      </c>
      <c r="P15" s="736" t="str">
        <f>'ETR CO2 Benefits (MEUR)'!Q16</f>
        <v xml:space="preserve"> </v>
      </c>
      <c r="Q15" s="732" t="str">
        <f>'ETR CO2 Benefits (MEUR)'!R16</f>
        <v xml:space="preserve"> </v>
      </c>
      <c r="R15" s="732" t="str">
        <f>'ETR CO2 Benefits (MEUR)'!S16</f>
        <v xml:space="preserve"> </v>
      </c>
      <c r="S15" s="732" t="str">
        <f>'ETR CO2 Benefits (MEUR)'!T16</f>
        <v xml:space="preserve"> </v>
      </c>
      <c r="T15" s="734" t="str">
        <f>'ETR CO2 Benefits (MEUR)'!U16</f>
        <v xml:space="preserve"> </v>
      </c>
      <c r="U15" s="726" t="str">
        <f>'ETR CO2 Benefits (MEUR)'!V16</f>
        <v xml:space="preserve"> </v>
      </c>
      <c r="V15" s="728" t="str">
        <f>'ETR CO2 Benefits (MEUR)'!W16</f>
        <v xml:space="preserve"> </v>
      </c>
      <c r="W15" s="728" t="str">
        <f>'ETR CO2 Benefits (MEUR)'!X16</f>
        <v xml:space="preserve"> </v>
      </c>
      <c r="X15" s="728" t="str">
        <f>'ETR CO2 Benefits (MEUR)'!Y16</f>
        <v xml:space="preserve"> </v>
      </c>
      <c r="Y15" s="730" t="str">
        <f>'ETR CO2 Benefits (MEUR)'!Z16</f>
        <v xml:space="preserve"> </v>
      </c>
      <c r="Z15" s="718" t="str">
        <f>'ETR CO2 Benefits (MEUR)'!AA16</f>
        <v xml:space="preserve"> </v>
      </c>
      <c r="AA15" s="720" t="str">
        <f>'ETR CO2 Benefits (MEUR)'!AB16</f>
        <v xml:space="preserve"> </v>
      </c>
      <c r="AB15" s="720" t="str">
        <f>'ETR CO2 Benefits (MEUR)'!AC16</f>
        <v xml:space="preserve"> </v>
      </c>
      <c r="AC15" s="720" t="str">
        <f>'ETR CO2 Benefits (MEUR)'!AD16</f>
        <v xml:space="preserve"> </v>
      </c>
      <c r="AD15" s="722" t="str">
        <f>'ETR CO2 Benefits (MEUR)'!AE16</f>
        <v xml:space="preserve"> </v>
      </c>
      <c r="AE15" s="724" t="str">
        <f>'ETR CO2 Benefits (MEUR)'!AF16</f>
        <v xml:space="preserve"> </v>
      </c>
      <c r="AF15" s="714" t="str">
        <f>'ETR CO2 Benefits (MEUR)'!AG16</f>
        <v xml:space="preserve"> </v>
      </c>
      <c r="AG15" s="714" t="str">
        <f>'ETR CO2 Benefits (MEUR)'!AH16</f>
        <v xml:space="preserve"> </v>
      </c>
      <c r="AH15" s="714" t="str">
        <f>'ETR CO2 Benefits (MEUR)'!AI16</f>
        <v xml:space="preserve"> </v>
      </c>
      <c r="AI15" s="716" t="str">
        <f>'ETR CO2 Benefits (MEUR)'!AJ16</f>
        <v xml:space="preserve"> </v>
      </c>
      <c r="AJ15" s="726" t="str">
        <f>'ETR CO2 Benefits (MEUR)'!AK16</f>
        <v xml:space="preserve"> </v>
      </c>
      <c r="AK15" s="728" t="str">
        <f>'ETR CO2 Benefits (MEUR)'!AL16</f>
        <v xml:space="preserve"> </v>
      </c>
      <c r="AL15" s="728" t="str">
        <f>'ETR CO2 Benefits (MEUR)'!AM16</f>
        <v xml:space="preserve"> </v>
      </c>
      <c r="AM15" s="728" t="str">
        <f>'ETR CO2 Benefits (MEUR)'!AN16</f>
        <v xml:space="preserve"> </v>
      </c>
      <c r="AN15" s="730" t="str">
        <f>'ETR CO2 Benefits (MEUR)'!AO16</f>
        <v xml:space="preserve"> </v>
      </c>
      <c r="AO15" s="718" t="str">
        <f>'ETR CO2 Benefits (MEUR)'!AP16</f>
        <v xml:space="preserve"> </v>
      </c>
      <c r="AP15" s="720" t="str">
        <f>'ETR CO2 Benefits (MEUR)'!AQ16</f>
        <v xml:space="preserve"> </v>
      </c>
      <c r="AQ15" s="720" t="str">
        <f>'ETR CO2 Benefits (MEUR)'!AR16</f>
        <v xml:space="preserve"> </v>
      </c>
      <c r="AR15" s="720" t="str">
        <f>'ETR CO2 Benefits (MEUR)'!AS16</f>
        <v xml:space="preserve"> </v>
      </c>
      <c r="AS15" s="722" t="str">
        <f>'ETR CO2 Benefits (MEUR)'!AT16</f>
        <v xml:space="preserve"> </v>
      </c>
      <c r="AT15" s="724" t="str">
        <f>'ETR CO2 Benefits (MEUR)'!AU16</f>
        <v xml:space="preserve"> </v>
      </c>
      <c r="AU15" s="714" t="str">
        <f>'ETR CO2 Benefits (MEUR)'!AV16</f>
        <v xml:space="preserve"> </v>
      </c>
      <c r="AV15" s="714" t="str">
        <f>'ETR CO2 Benefits (MEUR)'!AW16</f>
        <v xml:space="preserve"> </v>
      </c>
      <c r="AW15" s="714" t="str">
        <f>'ETR CO2 Benefits (MEUR)'!AX16</f>
        <v xml:space="preserve"> </v>
      </c>
      <c r="AX15" s="716" t="str">
        <f>'ETR CO2 Benefits (MEUR)'!AY16</f>
        <v xml:space="preserve"> </v>
      </c>
    </row>
    <row r="16" spans="1:50" ht="77.25" customHeight="1" x14ac:dyDescent="0.25">
      <c r="A16" s="25" t="str">
        <f>'ETR Capacities'!B17</f>
        <v>DE</v>
      </c>
      <c r="B16" s="10" t="str">
        <f>'ETR Capacities'!C17</f>
        <v>ETR-N-952</v>
      </c>
      <c r="C16" s="10" t="str">
        <f>_xlfn.XLOOKUP(B16,[4]ETR!$D$4:$D$78,[4]ETR!$E$4:$E$78)</f>
        <v>Hydrogen pipeline system conversion projects of german gas NDP 2020-2030</v>
      </c>
      <c r="D16" s="10" t="str">
        <f>_xlfn.XLOOKUP(B16,'ETR Capacities'!$C$5:$C$79,'ETR Capacities'!$E$5:$E$79)</f>
        <v xml:space="preserve">Hydrogen and synthetic methane </v>
      </c>
      <c r="E16" s="13"/>
      <c r="F16" s="747"/>
      <c r="G16" s="750">
        <f>'ETR CO2 Benefits (MEUR)'!H17</f>
        <v>0</v>
      </c>
      <c r="H16" s="750">
        <f>'ETR CO2 Benefits (MEUR)'!I17</f>
        <v>0</v>
      </c>
      <c r="I16" s="750">
        <f>'ETR CO2 Benefits (MEUR)'!J17</f>
        <v>0</v>
      </c>
      <c r="J16" s="753">
        <f>'ETR CO2 Benefits (MEUR)'!K17</f>
        <v>0</v>
      </c>
      <c r="K16" s="736">
        <f>'ETR CO2 Benefits (MEUR)'!L17</f>
        <v>0</v>
      </c>
      <c r="L16" s="732">
        <f>'ETR CO2 Benefits (MEUR)'!M17</f>
        <v>0</v>
      </c>
      <c r="M16" s="732">
        <f>'ETR CO2 Benefits (MEUR)'!N17</f>
        <v>0</v>
      </c>
      <c r="N16" s="732">
        <f>'ETR CO2 Benefits (MEUR)'!O17</f>
        <v>0</v>
      </c>
      <c r="O16" s="734">
        <f>'ETR CO2 Benefits (MEUR)'!P17</f>
        <v>0</v>
      </c>
      <c r="P16" s="736">
        <f>'ETR CO2 Benefits (MEUR)'!Q17</f>
        <v>0</v>
      </c>
      <c r="Q16" s="732">
        <f>'ETR CO2 Benefits (MEUR)'!R17</f>
        <v>0</v>
      </c>
      <c r="R16" s="732">
        <f>'ETR CO2 Benefits (MEUR)'!S17</f>
        <v>0</v>
      </c>
      <c r="S16" s="732">
        <f>'ETR CO2 Benefits (MEUR)'!T17</f>
        <v>0</v>
      </c>
      <c r="T16" s="734">
        <f>'ETR CO2 Benefits (MEUR)'!U17</f>
        <v>0</v>
      </c>
      <c r="U16" s="726">
        <f>'ETR CO2 Benefits (MEUR)'!V17</f>
        <v>0</v>
      </c>
      <c r="V16" s="728">
        <f>'ETR CO2 Benefits (MEUR)'!W17</f>
        <v>0</v>
      </c>
      <c r="W16" s="728">
        <f>'ETR CO2 Benefits (MEUR)'!X17</f>
        <v>0</v>
      </c>
      <c r="X16" s="728">
        <f>'ETR CO2 Benefits (MEUR)'!Y17</f>
        <v>0</v>
      </c>
      <c r="Y16" s="730">
        <f>'ETR CO2 Benefits (MEUR)'!Z17</f>
        <v>0</v>
      </c>
      <c r="Z16" s="718">
        <f>'ETR CO2 Benefits (MEUR)'!AA17</f>
        <v>0</v>
      </c>
      <c r="AA16" s="720">
        <f>'ETR CO2 Benefits (MEUR)'!AB17</f>
        <v>0</v>
      </c>
      <c r="AB16" s="720">
        <f>'ETR CO2 Benefits (MEUR)'!AC17</f>
        <v>0</v>
      </c>
      <c r="AC16" s="720">
        <f>'ETR CO2 Benefits (MEUR)'!AD17</f>
        <v>0</v>
      </c>
      <c r="AD16" s="722">
        <f>'ETR CO2 Benefits (MEUR)'!AE17</f>
        <v>0</v>
      </c>
      <c r="AE16" s="724">
        <f>'ETR CO2 Benefits (MEUR)'!AF17</f>
        <v>0</v>
      </c>
      <c r="AF16" s="714">
        <f>'ETR CO2 Benefits (MEUR)'!AG17</f>
        <v>0</v>
      </c>
      <c r="AG16" s="714">
        <f>'ETR CO2 Benefits (MEUR)'!AH17</f>
        <v>0</v>
      </c>
      <c r="AH16" s="714">
        <f>'ETR CO2 Benefits (MEUR)'!AI17</f>
        <v>0</v>
      </c>
      <c r="AI16" s="716">
        <f>'ETR CO2 Benefits (MEUR)'!AJ17</f>
        <v>0</v>
      </c>
      <c r="AJ16" s="726">
        <f>'ETR CO2 Benefits (MEUR)'!AK17</f>
        <v>0</v>
      </c>
      <c r="AK16" s="728">
        <f>'ETR CO2 Benefits (MEUR)'!AL17</f>
        <v>0</v>
      </c>
      <c r="AL16" s="728">
        <f>'ETR CO2 Benefits (MEUR)'!AM17</f>
        <v>0</v>
      </c>
      <c r="AM16" s="728">
        <f>'ETR CO2 Benefits (MEUR)'!AN17</f>
        <v>0</v>
      </c>
      <c r="AN16" s="730">
        <f>'ETR CO2 Benefits (MEUR)'!AO17</f>
        <v>0</v>
      </c>
      <c r="AO16" s="718">
        <f>'ETR CO2 Benefits (MEUR)'!AP17</f>
        <v>0</v>
      </c>
      <c r="AP16" s="720">
        <f>'ETR CO2 Benefits (MEUR)'!AQ17</f>
        <v>0</v>
      </c>
      <c r="AQ16" s="720">
        <f>'ETR CO2 Benefits (MEUR)'!AR17</f>
        <v>0</v>
      </c>
      <c r="AR16" s="720">
        <f>'ETR CO2 Benefits (MEUR)'!AS17</f>
        <v>0</v>
      </c>
      <c r="AS16" s="722">
        <f>'ETR CO2 Benefits (MEUR)'!AT17</f>
        <v>0</v>
      </c>
      <c r="AT16" s="724">
        <f>'ETR CO2 Benefits (MEUR)'!AU17</f>
        <v>0</v>
      </c>
      <c r="AU16" s="714">
        <f>'ETR CO2 Benefits (MEUR)'!AV17</f>
        <v>0</v>
      </c>
      <c r="AV16" s="714">
        <f>'ETR CO2 Benefits (MEUR)'!AW17</f>
        <v>0</v>
      </c>
      <c r="AW16" s="714">
        <f>'ETR CO2 Benefits (MEUR)'!AX17</f>
        <v>0</v>
      </c>
      <c r="AX16" s="716">
        <f>'ETR CO2 Benefits (MEUR)'!AY17</f>
        <v>0</v>
      </c>
    </row>
    <row r="17" spans="1:50" ht="167.25" customHeight="1" x14ac:dyDescent="0.25">
      <c r="A17" s="25" t="str">
        <f>'ETR Capacities'!B18</f>
        <v>DE</v>
      </c>
      <c r="B17" s="10" t="str">
        <f>'ETR Capacities'!C18</f>
        <v>ETR-N-452</v>
      </c>
      <c r="C17" s="10" t="str">
        <f>_xlfn.XLOOKUP(B17,[4]ETR!$D$4:$D$78,[4]ETR!$E$4:$E$78)</f>
        <v>Element Eins</v>
      </c>
      <c r="D17" s="10" t="str">
        <f>_xlfn.XLOOKUP(B17,'ETR Capacities'!$C$5:$C$79,'ETR Capacities'!$E$5:$E$79)</f>
        <v xml:space="preserve">Hydrogen and synthetic methane </v>
      </c>
      <c r="E17" s="13" t="str">
        <f>IF(_xlfn.XLOOKUP(B17,'ETR Capacities'!$C$5:$C$79,'ETR Capacities'!$F$5:$F$79)=0," ",_xlfn.XLOOKUP(B17,'ETR Capacities'!$C$5:$C$79,'ETR Capacities'!$F$5:$F$79))</f>
        <v xml:space="preserve"> </v>
      </c>
      <c r="F17" s="747"/>
      <c r="G17" s="750">
        <f>'ETR CO2 Benefits (MEUR)'!H18</f>
        <v>0</v>
      </c>
      <c r="H17" s="750">
        <f>'ETR CO2 Benefits (MEUR)'!I18</f>
        <v>0</v>
      </c>
      <c r="I17" s="750">
        <f>'ETR CO2 Benefits (MEUR)'!J18</f>
        <v>0</v>
      </c>
      <c r="J17" s="753">
        <f>'ETR CO2 Benefits (MEUR)'!K18</f>
        <v>0</v>
      </c>
      <c r="K17" s="736">
        <f>'ETR CO2 Benefits (MEUR)'!L18</f>
        <v>7.7263200000000021</v>
      </c>
      <c r="L17" s="732">
        <f>'ETR CO2 Benefits (MEUR)'!M18</f>
        <v>0</v>
      </c>
      <c r="M17" s="732">
        <f>'ETR CO2 Benefits (MEUR)'!N18</f>
        <v>0</v>
      </c>
      <c r="N17" s="732">
        <f>'ETR CO2 Benefits (MEUR)'!O18</f>
        <v>0</v>
      </c>
      <c r="O17" s="734">
        <f>'ETR CO2 Benefits (MEUR)'!P18</f>
        <v>0</v>
      </c>
      <c r="P17" s="736">
        <f>'ETR CO2 Benefits (MEUR)'!Q18</f>
        <v>3.1733100000000003</v>
      </c>
      <c r="Q17" s="732">
        <f>'ETR CO2 Benefits (MEUR)'!R18</f>
        <v>0</v>
      </c>
      <c r="R17" s="732">
        <f>'ETR CO2 Benefits (MEUR)'!S18</f>
        <v>0</v>
      </c>
      <c r="S17" s="732">
        <f>'ETR CO2 Benefits (MEUR)'!T18</f>
        <v>0</v>
      </c>
      <c r="T17" s="734">
        <f>'ETR CO2 Benefits (MEUR)'!U18</f>
        <v>0</v>
      </c>
      <c r="U17" s="726">
        <f>'ETR CO2 Benefits (MEUR)'!V18</f>
        <v>7.4503800000000018</v>
      </c>
      <c r="V17" s="728">
        <f>'ETR CO2 Benefits (MEUR)'!W18</f>
        <v>0</v>
      </c>
      <c r="W17" s="728">
        <f>'ETR CO2 Benefits (MEUR)'!X18</f>
        <v>0</v>
      </c>
      <c r="X17" s="728">
        <f>'ETR CO2 Benefits (MEUR)'!Y18</f>
        <v>0</v>
      </c>
      <c r="Y17" s="730">
        <f>'ETR CO2 Benefits (MEUR)'!Z18</f>
        <v>0</v>
      </c>
      <c r="Z17" s="718">
        <f>'ETR CO2 Benefits (MEUR)'!AA18</f>
        <v>14.624820000000003</v>
      </c>
      <c r="AA17" s="720">
        <f>'ETR CO2 Benefits (MEUR)'!AB18</f>
        <v>0</v>
      </c>
      <c r="AB17" s="720">
        <f>'ETR CO2 Benefits (MEUR)'!AC18</f>
        <v>0</v>
      </c>
      <c r="AC17" s="720">
        <f>'ETR CO2 Benefits (MEUR)'!AD18</f>
        <v>0</v>
      </c>
      <c r="AD17" s="722">
        <f>'ETR CO2 Benefits (MEUR)'!AE18</f>
        <v>0</v>
      </c>
      <c r="AE17" s="724">
        <f>'ETR CO2 Benefits (MEUR)'!AF18</f>
        <v>9.6579000000000015</v>
      </c>
      <c r="AF17" s="714">
        <f>'ETR CO2 Benefits (MEUR)'!AG18</f>
        <v>0</v>
      </c>
      <c r="AG17" s="714">
        <f>'ETR CO2 Benefits (MEUR)'!AH18</f>
        <v>0</v>
      </c>
      <c r="AH17" s="714">
        <f>'ETR CO2 Benefits (MEUR)'!AI18</f>
        <v>0</v>
      </c>
      <c r="AI17" s="716">
        <f>'ETR CO2 Benefits (MEUR)'!AJ18</f>
        <v>0</v>
      </c>
      <c r="AJ17" s="726">
        <f>'ETR CO2 Benefits (MEUR)'!AK18</f>
        <v>20.695500000000003</v>
      </c>
      <c r="AK17" s="728">
        <f>'ETR CO2 Benefits (MEUR)'!AL18</f>
        <v>0</v>
      </c>
      <c r="AL17" s="728">
        <f>'ETR CO2 Benefits (MEUR)'!AM18</f>
        <v>0</v>
      </c>
      <c r="AM17" s="728">
        <f>'ETR CO2 Benefits (MEUR)'!AN18</f>
        <v>0</v>
      </c>
      <c r="AN17" s="730">
        <f>'ETR CO2 Benefits (MEUR)'!AO18</f>
        <v>0</v>
      </c>
      <c r="AO17" s="718">
        <f>'ETR CO2 Benefits (MEUR)'!AP18</f>
        <v>27.594000000000008</v>
      </c>
      <c r="AP17" s="720">
        <f>'ETR CO2 Benefits (MEUR)'!AQ18</f>
        <v>0</v>
      </c>
      <c r="AQ17" s="720">
        <f>'ETR CO2 Benefits (MEUR)'!AR18</f>
        <v>0</v>
      </c>
      <c r="AR17" s="720">
        <f>'ETR CO2 Benefits (MEUR)'!AS18</f>
        <v>0</v>
      </c>
      <c r="AS17" s="722">
        <f>'ETR CO2 Benefits (MEUR)'!AT18</f>
        <v>0</v>
      </c>
      <c r="AT17" s="724">
        <f>'ETR CO2 Benefits (MEUR)'!AU18</f>
        <v>22.075200000000002</v>
      </c>
      <c r="AU17" s="714">
        <f>'ETR CO2 Benefits (MEUR)'!AV18</f>
        <v>0</v>
      </c>
      <c r="AV17" s="714">
        <f>'ETR CO2 Benefits (MEUR)'!AW18</f>
        <v>0</v>
      </c>
      <c r="AW17" s="714">
        <f>'ETR CO2 Benefits (MEUR)'!AX18</f>
        <v>0</v>
      </c>
      <c r="AX17" s="716">
        <f>'ETR CO2 Benefits (MEUR)'!AY18</f>
        <v>0</v>
      </c>
    </row>
    <row r="18" spans="1:50" ht="92.25" customHeight="1" x14ac:dyDescent="0.25">
      <c r="A18" s="25" t="str">
        <f>'ETR Capacities'!B19</f>
        <v>DE</v>
      </c>
      <c r="B18" s="10" t="str">
        <f>'ETR Capacities'!C19</f>
        <v>ETR-N-911</v>
      </c>
      <c r="C18" s="10" t="str">
        <f>_xlfn.XLOOKUP(B18,[4]ETR!$D$4:$D$78,[4]ETR!$E$4:$E$78)</f>
        <v>Zevenaar (NL)/ Elten (DE) Capacity of Hydrogen according to the NDP</v>
      </c>
      <c r="D18" s="10" t="str">
        <f>_xlfn.XLOOKUP(B18,'ETR Capacities'!$C$5:$C$79,'ETR Capacities'!$E$5:$E$79)</f>
        <v xml:space="preserve">Hydrogen and synthetic methane </v>
      </c>
      <c r="E18" s="13"/>
      <c r="F18" s="747"/>
      <c r="G18" s="750">
        <f>'ETR CO2 Benefits (MEUR)'!H19</f>
        <v>0</v>
      </c>
      <c r="H18" s="750">
        <f>'ETR CO2 Benefits (MEUR)'!I19</f>
        <v>0</v>
      </c>
      <c r="I18" s="750">
        <f>'ETR CO2 Benefits (MEUR)'!J19</f>
        <v>0</v>
      </c>
      <c r="J18" s="753">
        <f>'ETR CO2 Benefits (MEUR)'!K19</f>
        <v>0</v>
      </c>
      <c r="K18" s="736">
        <f>'ETR CO2 Benefits (MEUR)'!L19</f>
        <v>0</v>
      </c>
      <c r="L18" s="732">
        <f>'ETR CO2 Benefits (MEUR)'!M19</f>
        <v>0</v>
      </c>
      <c r="M18" s="732">
        <f>'ETR CO2 Benefits (MEUR)'!N19</f>
        <v>0</v>
      </c>
      <c r="N18" s="732">
        <f>'ETR CO2 Benefits (MEUR)'!O19</f>
        <v>0</v>
      </c>
      <c r="O18" s="734">
        <f>'ETR CO2 Benefits (MEUR)'!P19</f>
        <v>0</v>
      </c>
      <c r="P18" s="736">
        <f>'ETR CO2 Benefits (MEUR)'!Q19</f>
        <v>0</v>
      </c>
      <c r="Q18" s="732">
        <f>'ETR CO2 Benefits (MEUR)'!R19</f>
        <v>0</v>
      </c>
      <c r="R18" s="732">
        <f>'ETR CO2 Benefits (MEUR)'!S19</f>
        <v>0</v>
      </c>
      <c r="S18" s="732">
        <f>'ETR CO2 Benefits (MEUR)'!T19</f>
        <v>0</v>
      </c>
      <c r="T18" s="734">
        <f>'ETR CO2 Benefits (MEUR)'!U19</f>
        <v>0</v>
      </c>
      <c r="U18" s="726">
        <f>'ETR CO2 Benefits (MEUR)'!V19</f>
        <v>0</v>
      </c>
      <c r="V18" s="728">
        <f>'ETR CO2 Benefits (MEUR)'!W19</f>
        <v>0</v>
      </c>
      <c r="W18" s="728">
        <f>'ETR CO2 Benefits (MEUR)'!X19</f>
        <v>0</v>
      </c>
      <c r="X18" s="728">
        <f>'ETR CO2 Benefits (MEUR)'!Y19</f>
        <v>0</v>
      </c>
      <c r="Y18" s="730">
        <f>'ETR CO2 Benefits (MEUR)'!Z19</f>
        <v>0</v>
      </c>
      <c r="Z18" s="718">
        <f>'ETR CO2 Benefits (MEUR)'!AA19</f>
        <v>0</v>
      </c>
      <c r="AA18" s="720">
        <f>'ETR CO2 Benefits (MEUR)'!AB19</f>
        <v>0</v>
      </c>
      <c r="AB18" s="720">
        <f>'ETR CO2 Benefits (MEUR)'!AC19</f>
        <v>0</v>
      </c>
      <c r="AC18" s="720">
        <f>'ETR CO2 Benefits (MEUR)'!AD19</f>
        <v>0</v>
      </c>
      <c r="AD18" s="722">
        <f>'ETR CO2 Benefits (MEUR)'!AE19</f>
        <v>0</v>
      </c>
      <c r="AE18" s="724">
        <f>'ETR CO2 Benefits (MEUR)'!AF19</f>
        <v>0</v>
      </c>
      <c r="AF18" s="714">
        <f>'ETR CO2 Benefits (MEUR)'!AG19</f>
        <v>0</v>
      </c>
      <c r="AG18" s="714">
        <f>'ETR CO2 Benefits (MEUR)'!AH19</f>
        <v>0</v>
      </c>
      <c r="AH18" s="714">
        <f>'ETR CO2 Benefits (MEUR)'!AI19</f>
        <v>0</v>
      </c>
      <c r="AI18" s="716">
        <f>'ETR CO2 Benefits (MEUR)'!AJ19</f>
        <v>0</v>
      </c>
      <c r="AJ18" s="726">
        <f>'ETR CO2 Benefits (MEUR)'!AK19</f>
        <v>0</v>
      </c>
      <c r="AK18" s="728">
        <f>'ETR CO2 Benefits (MEUR)'!AL19</f>
        <v>0</v>
      </c>
      <c r="AL18" s="728">
        <f>'ETR CO2 Benefits (MEUR)'!AM19</f>
        <v>0</v>
      </c>
      <c r="AM18" s="728">
        <f>'ETR CO2 Benefits (MEUR)'!AN19</f>
        <v>0</v>
      </c>
      <c r="AN18" s="730">
        <f>'ETR CO2 Benefits (MEUR)'!AO19</f>
        <v>0</v>
      </c>
      <c r="AO18" s="718">
        <f>'ETR CO2 Benefits (MEUR)'!AP19</f>
        <v>0</v>
      </c>
      <c r="AP18" s="720">
        <f>'ETR CO2 Benefits (MEUR)'!AQ19</f>
        <v>0</v>
      </c>
      <c r="AQ18" s="720">
        <f>'ETR CO2 Benefits (MEUR)'!AR19</f>
        <v>0</v>
      </c>
      <c r="AR18" s="720">
        <f>'ETR CO2 Benefits (MEUR)'!AS19</f>
        <v>0</v>
      </c>
      <c r="AS18" s="722">
        <f>'ETR CO2 Benefits (MEUR)'!AT19</f>
        <v>0</v>
      </c>
      <c r="AT18" s="724">
        <f>'ETR CO2 Benefits (MEUR)'!AU19</f>
        <v>0</v>
      </c>
      <c r="AU18" s="714">
        <f>'ETR CO2 Benefits (MEUR)'!AV19</f>
        <v>0</v>
      </c>
      <c r="AV18" s="714">
        <f>'ETR CO2 Benefits (MEUR)'!AW19</f>
        <v>0</v>
      </c>
      <c r="AW18" s="714">
        <f>'ETR CO2 Benefits (MEUR)'!AX19</f>
        <v>0</v>
      </c>
      <c r="AX18" s="716">
        <f>'ETR CO2 Benefits (MEUR)'!AY19</f>
        <v>0</v>
      </c>
    </row>
    <row r="19" spans="1:50" ht="57.75" customHeight="1" x14ac:dyDescent="0.25">
      <c r="A19" s="25" t="str">
        <f>'ETR Capacities'!B20</f>
        <v>DE</v>
      </c>
      <c r="B19" s="10" t="str">
        <f>'ETR Capacities'!C20</f>
        <v>ETR-N-948</v>
      </c>
      <c r="C19" s="10" t="str">
        <f>_xlfn.XLOOKUP(B19,[4]ETR!$D$4:$D$78,[4]ETR!$E$4:$E$78)</f>
        <v>New hydrogen pipeline projects of german gas NDP 2020-2030</v>
      </c>
      <c r="D19" s="10" t="str">
        <f>_xlfn.XLOOKUP(B19,'ETR Capacities'!$C$5:$C$79,'ETR Capacities'!$E$5:$E$79)</f>
        <v xml:space="preserve">Hydrogen and synthetic methane </v>
      </c>
      <c r="E19" s="13" t="str">
        <f>IF(_xlfn.XLOOKUP(B19,'ETR Capacities'!$C$5:$C$79,'ETR Capacities'!$F$5:$F$79)=0," ",_xlfn.XLOOKUP(B19,'ETR Capacities'!$C$5:$C$79,'ETR Capacities'!$F$5:$F$79))</f>
        <v xml:space="preserve"> </v>
      </c>
      <c r="F19" s="747"/>
      <c r="G19" s="750">
        <f>'ETR CO2 Benefits (MEUR)'!H20</f>
        <v>0</v>
      </c>
      <c r="H19" s="750">
        <f>'ETR CO2 Benefits (MEUR)'!I20</f>
        <v>0</v>
      </c>
      <c r="I19" s="750">
        <f>'ETR CO2 Benefits (MEUR)'!J20</f>
        <v>0</v>
      </c>
      <c r="J19" s="753">
        <f>'ETR CO2 Benefits (MEUR)'!K20</f>
        <v>0</v>
      </c>
      <c r="K19" s="736">
        <f>'ETR CO2 Benefits (MEUR)'!L20</f>
        <v>0</v>
      </c>
      <c r="L19" s="732">
        <f>'ETR CO2 Benefits (MEUR)'!M20</f>
        <v>0</v>
      </c>
      <c r="M19" s="732">
        <f>'ETR CO2 Benefits (MEUR)'!N20</f>
        <v>0</v>
      </c>
      <c r="N19" s="732">
        <f>'ETR CO2 Benefits (MEUR)'!O20</f>
        <v>0</v>
      </c>
      <c r="O19" s="734">
        <f>'ETR CO2 Benefits (MEUR)'!P20</f>
        <v>0</v>
      </c>
      <c r="P19" s="736">
        <f>'ETR CO2 Benefits (MEUR)'!Q20</f>
        <v>0</v>
      </c>
      <c r="Q19" s="732">
        <f>'ETR CO2 Benefits (MEUR)'!R20</f>
        <v>0</v>
      </c>
      <c r="R19" s="732">
        <f>'ETR CO2 Benefits (MEUR)'!S20</f>
        <v>0</v>
      </c>
      <c r="S19" s="732">
        <f>'ETR CO2 Benefits (MEUR)'!T20</f>
        <v>0</v>
      </c>
      <c r="T19" s="734">
        <f>'ETR CO2 Benefits (MEUR)'!U20</f>
        <v>0</v>
      </c>
      <c r="U19" s="726">
        <f>'ETR CO2 Benefits (MEUR)'!V20</f>
        <v>0</v>
      </c>
      <c r="V19" s="728">
        <f>'ETR CO2 Benefits (MEUR)'!W20</f>
        <v>0</v>
      </c>
      <c r="W19" s="728">
        <f>'ETR CO2 Benefits (MEUR)'!X20</f>
        <v>0</v>
      </c>
      <c r="X19" s="728">
        <f>'ETR CO2 Benefits (MEUR)'!Y20</f>
        <v>0</v>
      </c>
      <c r="Y19" s="730">
        <f>'ETR CO2 Benefits (MEUR)'!Z20</f>
        <v>0</v>
      </c>
      <c r="Z19" s="718">
        <f>'ETR CO2 Benefits (MEUR)'!AA20</f>
        <v>0</v>
      </c>
      <c r="AA19" s="720">
        <f>'ETR CO2 Benefits (MEUR)'!AB20</f>
        <v>0</v>
      </c>
      <c r="AB19" s="720">
        <f>'ETR CO2 Benefits (MEUR)'!AC20</f>
        <v>0</v>
      </c>
      <c r="AC19" s="720">
        <f>'ETR CO2 Benefits (MEUR)'!AD20</f>
        <v>0</v>
      </c>
      <c r="AD19" s="722">
        <f>'ETR CO2 Benefits (MEUR)'!AE20</f>
        <v>0</v>
      </c>
      <c r="AE19" s="724">
        <f>'ETR CO2 Benefits (MEUR)'!AF20</f>
        <v>0</v>
      </c>
      <c r="AF19" s="714">
        <f>'ETR CO2 Benefits (MEUR)'!AG20</f>
        <v>0</v>
      </c>
      <c r="AG19" s="714">
        <f>'ETR CO2 Benefits (MEUR)'!AH20</f>
        <v>0</v>
      </c>
      <c r="AH19" s="714">
        <f>'ETR CO2 Benefits (MEUR)'!AI20</f>
        <v>0</v>
      </c>
      <c r="AI19" s="716">
        <f>'ETR CO2 Benefits (MEUR)'!AJ20</f>
        <v>0</v>
      </c>
      <c r="AJ19" s="726">
        <f>'ETR CO2 Benefits (MEUR)'!AK20</f>
        <v>0</v>
      </c>
      <c r="AK19" s="728">
        <f>'ETR CO2 Benefits (MEUR)'!AL20</f>
        <v>0</v>
      </c>
      <c r="AL19" s="728">
        <f>'ETR CO2 Benefits (MEUR)'!AM20</f>
        <v>0</v>
      </c>
      <c r="AM19" s="728">
        <f>'ETR CO2 Benefits (MEUR)'!AN20</f>
        <v>0</v>
      </c>
      <c r="AN19" s="730">
        <f>'ETR CO2 Benefits (MEUR)'!AO20</f>
        <v>0</v>
      </c>
      <c r="AO19" s="718">
        <f>'ETR CO2 Benefits (MEUR)'!AP20</f>
        <v>0</v>
      </c>
      <c r="AP19" s="720">
        <f>'ETR CO2 Benefits (MEUR)'!AQ20</f>
        <v>0</v>
      </c>
      <c r="AQ19" s="720">
        <f>'ETR CO2 Benefits (MEUR)'!AR20</f>
        <v>0</v>
      </c>
      <c r="AR19" s="720">
        <f>'ETR CO2 Benefits (MEUR)'!AS20</f>
        <v>0</v>
      </c>
      <c r="AS19" s="722">
        <f>'ETR CO2 Benefits (MEUR)'!AT20</f>
        <v>0</v>
      </c>
      <c r="AT19" s="724">
        <f>'ETR CO2 Benefits (MEUR)'!AU20</f>
        <v>0</v>
      </c>
      <c r="AU19" s="714">
        <f>'ETR CO2 Benefits (MEUR)'!AV20</f>
        <v>0</v>
      </c>
      <c r="AV19" s="714">
        <f>'ETR CO2 Benefits (MEUR)'!AW20</f>
        <v>0</v>
      </c>
      <c r="AW19" s="714">
        <f>'ETR CO2 Benefits (MEUR)'!AX20</f>
        <v>0</v>
      </c>
      <c r="AX19" s="716">
        <f>'ETR CO2 Benefits (MEUR)'!AY20</f>
        <v>0</v>
      </c>
    </row>
    <row r="20" spans="1:50" ht="57.75" customHeight="1" x14ac:dyDescent="0.25">
      <c r="A20" s="25" t="s">
        <v>24</v>
      </c>
      <c r="B20" s="10" t="str">
        <f>'ETR Capacities'!C21</f>
        <v>ETR-N-945</v>
      </c>
      <c r="C20" s="10" t="str">
        <f>_xlfn.XLOOKUP(B20,[4]ETR!$D$4:$D$78,[4]ETR!$E$4:$E$78)</f>
        <v>Conversion of Natural-Gas-Pipelines to Hydrogen-Pipelines</v>
      </c>
      <c r="D20" s="10" t="str">
        <f>_xlfn.XLOOKUP(B20,'ETR Capacities'!$C$5:$C$79,'ETR Capacities'!$E$5:$E$79)</f>
        <v xml:space="preserve">Hydrogen and synthetic methane </v>
      </c>
      <c r="E20" s="13"/>
      <c r="F20" s="748"/>
      <c r="G20" s="751">
        <f>'ETR CO2 Benefits (MEUR)'!H21</f>
        <v>0</v>
      </c>
      <c r="H20" s="751">
        <f>'ETR CO2 Benefits (MEUR)'!I21</f>
        <v>0</v>
      </c>
      <c r="I20" s="751">
        <f>'ETR CO2 Benefits (MEUR)'!J21</f>
        <v>0</v>
      </c>
      <c r="J20" s="754">
        <f>'ETR CO2 Benefits (MEUR)'!K21</f>
        <v>0</v>
      </c>
      <c r="K20" s="712">
        <f>'ETR CO2 Benefits (MEUR)'!L21</f>
        <v>0</v>
      </c>
      <c r="L20" s="708">
        <f>'ETR CO2 Benefits (MEUR)'!M21</f>
        <v>0</v>
      </c>
      <c r="M20" s="708">
        <f>'ETR CO2 Benefits (MEUR)'!N21</f>
        <v>0</v>
      </c>
      <c r="N20" s="708">
        <f>'ETR CO2 Benefits (MEUR)'!O21</f>
        <v>0</v>
      </c>
      <c r="O20" s="710">
        <f>'ETR CO2 Benefits (MEUR)'!P21</f>
        <v>0</v>
      </c>
      <c r="P20" s="712">
        <f>'ETR CO2 Benefits (MEUR)'!Q21</f>
        <v>0</v>
      </c>
      <c r="Q20" s="708">
        <f>'ETR CO2 Benefits (MEUR)'!R21</f>
        <v>0</v>
      </c>
      <c r="R20" s="708">
        <f>'ETR CO2 Benefits (MEUR)'!S21</f>
        <v>0</v>
      </c>
      <c r="S20" s="708">
        <f>'ETR CO2 Benefits (MEUR)'!T21</f>
        <v>0</v>
      </c>
      <c r="T20" s="710">
        <f>'ETR CO2 Benefits (MEUR)'!U21</f>
        <v>0</v>
      </c>
      <c r="U20" s="706">
        <f>'ETR CO2 Benefits (MEUR)'!V21</f>
        <v>0</v>
      </c>
      <c r="V20" s="694">
        <f>'ETR CO2 Benefits (MEUR)'!W21</f>
        <v>0</v>
      </c>
      <c r="W20" s="694">
        <f>'ETR CO2 Benefits (MEUR)'!X21</f>
        <v>0</v>
      </c>
      <c r="X20" s="694">
        <f>'ETR CO2 Benefits (MEUR)'!Y21</f>
        <v>0</v>
      </c>
      <c r="Y20" s="696">
        <f>'ETR CO2 Benefits (MEUR)'!Z21</f>
        <v>0</v>
      </c>
      <c r="Z20" s="698">
        <f>'ETR CO2 Benefits (MEUR)'!AA21</f>
        <v>0</v>
      </c>
      <c r="AA20" s="700">
        <f>'ETR CO2 Benefits (MEUR)'!AB21</f>
        <v>0</v>
      </c>
      <c r="AB20" s="700">
        <f>'ETR CO2 Benefits (MEUR)'!AC21</f>
        <v>0</v>
      </c>
      <c r="AC20" s="700">
        <f>'ETR CO2 Benefits (MEUR)'!AD21</f>
        <v>0</v>
      </c>
      <c r="AD20" s="702">
        <f>'ETR CO2 Benefits (MEUR)'!AE21</f>
        <v>0</v>
      </c>
      <c r="AE20" s="704">
        <f>'ETR CO2 Benefits (MEUR)'!AF21</f>
        <v>0</v>
      </c>
      <c r="AF20" s="690">
        <f>'ETR CO2 Benefits (MEUR)'!AG21</f>
        <v>0</v>
      </c>
      <c r="AG20" s="690">
        <f>'ETR CO2 Benefits (MEUR)'!AH21</f>
        <v>0</v>
      </c>
      <c r="AH20" s="690">
        <f>'ETR CO2 Benefits (MEUR)'!AI21</f>
        <v>0</v>
      </c>
      <c r="AI20" s="692">
        <f>'ETR CO2 Benefits (MEUR)'!AJ21</f>
        <v>0</v>
      </c>
      <c r="AJ20" s="706">
        <f>'ETR CO2 Benefits (MEUR)'!AK21</f>
        <v>0</v>
      </c>
      <c r="AK20" s="694">
        <f>'ETR CO2 Benefits (MEUR)'!AL21</f>
        <v>0</v>
      </c>
      <c r="AL20" s="694">
        <f>'ETR CO2 Benefits (MEUR)'!AM21</f>
        <v>0</v>
      </c>
      <c r="AM20" s="694">
        <f>'ETR CO2 Benefits (MEUR)'!AN21</f>
        <v>0</v>
      </c>
      <c r="AN20" s="696">
        <f>'ETR CO2 Benefits (MEUR)'!AO21</f>
        <v>0</v>
      </c>
      <c r="AO20" s="698">
        <f>'ETR CO2 Benefits (MEUR)'!AP21</f>
        <v>0</v>
      </c>
      <c r="AP20" s="700">
        <f>'ETR CO2 Benefits (MEUR)'!AQ21</f>
        <v>0</v>
      </c>
      <c r="AQ20" s="700">
        <f>'ETR CO2 Benefits (MEUR)'!AR21</f>
        <v>0</v>
      </c>
      <c r="AR20" s="700">
        <f>'ETR CO2 Benefits (MEUR)'!AS21</f>
        <v>0</v>
      </c>
      <c r="AS20" s="702">
        <f>'ETR CO2 Benefits (MEUR)'!AT21</f>
        <v>0</v>
      </c>
      <c r="AT20" s="704">
        <f>'ETR CO2 Benefits (MEUR)'!AU21</f>
        <v>0</v>
      </c>
      <c r="AU20" s="690">
        <f>'ETR CO2 Benefits (MEUR)'!AV21</f>
        <v>0</v>
      </c>
      <c r="AV20" s="690">
        <f>'ETR CO2 Benefits (MEUR)'!AW21</f>
        <v>0</v>
      </c>
      <c r="AW20" s="690">
        <f>'ETR CO2 Benefits (MEUR)'!AX21</f>
        <v>0</v>
      </c>
      <c r="AX20" s="692">
        <f>'ETR CO2 Benefits (MEUR)'!AY21</f>
        <v>0</v>
      </c>
    </row>
    <row r="21" spans="1:50" ht="89.25" customHeight="1" x14ac:dyDescent="0.25">
      <c r="A21" s="25" t="str">
        <f>'ETR Capacities'!B22</f>
        <v>DE</v>
      </c>
      <c r="B21" s="13" t="str">
        <f>'ETR Capacities'!C22</f>
        <v>ETR-N-904</v>
      </c>
      <c r="C21" s="13" t="str">
        <f>_xlfn.XLOOKUP(B21,[4]ETR!$D$4:$D$78,[4]ETR!$E$4:$E$78)</f>
        <v>Hydrogen import via Oude</v>
      </c>
      <c r="D21" s="13" t="str">
        <f>_xlfn.XLOOKUP(B21,'ETR Capacities'!$C$5:$C$79,'ETR Capacities'!$E$5:$E$79)</f>
        <v xml:space="preserve">Hydrogen and synthetic methane </v>
      </c>
      <c r="E21" s="13">
        <f>IF(_xlfn.XLOOKUP(B21,'ETR Capacities'!$C$5:$C$79,'ETR Capacities'!$F$5:$F$79)=0," ",_xlfn.XLOOKUP(B21,'ETR Capacities'!$C$5:$C$79,'ETR Capacities'!$F$5:$F$79))</f>
        <v>139</v>
      </c>
      <c r="F21" s="105" t="str">
        <f>'ETR CO2 Benefits (MEUR)'!G22</f>
        <v xml:space="preserve"> </v>
      </c>
      <c r="G21" s="105" t="str">
        <f>'ETR CO2 Benefits (MEUR)'!H22</f>
        <v xml:space="preserve"> </v>
      </c>
      <c r="H21" s="105" t="str">
        <f>'ETR CO2 Benefits (MEUR)'!I22</f>
        <v xml:space="preserve"> </v>
      </c>
      <c r="I21" s="105" t="str">
        <f>'ETR CO2 Benefits (MEUR)'!J22</f>
        <v xml:space="preserve"> </v>
      </c>
      <c r="J21" s="106" t="str">
        <f>'ETR CO2 Benefits (MEUR)'!K22</f>
        <v xml:space="preserve"> </v>
      </c>
      <c r="K21" s="209" t="str">
        <f>'ETR CO2 Benefits (MEUR)'!L22</f>
        <v xml:space="preserve"> </v>
      </c>
      <c r="L21" s="209" t="str">
        <f>'ETR CO2 Benefits (MEUR)'!M22</f>
        <v xml:space="preserve"> </v>
      </c>
      <c r="M21" s="209" t="str">
        <f>'ETR CO2 Benefits (MEUR)'!N22</f>
        <v xml:space="preserve"> </v>
      </c>
      <c r="N21" s="209" t="str">
        <f>'ETR CO2 Benefits (MEUR)'!O22</f>
        <v xml:space="preserve"> </v>
      </c>
      <c r="O21" s="210" t="str">
        <f>'ETR CO2 Benefits (MEUR)'!P22</f>
        <v xml:space="preserve"> </v>
      </c>
      <c r="P21" s="209" t="str">
        <f>'ETR CO2 Benefits (MEUR)'!Q22</f>
        <v xml:space="preserve"> </v>
      </c>
      <c r="Q21" s="209" t="str">
        <f>'ETR CO2 Benefits (MEUR)'!R22</f>
        <v xml:space="preserve"> </v>
      </c>
      <c r="R21" s="209" t="str">
        <f>'ETR CO2 Benefits (MEUR)'!S22</f>
        <v xml:space="preserve"> </v>
      </c>
      <c r="S21" s="209" t="str">
        <f>'ETR CO2 Benefits (MEUR)'!T22</f>
        <v xml:space="preserve"> </v>
      </c>
      <c r="T21" s="210" t="str">
        <f>'ETR CO2 Benefits (MEUR)'!U22</f>
        <v xml:space="preserve"> </v>
      </c>
      <c r="U21" s="227" t="str">
        <f>'ETR CO2 Benefits (MEUR)'!V22</f>
        <v xml:space="preserve"> </v>
      </c>
      <c r="V21" s="227" t="str">
        <f>'ETR CO2 Benefits (MEUR)'!W22</f>
        <v xml:space="preserve"> </v>
      </c>
      <c r="W21" s="227" t="str">
        <f>'ETR CO2 Benefits (MEUR)'!X22</f>
        <v xml:space="preserve"> </v>
      </c>
      <c r="X21" s="227" t="str">
        <f>'ETR CO2 Benefits (MEUR)'!Y22</f>
        <v xml:space="preserve"> </v>
      </c>
      <c r="Y21" s="228" t="str">
        <f>'ETR CO2 Benefits (MEUR)'!Z22</f>
        <v xml:space="preserve"> </v>
      </c>
      <c r="Z21" s="37" t="str">
        <f>'ETR CO2 Benefits (MEUR)'!AA22</f>
        <v xml:space="preserve"> </v>
      </c>
      <c r="AA21" s="37" t="str">
        <f>'ETR CO2 Benefits (MEUR)'!AB22</f>
        <v xml:space="preserve"> </v>
      </c>
      <c r="AB21" s="37" t="str">
        <f>'ETR CO2 Benefits (MEUR)'!AC22</f>
        <v xml:space="preserve"> </v>
      </c>
      <c r="AC21" s="37" t="str">
        <f>'ETR CO2 Benefits (MEUR)'!AD22</f>
        <v xml:space="preserve"> </v>
      </c>
      <c r="AD21" s="242" t="str">
        <f>'ETR CO2 Benefits (MEUR)'!AE22</f>
        <v xml:space="preserve"> </v>
      </c>
      <c r="AE21" s="40" t="str">
        <f>'ETR CO2 Benefits (MEUR)'!AF22</f>
        <v xml:space="preserve"> </v>
      </c>
      <c r="AF21" s="40" t="str">
        <f>'ETR CO2 Benefits (MEUR)'!AG22</f>
        <v xml:space="preserve"> </v>
      </c>
      <c r="AG21" s="40" t="str">
        <f>'ETR CO2 Benefits (MEUR)'!AH22</f>
        <v xml:space="preserve"> </v>
      </c>
      <c r="AH21" s="40" t="str">
        <f>'ETR CO2 Benefits (MEUR)'!AI22</f>
        <v xml:space="preserve"> </v>
      </c>
      <c r="AI21" s="248" t="str">
        <f>'ETR CO2 Benefits (MEUR)'!AJ22</f>
        <v xml:space="preserve"> </v>
      </c>
      <c r="AJ21" s="227" t="str">
        <f>'ETR CO2 Benefits (MEUR)'!AK22</f>
        <v xml:space="preserve"> </v>
      </c>
      <c r="AK21" s="227" t="str">
        <f>'ETR CO2 Benefits (MEUR)'!AL22</f>
        <v xml:space="preserve"> </v>
      </c>
      <c r="AL21" s="227" t="str">
        <f>'ETR CO2 Benefits (MEUR)'!AM22</f>
        <v xml:space="preserve"> </v>
      </c>
      <c r="AM21" s="227" t="str">
        <f>'ETR CO2 Benefits (MEUR)'!AN22</f>
        <v xml:space="preserve"> </v>
      </c>
      <c r="AN21" s="228" t="str">
        <f>'ETR CO2 Benefits (MEUR)'!AO22</f>
        <v xml:space="preserve"> </v>
      </c>
      <c r="AO21" s="37" t="str">
        <f>'ETR CO2 Benefits (MEUR)'!AP22</f>
        <v xml:space="preserve"> </v>
      </c>
      <c r="AP21" s="37" t="str">
        <f>'ETR CO2 Benefits (MEUR)'!AQ22</f>
        <v xml:space="preserve"> </v>
      </c>
      <c r="AQ21" s="37" t="str">
        <f>'ETR CO2 Benefits (MEUR)'!AR22</f>
        <v xml:space="preserve"> </v>
      </c>
      <c r="AR21" s="37" t="str">
        <f>'ETR CO2 Benefits (MEUR)'!AS22</f>
        <v xml:space="preserve"> </v>
      </c>
      <c r="AS21" s="242" t="str">
        <f>'ETR CO2 Benefits (MEUR)'!AT22</f>
        <v xml:space="preserve"> </v>
      </c>
      <c r="AT21" s="40" t="str">
        <f>'ETR CO2 Benefits (MEUR)'!AU22</f>
        <v xml:space="preserve"> </v>
      </c>
      <c r="AU21" s="40" t="str">
        <f>'ETR CO2 Benefits (MEUR)'!AV22</f>
        <v xml:space="preserve"> </v>
      </c>
      <c r="AV21" s="40" t="str">
        <f>'ETR CO2 Benefits (MEUR)'!AW22</f>
        <v xml:space="preserve"> </v>
      </c>
      <c r="AW21" s="40" t="str">
        <f>'ETR CO2 Benefits (MEUR)'!AX22</f>
        <v xml:space="preserve"> </v>
      </c>
      <c r="AX21" s="248" t="str">
        <f>'ETR CO2 Benefits (MEUR)'!AY22</f>
        <v xml:space="preserve"> </v>
      </c>
    </row>
    <row r="22" spans="1:50" s="1" customFormat="1" ht="199.5" customHeight="1" x14ac:dyDescent="0.25">
      <c r="A22" s="25" t="str">
        <f>'ETR Capacities'!B23</f>
        <v>DE</v>
      </c>
      <c r="B22" s="10" t="str">
        <f>'ETR Capacities'!C23</f>
        <v>ETR-N-616</v>
      </c>
      <c r="C22" s="10" t="str">
        <f>_xlfn.XLOOKUP(B22,[4]ETR!$D$4:$D$78,[4]ETR!$E$4:$E$78)</f>
        <v>Renewable Methane according to NEP2020</v>
      </c>
      <c r="D22" s="10" t="str">
        <f>_xlfn.XLOOKUP(B22,'ETR Capacities'!$C$5:$C$79,'ETR Capacities'!$E$5:$E$79)</f>
        <v xml:space="preserve">Hydrogen and synthetic methane </v>
      </c>
      <c r="E22" s="13" t="str">
        <f>IF(_xlfn.XLOOKUP(B22,'ETR Capacities'!$C$5:$C$79,'ETR Capacities'!$F$5:$F$79)=0," ",_xlfn.XLOOKUP(B22,'ETR Capacities'!$C$5:$C$79,'ETR Capacities'!$F$5:$F$79))</f>
        <v xml:space="preserve"> </v>
      </c>
      <c r="F22" s="105">
        <f>'ETR CO2 Benefits (MEUR)'!G23</f>
        <v>0</v>
      </c>
      <c r="G22" s="105">
        <f>'ETR CO2 Benefits (MEUR)'!H23</f>
        <v>0</v>
      </c>
      <c r="H22" s="105">
        <f>'ETR CO2 Benefits (MEUR)'!I23</f>
        <v>0</v>
      </c>
      <c r="I22" s="105">
        <f>'ETR CO2 Benefits (MEUR)'!J23</f>
        <v>0</v>
      </c>
      <c r="J22" s="106">
        <f>'ETR CO2 Benefits (MEUR)'!K23</f>
        <v>0</v>
      </c>
      <c r="K22" s="209">
        <f>'ETR CO2 Benefits (MEUR)'!L23</f>
        <v>0</v>
      </c>
      <c r="L22" s="209">
        <f>'ETR CO2 Benefits (MEUR)'!M23</f>
        <v>3.6914639999999999</v>
      </c>
      <c r="M22" s="209">
        <f>'ETR CO2 Benefits (MEUR)'!N23</f>
        <v>0</v>
      </c>
      <c r="N22" s="209">
        <f>'ETR CO2 Benefits (MEUR)'!O23</f>
        <v>0</v>
      </c>
      <c r="O22" s="210">
        <f>'ETR CO2 Benefits (MEUR)'!P23</f>
        <v>0</v>
      </c>
      <c r="P22" s="209">
        <f>'ETR CO2 Benefits (MEUR)'!Q23</f>
        <v>0</v>
      </c>
      <c r="Q22" s="209">
        <f>'ETR CO2 Benefits (MEUR)'!R23</f>
        <v>1.5161370000000001</v>
      </c>
      <c r="R22" s="209">
        <f>'ETR CO2 Benefits (MEUR)'!S23</f>
        <v>0</v>
      </c>
      <c r="S22" s="209">
        <f>'ETR CO2 Benefits (MEUR)'!T23</f>
        <v>0</v>
      </c>
      <c r="T22" s="210">
        <f>'ETR CO2 Benefits (MEUR)'!U23</f>
        <v>0</v>
      </c>
      <c r="U22" s="227">
        <f>'ETR CO2 Benefits (MEUR)'!V23</f>
        <v>0</v>
      </c>
      <c r="V22" s="227">
        <f>'ETR CO2 Benefits (MEUR)'!W23</f>
        <v>1.7798130000000001</v>
      </c>
      <c r="W22" s="227">
        <f>'ETR CO2 Benefits (MEUR)'!X23</f>
        <v>0</v>
      </c>
      <c r="X22" s="227">
        <f>'ETR CO2 Benefits (MEUR)'!Y23</f>
        <v>0</v>
      </c>
      <c r="Y22" s="228">
        <f>'ETR CO2 Benefits (MEUR)'!Z23</f>
        <v>0</v>
      </c>
      <c r="Z22" s="37">
        <f>'ETR CO2 Benefits (MEUR)'!AA23</f>
        <v>0</v>
      </c>
      <c r="AA22" s="37">
        <f>'ETR CO2 Benefits (MEUR)'!AB23</f>
        <v>3.4937070000000001</v>
      </c>
      <c r="AB22" s="37">
        <f>'ETR CO2 Benefits (MEUR)'!AC23</f>
        <v>0</v>
      </c>
      <c r="AC22" s="37">
        <f>'ETR CO2 Benefits (MEUR)'!AD23</f>
        <v>0</v>
      </c>
      <c r="AD22" s="242">
        <f>'ETR CO2 Benefits (MEUR)'!AE23</f>
        <v>0</v>
      </c>
      <c r="AE22" s="40">
        <f>'ETR CO2 Benefits (MEUR)'!AF23</f>
        <v>0</v>
      </c>
      <c r="AF22" s="40">
        <f>'ETR CO2 Benefits (MEUR)'!AG23</f>
        <v>2.3071649999999999</v>
      </c>
      <c r="AG22" s="40">
        <f>'ETR CO2 Benefits (MEUR)'!AH23</f>
        <v>0</v>
      </c>
      <c r="AH22" s="40">
        <f>'ETR CO2 Benefits (MEUR)'!AI23</f>
        <v>0</v>
      </c>
      <c r="AI22" s="248">
        <f>'ETR CO2 Benefits (MEUR)'!AJ23</f>
        <v>0</v>
      </c>
      <c r="AJ22" s="227">
        <f>'ETR CO2 Benefits (MEUR)'!AK23</f>
        <v>0</v>
      </c>
      <c r="AK22" s="227">
        <f>'ETR CO2 Benefits (MEUR)'!AL23</f>
        <v>4.9439250000000001</v>
      </c>
      <c r="AL22" s="227">
        <f>'ETR CO2 Benefits (MEUR)'!AM23</f>
        <v>0</v>
      </c>
      <c r="AM22" s="227">
        <f>'ETR CO2 Benefits (MEUR)'!AN23</f>
        <v>0</v>
      </c>
      <c r="AN22" s="228">
        <f>'ETR CO2 Benefits (MEUR)'!AO23</f>
        <v>0</v>
      </c>
      <c r="AO22" s="37">
        <f>'ETR CO2 Benefits (MEUR)'!AP23</f>
        <v>0</v>
      </c>
      <c r="AP22" s="37">
        <f>'ETR CO2 Benefits (MEUR)'!AQ23</f>
        <v>6.5918999999999999</v>
      </c>
      <c r="AQ22" s="37">
        <f>'ETR CO2 Benefits (MEUR)'!AR23</f>
        <v>0</v>
      </c>
      <c r="AR22" s="37">
        <f>'ETR CO2 Benefits (MEUR)'!AS23</f>
        <v>0</v>
      </c>
      <c r="AS22" s="242">
        <f>'ETR CO2 Benefits (MEUR)'!AT23</f>
        <v>0</v>
      </c>
      <c r="AT22" s="40">
        <f>'ETR CO2 Benefits (MEUR)'!AU23</f>
        <v>0</v>
      </c>
      <c r="AU22" s="40">
        <f>'ETR CO2 Benefits (MEUR)'!AV23</f>
        <v>5.2735200000000004</v>
      </c>
      <c r="AV22" s="40">
        <f>'ETR CO2 Benefits (MEUR)'!AW23</f>
        <v>0</v>
      </c>
      <c r="AW22" s="40">
        <f>'ETR CO2 Benefits (MEUR)'!AX23</f>
        <v>0</v>
      </c>
      <c r="AX22" s="248">
        <f>'ETR CO2 Benefits (MEUR)'!AY23</f>
        <v>0</v>
      </c>
    </row>
    <row r="23" spans="1:50" s="9" customFormat="1" ht="229.5" customHeight="1" x14ac:dyDescent="0.25">
      <c r="A23" s="25" t="str">
        <f>'ETR Capacities'!B24</f>
        <v>DE</v>
      </c>
      <c r="B23" s="10" t="str">
        <f>'ETR Capacities'!C24</f>
        <v>ETR-N-622</v>
      </c>
      <c r="C23" s="10" t="str">
        <f>_xlfn.XLOOKUP(B23,[4]ETR!$D$4:$D$78,[4]ETR!$E$4:$E$78)</f>
        <v>Renewable Hydrogen according to NEP2020</v>
      </c>
      <c r="D23" s="10" t="str">
        <f>_xlfn.XLOOKUP(B23,'ETR Capacities'!$C$5:$C$79,'ETR Capacities'!$E$5:$E$79)</f>
        <v xml:space="preserve">Hydrogen and synthetic methane </v>
      </c>
      <c r="E23" s="13" t="str">
        <f>IF(_xlfn.XLOOKUP(B23,'ETR Capacities'!$C$5:$C$79,'ETR Capacities'!$F$5:$F$79)=0," ",_xlfn.XLOOKUP(B23,'ETR Capacities'!$C$5:$C$79,'ETR Capacities'!$F$5:$F$79))</f>
        <v xml:space="preserve"> </v>
      </c>
      <c r="F23" s="297">
        <f>'ETR CO2 Benefits (MEUR)'!G24</f>
        <v>0.90554310000000016</v>
      </c>
      <c r="G23" s="105">
        <f>'ETR CO2 Benefits (MEUR)'!H24</f>
        <v>0</v>
      </c>
      <c r="H23" s="105">
        <f>'ETR CO2 Benefits (MEUR)'!I24</f>
        <v>0</v>
      </c>
      <c r="I23" s="105">
        <f>'ETR CO2 Benefits (MEUR)'!J24</f>
        <v>0</v>
      </c>
      <c r="J23" s="106">
        <f>'ETR CO2 Benefits (MEUR)'!K24</f>
        <v>0</v>
      </c>
      <c r="K23" s="213">
        <f>'ETR CO2 Benefits (MEUR)'!L24</f>
        <v>36.700020000000016</v>
      </c>
      <c r="L23" s="209">
        <f>'ETR CO2 Benefits (MEUR)'!M24</f>
        <v>0</v>
      </c>
      <c r="M23" s="209">
        <f>'ETR CO2 Benefits (MEUR)'!N24</f>
        <v>0</v>
      </c>
      <c r="N23" s="209">
        <f>'ETR CO2 Benefits (MEUR)'!O24</f>
        <v>0</v>
      </c>
      <c r="O23" s="210">
        <f>'ETR CO2 Benefits (MEUR)'!P24</f>
        <v>0</v>
      </c>
      <c r="P23" s="213">
        <f>'ETR CO2 Benefits (MEUR)'!Q24</f>
        <v>15.073222500000005</v>
      </c>
      <c r="Q23" s="209">
        <f>'ETR CO2 Benefits (MEUR)'!R24</f>
        <v>0</v>
      </c>
      <c r="R23" s="209">
        <f>'ETR CO2 Benefits (MEUR)'!S24</f>
        <v>0</v>
      </c>
      <c r="S23" s="209">
        <f>'ETR CO2 Benefits (MEUR)'!T24</f>
        <v>0</v>
      </c>
      <c r="T23" s="210">
        <f>'ETR CO2 Benefits (MEUR)'!U24</f>
        <v>0</v>
      </c>
      <c r="U23" s="231">
        <f>'ETR CO2 Benefits (MEUR)'!V24</f>
        <v>17.694652500000007</v>
      </c>
      <c r="V23" s="227">
        <f>'ETR CO2 Benefits (MEUR)'!W24</f>
        <v>0</v>
      </c>
      <c r="W23" s="227">
        <f>'ETR CO2 Benefits (MEUR)'!X24</f>
        <v>0</v>
      </c>
      <c r="X23" s="227">
        <f>'ETR CO2 Benefits (MEUR)'!Y24</f>
        <v>0</v>
      </c>
      <c r="Y23" s="228">
        <f>'ETR CO2 Benefits (MEUR)'!Z24</f>
        <v>0</v>
      </c>
      <c r="Z23" s="38">
        <f>'ETR CO2 Benefits (MEUR)'!AA24</f>
        <v>34.733947500000014</v>
      </c>
      <c r="AA23" s="37">
        <f>'ETR CO2 Benefits (MEUR)'!AB24</f>
        <v>0</v>
      </c>
      <c r="AB23" s="37">
        <f>'ETR CO2 Benefits (MEUR)'!AC24</f>
        <v>0</v>
      </c>
      <c r="AC23" s="37">
        <f>'ETR CO2 Benefits (MEUR)'!AD24</f>
        <v>0</v>
      </c>
      <c r="AD23" s="242">
        <f>'ETR CO2 Benefits (MEUR)'!AE24</f>
        <v>0</v>
      </c>
      <c r="AE23" s="41">
        <f>'ETR CO2 Benefits (MEUR)'!AF24</f>
        <v>22.937512500000008</v>
      </c>
      <c r="AF23" s="40">
        <f>'ETR CO2 Benefits (MEUR)'!AG24</f>
        <v>0</v>
      </c>
      <c r="AG23" s="40">
        <f>'ETR CO2 Benefits (MEUR)'!AH24</f>
        <v>0</v>
      </c>
      <c r="AH23" s="40">
        <f>'ETR CO2 Benefits (MEUR)'!AI24</f>
        <v>0</v>
      </c>
      <c r="AI23" s="248">
        <f>'ETR CO2 Benefits (MEUR)'!AJ24</f>
        <v>0</v>
      </c>
      <c r="AJ23" s="231">
        <f>'ETR CO2 Benefits (MEUR)'!AK24</f>
        <v>51.73875000000001</v>
      </c>
      <c r="AK23" s="227">
        <f>'ETR CO2 Benefits (MEUR)'!AL24</f>
        <v>0</v>
      </c>
      <c r="AL23" s="227">
        <f>'ETR CO2 Benefits (MEUR)'!AM24</f>
        <v>0</v>
      </c>
      <c r="AM23" s="227">
        <f>'ETR CO2 Benefits (MEUR)'!AN24</f>
        <v>0</v>
      </c>
      <c r="AN23" s="228">
        <f>'ETR CO2 Benefits (MEUR)'!AO24</f>
        <v>0</v>
      </c>
      <c r="AO23" s="38">
        <f>'ETR CO2 Benefits (MEUR)'!AP24</f>
        <v>68.985000000000014</v>
      </c>
      <c r="AP23" s="37">
        <f>'ETR CO2 Benefits (MEUR)'!AQ24</f>
        <v>0</v>
      </c>
      <c r="AQ23" s="37">
        <f>'ETR CO2 Benefits (MEUR)'!AR24</f>
        <v>0</v>
      </c>
      <c r="AR23" s="37">
        <f>'ETR CO2 Benefits (MEUR)'!AS24</f>
        <v>0</v>
      </c>
      <c r="AS23" s="242">
        <f>'ETR CO2 Benefits (MEUR)'!AT24</f>
        <v>0</v>
      </c>
      <c r="AT23" s="41">
        <f>'ETR CO2 Benefits (MEUR)'!AU24</f>
        <v>55.188000000000009</v>
      </c>
      <c r="AU23" s="40">
        <f>'ETR CO2 Benefits (MEUR)'!AV24</f>
        <v>0</v>
      </c>
      <c r="AV23" s="40">
        <f>'ETR CO2 Benefits (MEUR)'!AW24</f>
        <v>0</v>
      </c>
      <c r="AW23" s="40">
        <f>'ETR CO2 Benefits (MEUR)'!AX24</f>
        <v>0</v>
      </c>
      <c r="AX23" s="248">
        <f>'ETR CO2 Benefits (MEUR)'!AY24</f>
        <v>0</v>
      </c>
    </row>
    <row r="24" spans="1:50" s="9" customFormat="1" ht="154.5" customHeight="1" x14ac:dyDescent="0.25">
      <c r="A24" s="25" t="str">
        <f>'ETR Capacities'!B25</f>
        <v>DE</v>
      </c>
      <c r="B24" s="10" t="str">
        <f>'ETR Capacities'!C25</f>
        <v>ETR-N-852</v>
      </c>
      <c r="C24" s="10" t="str">
        <f>_xlfn.XLOOKUP(B24,[4]ETR!$D$4:$D$78,[4]ETR!$E$4:$E$78)</f>
        <v>Green Hydrogen Hub Ahaus-Epe</v>
      </c>
      <c r="D24" s="10" t="str">
        <f>_xlfn.XLOOKUP(B24,'ETR Capacities'!$C$5:$C$79,'ETR Capacities'!$E$5:$E$79)</f>
        <v xml:space="preserve">Hydrogen and synthetic methane </v>
      </c>
      <c r="E24" s="13" t="str">
        <f>IF(_xlfn.XLOOKUP(B24,'ETR Capacities'!$C$5:$C$79,'ETR Capacities'!$F$5:$F$79)=0," ",_xlfn.XLOOKUP(B24,'ETR Capacities'!$C$5:$C$79,'ETR Capacities'!$F$5:$F$79))</f>
        <v xml:space="preserve"> </v>
      </c>
      <c r="F24" s="105">
        <f>'ETR CO2 Benefits (MEUR)'!G25</f>
        <v>0</v>
      </c>
      <c r="G24" s="105">
        <f>'ETR CO2 Benefits (MEUR)'!H25</f>
        <v>0</v>
      </c>
      <c r="H24" s="105">
        <f>'ETR CO2 Benefits (MEUR)'!I25</f>
        <v>0</v>
      </c>
      <c r="I24" s="105">
        <f>'ETR CO2 Benefits (MEUR)'!J25</f>
        <v>0</v>
      </c>
      <c r="J24" s="106">
        <f>'ETR CO2 Benefits (MEUR)'!K25</f>
        <v>0</v>
      </c>
      <c r="K24" s="209">
        <f>'ETR CO2 Benefits (MEUR)'!L25</f>
        <v>0</v>
      </c>
      <c r="L24" s="209">
        <f>'ETR CO2 Benefits (MEUR)'!M25</f>
        <v>0</v>
      </c>
      <c r="M24" s="209">
        <f>'ETR CO2 Benefits (MEUR)'!N25</f>
        <v>0</v>
      </c>
      <c r="N24" s="209">
        <f>'ETR CO2 Benefits (MEUR)'!O25</f>
        <v>0</v>
      </c>
      <c r="O24" s="210">
        <f>'ETR CO2 Benefits (MEUR)'!P25</f>
        <v>0</v>
      </c>
      <c r="P24" s="209">
        <f>'ETR CO2 Benefits (MEUR)'!Q25</f>
        <v>0</v>
      </c>
      <c r="Q24" s="209">
        <f>'ETR CO2 Benefits (MEUR)'!R25</f>
        <v>0</v>
      </c>
      <c r="R24" s="209">
        <f>'ETR CO2 Benefits (MEUR)'!S25</f>
        <v>0</v>
      </c>
      <c r="S24" s="209">
        <f>'ETR CO2 Benefits (MEUR)'!T25</f>
        <v>0</v>
      </c>
      <c r="T24" s="210">
        <f>'ETR CO2 Benefits (MEUR)'!U25</f>
        <v>0</v>
      </c>
      <c r="U24" s="227">
        <f>'ETR CO2 Benefits (MEUR)'!V25</f>
        <v>5.2152660000000006</v>
      </c>
      <c r="V24" s="227">
        <f>'ETR CO2 Benefits (MEUR)'!W25</f>
        <v>0</v>
      </c>
      <c r="W24" s="227">
        <f>'ETR CO2 Benefits (MEUR)'!X25</f>
        <v>0</v>
      </c>
      <c r="X24" s="227">
        <f>'ETR CO2 Benefits (MEUR)'!Y25</f>
        <v>0</v>
      </c>
      <c r="Y24" s="228">
        <f>'ETR CO2 Benefits (MEUR)'!Z25</f>
        <v>0</v>
      </c>
      <c r="Z24" s="37">
        <f>'ETR CO2 Benefits (MEUR)'!AA25</f>
        <v>10.237374000000003</v>
      </c>
      <c r="AA24" s="37">
        <f>'ETR CO2 Benefits (MEUR)'!AB25</f>
        <v>0</v>
      </c>
      <c r="AB24" s="37">
        <f>'ETR CO2 Benefits (MEUR)'!AC25</f>
        <v>0</v>
      </c>
      <c r="AC24" s="37">
        <f>'ETR CO2 Benefits (MEUR)'!AD25</f>
        <v>0</v>
      </c>
      <c r="AD24" s="242">
        <f>'ETR CO2 Benefits (MEUR)'!AE25</f>
        <v>0</v>
      </c>
      <c r="AE24" s="40">
        <f>'ETR CO2 Benefits (MEUR)'!AF25</f>
        <v>6.760530000000001</v>
      </c>
      <c r="AF24" s="40">
        <f>'ETR CO2 Benefits (MEUR)'!AG25</f>
        <v>0</v>
      </c>
      <c r="AG24" s="40">
        <f>'ETR CO2 Benefits (MEUR)'!AH25</f>
        <v>0</v>
      </c>
      <c r="AH24" s="40">
        <f>'ETR CO2 Benefits (MEUR)'!AI25</f>
        <v>0</v>
      </c>
      <c r="AI24" s="248">
        <f>'ETR CO2 Benefits (MEUR)'!AJ25</f>
        <v>0</v>
      </c>
      <c r="AJ24" s="227">
        <f>'ETR CO2 Benefits (MEUR)'!AK25</f>
        <v>48.289500000000011</v>
      </c>
      <c r="AK24" s="227">
        <f>'ETR CO2 Benefits (MEUR)'!AL25</f>
        <v>0</v>
      </c>
      <c r="AL24" s="227">
        <f>'ETR CO2 Benefits (MEUR)'!AM25</f>
        <v>0</v>
      </c>
      <c r="AM24" s="227">
        <f>'ETR CO2 Benefits (MEUR)'!AN25</f>
        <v>0</v>
      </c>
      <c r="AN24" s="228">
        <f>'ETR CO2 Benefits (MEUR)'!AO25</f>
        <v>0</v>
      </c>
      <c r="AO24" s="37">
        <f>'ETR CO2 Benefits (MEUR)'!AP25</f>
        <v>64.38600000000001</v>
      </c>
      <c r="AP24" s="37">
        <f>'ETR CO2 Benefits (MEUR)'!AQ25</f>
        <v>0</v>
      </c>
      <c r="AQ24" s="37">
        <f>'ETR CO2 Benefits (MEUR)'!AR25</f>
        <v>0</v>
      </c>
      <c r="AR24" s="37">
        <f>'ETR CO2 Benefits (MEUR)'!AS25</f>
        <v>0</v>
      </c>
      <c r="AS24" s="242">
        <f>'ETR CO2 Benefits (MEUR)'!AT25</f>
        <v>0</v>
      </c>
      <c r="AT24" s="40">
        <f>'ETR CO2 Benefits (MEUR)'!AU25</f>
        <v>51.508800000000008</v>
      </c>
      <c r="AU24" s="40">
        <f>'ETR CO2 Benefits (MEUR)'!AV25</f>
        <v>0</v>
      </c>
      <c r="AV24" s="40">
        <f>'ETR CO2 Benefits (MEUR)'!AW25</f>
        <v>0</v>
      </c>
      <c r="AW24" s="40">
        <f>'ETR CO2 Benefits (MEUR)'!AX25</f>
        <v>0</v>
      </c>
      <c r="AX24" s="248">
        <f>'ETR CO2 Benefits (MEUR)'!AY25</f>
        <v>0</v>
      </c>
    </row>
    <row r="25" spans="1:50" s="9" customFormat="1" ht="28.5" x14ac:dyDescent="0.25">
      <c r="A25" s="25" t="str">
        <f>'ETR Capacities'!B26</f>
        <v>DE</v>
      </c>
      <c r="B25" s="10" t="str">
        <f>'ETR Capacities'!C26</f>
        <v>ETR-N-846</v>
      </c>
      <c r="C25" s="10" t="str">
        <f>_xlfn.XLOOKUP(B25,[4]ETR!$D$4:$D$78,[4]ETR!$E$4:$E$78)</f>
        <v>Green Hydrogen Hub Harsefeld</v>
      </c>
      <c r="D25" s="10" t="str">
        <f>_xlfn.XLOOKUP(B25,'ETR Capacities'!$C$5:$C$79,'ETR Capacities'!$E$5:$E$79)</f>
        <v xml:space="preserve">Hydrogen and synthetic methane </v>
      </c>
      <c r="E25" s="13" t="str">
        <f>IF(_xlfn.XLOOKUP(B25,'ETR Capacities'!$C$5:$C$79,'ETR Capacities'!$F$5:$F$79)=0," ",_xlfn.XLOOKUP(B25,'ETR Capacities'!$C$5:$C$79,'ETR Capacities'!$F$5:$F$79))</f>
        <v xml:space="preserve"> </v>
      </c>
      <c r="F25" s="105">
        <f>'ETR CO2 Benefits (MEUR)'!G26</f>
        <v>0</v>
      </c>
      <c r="G25" s="105">
        <f>'ETR CO2 Benefits (MEUR)'!H26</f>
        <v>0</v>
      </c>
      <c r="H25" s="105">
        <f>'ETR CO2 Benefits (MEUR)'!I26</f>
        <v>0</v>
      </c>
      <c r="I25" s="105">
        <f>'ETR CO2 Benefits (MEUR)'!J26</f>
        <v>0</v>
      </c>
      <c r="J25" s="106">
        <f>'ETR CO2 Benefits (MEUR)'!K26</f>
        <v>0</v>
      </c>
      <c r="K25" s="209">
        <f>'ETR CO2 Benefits (MEUR)'!L26</f>
        <v>0</v>
      </c>
      <c r="L25" s="209">
        <f>'ETR CO2 Benefits (MEUR)'!M26</f>
        <v>0</v>
      </c>
      <c r="M25" s="209">
        <f>'ETR CO2 Benefits (MEUR)'!N26</f>
        <v>0</v>
      </c>
      <c r="N25" s="209">
        <f>'ETR CO2 Benefits (MEUR)'!O26</f>
        <v>0</v>
      </c>
      <c r="O25" s="210">
        <f>'ETR CO2 Benefits (MEUR)'!P26</f>
        <v>0</v>
      </c>
      <c r="P25" s="209">
        <f>'ETR CO2 Benefits (MEUR)'!Q26</f>
        <v>0</v>
      </c>
      <c r="Q25" s="209">
        <f>'ETR CO2 Benefits (MEUR)'!R26</f>
        <v>0</v>
      </c>
      <c r="R25" s="209">
        <f>'ETR CO2 Benefits (MEUR)'!S26</f>
        <v>0</v>
      </c>
      <c r="S25" s="209">
        <f>'ETR CO2 Benefits (MEUR)'!T26</f>
        <v>0</v>
      </c>
      <c r="T25" s="210">
        <f>'ETR CO2 Benefits (MEUR)'!U26</f>
        <v>0</v>
      </c>
      <c r="U25" s="227">
        <f>'ETR CO2 Benefits (MEUR)'!V26</f>
        <v>5.2152660000000006</v>
      </c>
      <c r="V25" s="227">
        <f>'ETR CO2 Benefits (MEUR)'!W26</f>
        <v>0</v>
      </c>
      <c r="W25" s="227">
        <f>'ETR CO2 Benefits (MEUR)'!X26</f>
        <v>0</v>
      </c>
      <c r="X25" s="227">
        <f>'ETR CO2 Benefits (MEUR)'!Y26</f>
        <v>0</v>
      </c>
      <c r="Y25" s="228">
        <f>'ETR CO2 Benefits (MEUR)'!Z26</f>
        <v>0</v>
      </c>
      <c r="Z25" s="37">
        <f>'ETR CO2 Benefits (MEUR)'!AA26</f>
        <v>10.237374000000003</v>
      </c>
      <c r="AA25" s="37">
        <f>'ETR CO2 Benefits (MEUR)'!AB26</f>
        <v>0</v>
      </c>
      <c r="AB25" s="37">
        <f>'ETR CO2 Benefits (MEUR)'!AC26</f>
        <v>0</v>
      </c>
      <c r="AC25" s="37">
        <f>'ETR CO2 Benefits (MEUR)'!AD26</f>
        <v>0</v>
      </c>
      <c r="AD25" s="242">
        <f>'ETR CO2 Benefits (MEUR)'!AE26</f>
        <v>0</v>
      </c>
      <c r="AE25" s="40">
        <f>'ETR CO2 Benefits (MEUR)'!AF26</f>
        <v>6.760530000000001</v>
      </c>
      <c r="AF25" s="40">
        <f>'ETR CO2 Benefits (MEUR)'!AG26</f>
        <v>0</v>
      </c>
      <c r="AG25" s="40">
        <f>'ETR CO2 Benefits (MEUR)'!AH26</f>
        <v>0</v>
      </c>
      <c r="AH25" s="40">
        <f>'ETR CO2 Benefits (MEUR)'!AI26</f>
        <v>0</v>
      </c>
      <c r="AI25" s="248">
        <f>'ETR CO2 Benefits (MEUR)'!AJ26</f>
        <v>0</v>
      </c>
      <c r="AJ25" s="227">
        <f>'ETR CO2 Benefits (MEUR)'!AK26</f>
        <v>48.289500000000011</v>
      </c>
      <c r="AK25" s="227">
        <f>'ETR CO2 Benefits (MEUR)'!AL26</f>
        <v>0</v>
      </c>
      <c r="AL25" s="227">
        <f>'ETR CO2 Benefits (MEUR)'!AM26</f>
        <v>0</v>
      </c>
      <c r="AM25" s="227">
        <f>'ETR CO2 Benefits (MEUR)'!AN26</f>
        <v>0</v>
      </c>
      <c r="AN25" s="228">
        <f>'ETR CO2 Benefits (MEUR)'!AO26</f>
        <v>0</v>
      </c>
      <c r="AO25" s="37">
        <f>'ETR CO2 Benefits (MEUR)'!AP26</f>
        <v>64.38600000000001</v>
      </c>
      <c r="AP25" s="37">
        <f>'ETR CO2 Benefits (MEUR)'!AQ26</f>
        <v>0</v>
      </c>
      <c r="AQ25" s="37">
        <f>'ETR CO2 Benefits (MEUR)'!AR26</f>
        <v>0</v>
      </c>
      <c r="AR25" s="37">
        <f>'ETR CO2 Benefits (MEUR)'!AS26</f>
        <v>0</v>
      </c>
      <c r="AS25" s="242">
        <f>'ETR CO2 Benefits (MEUR)'!AT26</f>
        <v>0</v>
      </c>
      <c r="AT25" s="40">
        <f>'ETR CO2 Benefits (MEUR)'!AU26</f>
        <v>51.508800000000008</v>
      </c>
      <c r="AU25" s="40">
        <f>'ETR CO2 Benefits (MEUR)'!AV26</f>
        <v>0</v>
      </c>
      <c r="AV25" s="40">
        <f>'ETR CO2 Benefits (MEUR)'!AW26</f>
        <v>0</v>
      </c>
      <c r="AW25" s="40">
        <f>'ETR CO2 Benefits (MEUR)'!AX26</f>
        <v>0</v>
      </c>
      <c r="AX25" s="248">
        <f>'ETR CO2 Benefits (MEUR)'!AY26</f>
        <v>0</v>
      </c>
    </row>
    <row r="26" spans="1:50" s="9" customFormat="1" ht="186.75" customHeight="1" x14ac:dyDescent="0.25">
      <c r="A26" s="25" t="str">
        <f>'ETR Capacities'!B27</f>
        <v>DE</v>
      </c>
      <c r="B26" s="10" t="str">
        <f>'ETR Capacities'!C27</f>
        <v>ETR-N-883</v>
      </c>
      <c r="C26" s="10" t="str">
        <f>_xlfn.XLOOKUP(B26,[4]ETR!$D$4:$D$78,[4]ETR!$E$4:$E$78)</f>
        <v>Green Hydrogen Hub Moeckow</v>
      </c>
      <c r="D26" s="10" t="str">
        <f>_xlfn.XLOOKUP(B26,'ETR Capacities'!$C$5:$C$79,'ETR Capacities'!$E$5:$E$79)</f>
        <v xml:space="preserve">Hydrogen and synthetic methane </v>
      </c>
      <c r="E26" s="13" t="str">
        <f>IF(_xlfn.XLOOKUP(B26,'ETR Capacities'!$C$5:$C$79,'ETR Capacities'!$F$5:$F$79)=0," ",_xlfn.XLOOKUP(B26,'ETR Capacities'!$C$5:$C$79,'ETR Capacities'!$F$5:$F$79))</f>
        <v xml:space="preserve"> </v>
      </c>
      <c r="F26" s="105">
        <f>'ETR CO2 Benefits (MEUR)'!G27</f>
        <v>0</v>
      </c>
      <c r="G26" s="105">
        <f>'ETR CO2 Benefits (MEUR)'!H27</f>
        <v>0</v>
      </c>
      <c r="H26" s="105">
        <f>'ETR CO2 Benefits (MEUR)'!I27</f>
        <v>0</v>
      </c>
      <c r="I26" s="105">
        <f>'ETR CO2 Benefits (MEUR)'!J27</f>
        <v>0</v>
      </c>
      <c r="J26" s="106">
        <f>'ETR CO2 Benefits (MEUR)'!K27</f>
        <v>0</v>
      </c>
      <c r="K26" s="209">
        <f>'ETR CO2 Benefits (MEUR)'!L27</f>
        <v>0</v>
      </c>
      <c r="L26" s="209">
        <f>'ETR CO2 Benefits (MEUR)'!M27</f>
        <v>0</v>
      </c>
      <c r="M26" s="209">
        <f>'ETR CO2 Benefits (MEUR)'!N27</f>
        <v>0</v>
      </c>
      <c r="N26" s="209">
        <f>'ETR CO2 Benefits (MEUR)'!O27</f>
        <v>0</v>
      </c>
      <c r="O26" s="210">
        <f>'ETR CO2 Benefits (MEUR)'!P27</f>
        <v>0</v>
      </c>
      <c r="P26" s="209">
        <f>'ETR CO2 Benefits (MEUR)'!Q27</f>
        <v>0</v>
      </c>
      <c r="Q26" s="209">
        <f>'ETR CO2 Benefits (MEUR)'!R27</f>
        <v>0</v>
      </c>
      <c r="R26" s="209">
        <f>'ETR CO2 Benefits (MEUR)'!S27</f>
        <v>0</v>
      </c>
      <c r="S26" s="209">
        <f>'ETR CO2 Benefits (MEUR)'!T27</f>
        <v>0</v>
      </c>
      <c r="T26" s="210">
        <f>'ETR CO2 Benefits (MEUR)'!U27</f>
        <v>0</v>
      </c>
      <c r="U26" s="227">
        <f>'ETR CO2 Benefits (MEUR)'!V27</f>
        <v>5.2152660000000006</v>
      </c>
      <c r="V26" s="227">
        <f>'ETR CO2 Benefits (MEUR)'!W27</f>
        <v>0</v>
      </c>
      <c r="W26" s="227">
        <f>'ETR CO2 Benefits (MEUR)'!X27</f>
        <v>0</v>
      </c>
      <c r="X26" s="227">
        <f>'ETR CO2 Benefits (MEUR)'!Y27</f>
        <v>0</v>
      </c>
      <c r="Y26" s="228">
        <f>'ETR CO2 Benefits (MEUR)'!Z27</f>
        <v>0</v>
      </c>
      <c r="Z26" s="37">
        <f>'ETR CO2 Benefits (MEUR)'!AA27</f>
        <v>10.237374000000003</v>
      </c>
      <c r="AA26" s="37">
        <f>'ETR CO2 Benefits (MEUR)'!AB27</f>
        <v>0</v>
      </c>
      <c r="AB26" s="37">
        <f>'ETR CO2 Benefits (MEUR)'!AC27</f>
        <v>0</v>
      </c>
      <c r="AC26" s="37">
        <f>'ETR CO2 Benefits (MEUR)'!AD27</f>
        <v>0</v>
      </c>
      <c r="AD26" s="242">
        <f>'ETR CO2 Benefits (MEUR)'!AE27</f>
        <v>0</v>
      </c>
      <c r="AE26" s="40">
        <f>'ETR CO2 Benefits (MEUR)'!AF27</f>
        <v>6.760530000000001</v>
      </c>
      <c r="AF26" s="40">
        <f>'ETR CO2 Benefits (MEUR)'!AG27</f>
        <v>0</v>
      </c>
      <c r="AG26" s="40">
        <f>'ETR CO2 Benefits (MEUR)'!AH27</f>
        <v>0</v>
      </c>
      <c r="AH26" s="40">
        <f>'ETR CO2 Benefits (MEUR)'!AI27</f>
        <v>0</v>
      </c>
      <c r="AI26" s="248">
        <f>'ETR CO2 Benefits (MEUR)'!AJ27</f>
        <v>0</v>
      </c>
      <c r="AJ26" s="227">
        <f>'ETR CO2 Benefits (MEUR)'!AK27</f>
        <v>48.289500000000011</v>
      </c>
      <c r="AK26" s="227">
        <f>'ETR CO2 Benefits (MEUR)'!AL27</f>
        <v>0</v>
      </c>
      <c r="AL26" s="227">
        <f>'ETR CO2 Benefits (MEUR)'!AM27</f>
        <v>0</v>
      </c>
      <c r="AM26" s="227">
        <f>'ETR CO2 Benefits (MEUR)'!AN27</f>
        <v>0</v>
      </c>
      <c r="AN26" s="228">
        <f>'ETR CO2 Benefits (MEUR)'!AO27</f>
        <v>0</v>
      </c>
      <c r="AO26" s="37">
        <f>'ETR CO2 Benefits (MEUR)'!AP27</f>
        <v>64.38600000000001</v>
      </c>
      <c r="AP26" s="37">
        <f>'ETR CO2 Benefits (MEUR)'!AQ27</f>
        <v>0</v>
      </c>
      <c r="AQ26" s="37">
        <f>'ETR CO2 Benefits (MEUR)'!AR27</f>
        <v>0</v>
      </c>
      <c r="AR26" s="37">
        <f>'ETR CO2 Benefits (MEUR)'!AS27</f>
        <v>0</v>
      </c>
      <c r="AS26" s="242">
        <f>'ETR CO2 Benefits (MEUR)'!AT27</f>
        <v>0</v>
      </c>
      <c r="AT26" s="40">
        <f>'ETR CO2 Benefits (MEUR)'!AU27</f>
        <v>51.508800000000008</v>
      </c>
      <c r="AU26" s="40">
        <f>'ETR CO2 Benefits (MEUR)'!AV27</f>
        <v>0</v>
      </c>
      <c r="AV26" s="40">
        <f>'ETR CO2 Benefits (MEUR)'!AW27</f>
        <v>0</v>
      </c>
      <c r="AW26" s="40">
        <f>'ETR CO2 Benefits (MEUR)'!AX27</f>
        <v>0</v>
      </c>
      <c r="AX26" s="248">
        <f>'ETR CO2 Benefits (MEUR)'!AY27</f>
        <v>0</v>
      </c>
    </row>
    <row r="27" spans="1:50" ht="159.75" customHeight="1" x14ac:dyDescent="0.25">
      <c r="A27" s="25" t="str">
        <f>'ETR Capacities'!B28</f>
        <v>DE</v>
      </c>
      <c r="B27" s="10" t="str">
        <f>'ETR Capacities'!C28</f>
        <v>ETR-N-894</v>
      </c>
      <c r="C27" s="10" t="str">
        <f>_xlfn.XLOOKUP(B27,[4]ETR!$D$4:$D$78,[4]ETR!$E$4:$E$78)</f>
        <v>Green Hydrogen Hub Etzel</v>
      </c>
      <c r="D27" s="10" t="str">
        <f>_xlfn.XLOOKUP(B27,'ETR Capacities'!$C$5:$C$79,'ETR Capacities'!$E$5:$E$79)</f>
        <v xml:space="preserve">Hydrogen and synthetic methane </v>
      </c>
      <c r="E27" s="13" t="str">
        <f>IF(_xlfn.XLOOKUP(B27,'ETR Capacities'!$C$5:$C$79,'ETR Capacities'!$F$5:$F$79)=0," ",_xlfn.XLOOKUP(B27,'ETR Capacities'!$C$5:$C$79,'ETR Capacities'!$F$5:$F$79))</f>
        <v xml:space="preserve"> </v>
      </c>
      <c r="F27" s="105">
        <f>'ETR CO2 Benefits (MEUR)'!G28</f>
        <v>0</v>
      </c>
      <c r="G27" s="105">
        <f>'ETR CO2 Benefits (MEUR)'!H28</f>
        <v>0</v>
      </c>
      <c r="H27" s="105">
        <f>'ETR CO2 Benefits (MEUR)'!I28</f>
        <v>0</v>
      </c>
      <c r="I27" s="105">
        <f>'ETR CO2 Benefits (MEUR)'!J28</f>
        <v>0</v>
      </c>
      <c r="J27" s="106">
        <f>'ETR CO2 Benefits (MEUR)'!K28</f>
        <v>0</v>
      </c>
      <c r="K27" s="209">
        <f>'ETR CO2 Benefits (MEUR)'!L28</f>
        <v>0</v>
      </c>
      <c r="L27" s="209">
        <f>'ETR CO2 Benefits (MEUR)'!M28</f>
        <v>0</v>
      </c>
      <c r="M27" s="209">
        <f>'ETR CO2 Benefits (MEUR)'!N28</f>
        <v>0</v>
      </c>
      <c r="N27" s="209">
        <f>'ETR CO2 Benefits (MEUR)'!O28</f>
        <v>0</v>
      </c>
      <c r="O27" s="210">
        <f>'ETR CO2 Benefits (MEUR)'!P28</f>
        <v>0</v>
      </c>
      <c r="P27" s="209">
        <f>'ETR CO2 Benefits (MEUR)'!Q28</f>
        <v>0</v>
      </c>
      <c r="Q27" s="209">
        <f>'ETR CO2 Benefits (MEUR)'!R28</f>
        <v>0</v>
      </c>
      <c r="R27" s="209">
        <f>'ETR CO2 Benefits (MEUR)'!S28</f>
        <v>0</v>
      </c>
      <c r="S27" s="209">
        <f>'ETR CO2 Benefits (MEUR)'!T28</f>
        <v>0</v>
      </c>
      <c r="T27" s="210">
        <f>'ETR CO2 Benefits (MEUR)'!U28</f>
        <v>0</v>
      </c>
      <c r="U27" s="227">
        <f>'ETR CO2 Benefits (MEUR)'!V28</f>
        <v>5.2152660000000006</v>
      </c>
      <c r="V27" s="227">
        <f>'ETR CO2 Benefits (MEUR)'!W28</f>
        <v>0</v>
      </c>
      <c r="W27" s="227">
        <f>'ETR CO2 Benefits (MEUR)'!X28</f>
        <v>0</v>
      </c>
      <c r="X27" s="227">
        <f>'ETR CO2 Benefits (MEUR)'!Y28</f>
        <v>0</v>
      </c>
      <c r="Y27" s="228">
        <f>'ETR CO2 Benefits (MEUR)'!Z28</f>
        <v>0</v>
      </c>
      <c r="Z27" s="37">
        <f>'ETR CO2 Benefits (MEUR)'!AA28</f>
        <v>10.237374000000003</v>
      </c>
      <c r="AA27" s="37">
        <f>'ETR CO2 Benefits (MEUR)'!AB28</f>
        <v>0</v>
      </c>
      <c r="AB27" s="37">
        <f>'ETR CO2 Benefits (MEUR)'!AC28</f>
        <v>0</v>
      </c>
      <c r="AC27" s="37">
        <f>'ETR CO2 Benefits (MEUR)'!AD28</f>
        <v>0</v>
      </c>
      <c r="AD27" s="242">
        <f>'ETR CO2 Benefits (MEUR)'!AE28</f>
        <v>0</v>
      </c>
      <c r="AE27" s="40">
        <f>'ETR CO2 Benefits (MEUR)'!AF28</f>
        <v>6.760530000000001</v>
      </c>
      <c r="AF27" s="40">
        <f>'ETR CO2 Benefits (MEUR)'!AG28</f>
        <v>0</v>
      </c>
      <c r="AG27" s="40">
        <f>'ETR CO2 Benefits (MEUR)'!AH28</f>
        <v>0</v>
      </c>
      <c r="AH27" s="40">
        <f>'ETR CO2 Benefits (MEUR)'!AI28</f>
        <v>0</v>
      </c>
      <c r="AI27" s="248">
        <f>'ETR CO2 Benefits (MEUR)'!AJ28</f>
        <v>0</v>
      </c>
      <c r="AJ27" s="227">
        <f>'ETR CO2 Benefits (MEUR)'!AK28</f>
        <v>48.289500000000011</v>
      </c>
      <c r="AK27" s="227">
        <f>'ETR CO2 Benefits (MEUR)'!AL28</f>
        <v>0</v>
      </c>
      <c r="AL27" s="227">
        <f>'ETR CO2 Benefits (MEUR)'!AM28</f>
        <v>0</v>
      </c>
      <c r="AM27" s="227">
        <f>'ETR CO2 Benefits (MEUR)'!AN28</f>
        <v>0</v>
      </c>
      <c r="AN27" s="228">
        <f>'ETR CO2 Benefits (MEUR)'!AO28</f>
        <v>0</v>
      </c>
      <c r="AO27" s="37">
        <f>'ETR CO2 Benefits (MEUR)'!AP28</f>
        <v>64.38600000000001</v>
      </c>
      <c r="AP27" s="37">
        <f>'ETR CO2 Benefits (MEUR)'!AQ28</f>
        <v>0</v>
      </c>
      <c r="AQ27" s="37">
        <f>'ETR CO2 Benefits (MEUR)'!AR28</f>
        <v>0</v>
      </c>
      <c r="AR27" s="37">
        <f>'ETR CO2 Benefits (MEUR)'!AS28</f>
        <v>0</v>
      </c>
      <c r="AS27" s="242">
        <f>'ETR CO2 Benefits (MEUR)'!AT28</f>
        <v>0</v>
      </c>
      <c r="AT27" s="40">
        <f>'ETR CO2 Benefits (MEUR)'!AU28</f>
        <v>51.508800000000008</v>
      </c>
      <c r="AU27" s="40">
        <f>'ETR CO2 Benefits (MEUR)'!AV28</f>
        <v>0</v>
      </c>
      <c r="AV27" s="40">
        <f>'ETR CO2 Benefits (MEUR)'!AW28</f>
        <v>0</v>
      </c>
      <c r="AW27" s="40">
        <f>'ETR CO2 Benefits (MEUR)'!AX28</f>
        <v>0</v>
      </c>
      <c r="AX27" s="248">
        <f>'ETR CO2 Benefits (MEUR)'!AY28</f>
        <v>0</v>
      </c>
    </row>
    <row r="28" spans="1:50" ht="91.5" customHeight="1" x14ac:dyDescent="0.25">
      <c r="A28" s="25" t="str">
        <f>'ETR Capacities'!B29</f>
        <v>DE</v>
      </c>
      <c r="B28" s="10" t="str">
        <f>'ETR Capacities'!C29</f>
        <v>ETR-N-903</v>
      </c>
      <c r="C28" s="10" t="str">
        <f>_xlfn.XLOOKUP(B28,[4]ETR!$D$4:$D$78,[4]ETR!$E$4:$E$78)</f>
        <v>Coversion of Natural Gas pipelines to Hydrogen</v>
      </c>
      <c r="D28" s="10" t="str">
        <f>_xlfn.XLOOKUP(B28,'ETR Capacities'!$C$5:$C$79,'ETR Capacities'!$E$5:$E$79)</f>
        <v xml:space="preserve">Hydrogen and synthetic methane </v>
      </c>
      <c r="E28" s="13" t="str">
        <f>IF(_xlfn.XLOOKUP(B28,'ETR Capacities'!$C$5:$C$79,'ETR Capacities'!$F$5:$F$79)=0," ",_xlfn.XLOOKUP(B28,'ETR Capacities'!$C$5:$C$79,'ETR Capacities'!$F$5:$F$79))</f>
        <v xml:space="preserve"> </v>
      </c>
      <c r="F28" s="105" t="str">
        <f>'ETR CO2 Benefits (MEUR)'!G29</f>
        <v xml:space="preserve"> </v>
      </c>
      <c r="G28" s="105" t="str">
        <f>'ETR CO2 Benefits (MEUR)'!H29</f>
        <v xml:space="preserve"> </v>
      </c>
      <c r="H28" s="105" t="str">
        <f>'ETR CO2 Benefits (MEUR)'!I29</f>
        <v xml:space="preserve"> </v>
      </c>
      <c r="I28" s="105" t="str">
        <f>'ETR CO2 Benefits (MEUR)'!J29</f>
        <v xml:space="preserve"> </v>
      </c>
      <c r="J28" s="106" t="str">
        <f>'ETR CO2 Benefits (MEUR)'!K29</f>
        <v xml:space="preserve"> </v>
      </c>
      <c r="K28" s="209" t="str">
        <f>'ETR CO2 Benefits (MEUR)'!L29</f>
        <v xml:space="preserve"> </v>
      </c>
      <c r="L28" s="209" t="str">
        <f>'ETR CO2 Benefits (MEUR)'!M29</f>
        <v xml:space="preserve"> </v>
      </c>
      <c r="M28" s="209" t="str">
        <f>'ETR CO2 Benefits (MEUR)'!N29</f>
        <v xml:space="preserve"> </v>
      </c>
      <c r="N28" s="209" t="str">
        <f>'ETR CO2 Benefits (MEUR)'!O29</f>
        <v xml:space="preserve"> </v>
      </c>
      <c r="O28" s="210" t="str">
        <f>'ETR CO2 Benefits (MEUR)'!P29</f>
        <v xml:space="preserve"> </v>
      </c>
      <c r="P28" s="209" t="str">
        <f>'ETR CO2 Benefits (MEUR)'!Q29</f>
        <v xml:space="preserve"> </v>
      </c>
      <c r="Q28" s="209" t="str">
        <f>'ETR CO2 Benefits (MEUR)'!R29</f>
        <v xml:space="preserve"> </v>
      </c>
      <c r="R28" s="209" t="str">
        <f>'ETR CO2 Benefits (MEUR)'!S29</f>
        <v xml:space="preserve"> </v>
      </c>
      <c r="S28" s="209" t="str">
        <f>'ETR CO2 Benefits (MEUR)'!T29</f>
        <v xml:space="preserve"> </v>
      </c>
      <c r="T28" s="210" t="str">
        <f>'ETR CO2 Benefits (MEUR)'!U29</f>
        <v xml:space="preserve"> </v>
      </c>
      <c r="U28" s="227" t="str">
        <f>'ETR CO2 Benefits (MEUR)'!V29</f>
        <v xml:space="preserve"> </v>
      </c>
      <c r="V28" s="227" t="str">
        <f>'ETR CO2 Benefits (MEUR)'!W29</f>
        <v xml:space="preserve"> </v>
      </c>
      <c r="W28" s="227" t="str">
        <f>'ETR CO2 Benefits (MEUR)'!X29</f>
        <v xml:space="preserve"> </v>
      </c>
      <c r="X28" s="227" t="str">
        <f>'ETR CO2 Benefits (MEUR)'!Y29</f>
        <v xml:space="preserve"> </v>
      </c>
      <c r="Y28" s="228" t="str">
        <f>'ETR CO2 Benefits (MEUR)'!Z29</f>
        <v xml:space="preserve"> </v>
      </c>
      <c r="Z28" s="37" t="str">
        <f>'ETR CO2 Benefits (MEUR)'!AA29</f>
        <v xml:space="preserve"> </v>
      </c>
      <c r="AA28" s="37" t="str">
        <f>'ETR CO2 Benefits (MEUR)'!AB29</f>
        <v xml:space="preserve"> </v>
      </c>
      <c r="AB28" s="37" t="str">
        <f>'ETR CO2 Benefits (MEUR)'!AC29</f>
        <v xml:space="preserve"> </v>
      </c>
      <c r="AC28" s="37" t="str">
        <f>'ETR CO2 Benefits (MEUR)'!AD29</f>
        <v xml:space="preserve"> </v>
      </c>
      <c r="AD28" s="242" t="str">
        <f>'ETR CO2 Benefits (MEUR)'!AE29</f>
        <v xml:space="preserve"> </v>
      </c>
      <c r="AE28" s="40" t="str">
        <f>'ETR CO2 Benefits (MEUR)'!AF29</f>
        <v xml:space="preserve"> </v>
      </c>
      <c r="AF28" s="40" t="str">
        <f>'ETR CO2 Benefits (MEUR)'!AG29</f>
        <v xml:space="preserve"> </v>
      </c>
      <c r="AG28" s="40" t="str">
        <f>'ETR CO2 Benefits (MEUR)'!AH29</f>
        <v xml:space="preserve"> </v>
      </c>
      <c r="AH28" s="40" t="str">
        <f>'ETR CO2 Benefits (MEUR)'!AI29</f>
        <v xml:space="preserve"> </v>
      </c>
      <c r="AI28" s="248" t="str">
        <f>'ETR CO2 Benefits (MEUR)'!AJ29</f>
        <v xml:space="preserve"> </v>
      </c>
      <c r="AJ28" s="227" t="str">
        <f>'ETR CO2 Benefits (MEUR)'!AK29</f>
        <v xml:space="preserve"> </v>
      </c>
      <c r="AK28" s="227" t="str">
        <f>'ETR CO2 Benefits (MEUR)'!AL29</f>
        <v xml:space="preserve"> </v>
      </c>
      <c r="AL28" s="227" t="str">
        <f>'ETR CO2 Benefits (MEUR)'!AM29</f>
        <v xml:space="preserve"> </v>
      </c>
      <c r="AM28" s="227" t="str">
        <f>'ETR CO2 Benefits (MEUR)'!AN29</f>
        <v xml:space="preserve"> </v>
      </c>
      <c r="AN28" s="228" t="str">
        <f>'ETR CO2 Benefits (MEUR)'!AO29</f>
        <v xml:space="preserve"> </v>
      </c>
      <c r="AO28" s="37" t="str">
        <f>'ETR CO2 Benefits (MEUR)'!AP29</f>
        <v xml:space="preserve"> </v>
      </c>
      <c r="AP28" s="37" t="str">
        <f>'ETR CO2 Benefits (MEUR)'!AQ29</f>
        <v xml:space="preserve"> </v>
      </c>
      <c r="AQ28" s="37" t="str">
        <f>'ETR CO2 Benefits (MEUR)'!AR29</f>
        <v xml:space="preserve"> </v>
      </c>
      <c r="AR28" s="37" t="str">
        <f>'ETR CO2 Benefits (MEUR)'!AS29</f>
        <v xml:space="preserve"> </v>
      </c>
      <c r="AS28" s="242" t="str">
        <f>'ETR CO2 Benefits (MEUR)'!AT29</f>
        <v xml:space="preserve"> </v>
      </c>
      <c r="AT28" s="40" t="str">
        <f>'ETR CO2 Benefits (MEUR)'!AU29</f>
        <v xml:space="preserve"> </v>
      </c>
      <c r="AU28" s="40" t="str">
        <f>'ETR CO2 Benefits (MEUR)'!AV29</f>
        <v xml:space="preserve"> </v>
      </c>
      <c r="AV28" s="40" t="str">
        <f>'ETR CO2 Benefits (MEUR)'!AW29</f>
        <v xml:space="preserve"> </v>
      </c>
      <c r="AW28" s="40" t="str">
        <f>'ETR CO2 Benefits (MEUR)'!AX29</f>
        <v xml:space="preserve"> </v>
      </c>
      <c r="AX28" s="248" t="str">
        <f>'ETR CO2 Benefits (MEUR)'!AY29</f>
        <v xml:space="preserve"> </v>
      </c>
    </row>
    <row r="29" spans="1:50" ht="142.5" customHeight="1" thickBot="1" x14ac:dyDescent="0.3">
      <c r="A29" s="25" t="str">
        <f>'ETR Capacities'!B30</f>
        <v>DE</v>
      </c>
      <c r="B29" s="23" t="str">
        <f>'ETR Capacities'!C30</f>
        <v>ETR-N-939</v>
      </c>
      <c r="C29" s="23" t="str">
        <f>_xlfn.XLOOKUP(B29,[4]ETR!$D$4:$D$78,[4]ETR!$E$4:$E$78)</f>
        <v>H2morrow Steel</v>
      </c>
      <c r="D29" s="23" t="str">
        <f>_xlfn.XLOOKUP(B29,'ETR Capacities'!$C$5:$C$79,'ETR Capacities'!$E$5:$E$79)</f>
        <v xml:space="preserve">Hydrogen and synthetic methane </v>
      </c>
      <c r="E29" s="72" t="str">
        <f>IF(_xlfn.XLOOKUP(B29,'ETR Capacities'!$C$5:$C$79,'ETR Capacities'!$F$5:$F$79)=0," ",_xlfn.XLOOKUP(B29,'ETR Capacities'!$C$5:$C$79,'ETR Capacities'!$F$5:$F$79))</f>
        <v xml:space="preserve"> </v>
      </c>
      <c r="F29" s="105">
        <f>'ETR CO2 Benefits (MEUR)'!G30</f>
        <v>0</v>
      </c>
      <c r="G29" s="105">
        <f>'ETR CO2 Benefits (MEUR)'!H30</f>
        <v>0</v>
      </c>
      <c r="H29" s="105">
        <f>'ETR CO2 Benefits (MEUR)'!I30</f>
        <v>0</v>
      </c>
      <c r="I29" s="105">
        <f>'ETR CO2 Benefits (MEUR)'!J30</f>
        <v>0</v>
      </c>
      <c r="J29" s="106">
        <f>'ETR CO2 Benefits (MEUR)'!K30</f>
        <v>0</v>
      </c>
      <c r="K29" s="209">
        <f>'ETR CO2 Benefits (MEUR)'!L30</f>
        <v>0</v>
      </c>
      <c r="L29" s="209">
        <f>'ETR CO2 Benefits (MEUR)'!M30</f>
        <v>0</v>
      </c>
      <c r="M29" s="209">
        <f>'ETR CO2 Benefits (MEUR)'!N30</f>
        <v>0</v>
      </c>
      <c r="N29" s="209">
        <f>'ETR CO2 Benefits (MEUR)'!O30</f>
        <v>0</v>
      </c>
      <c r="O29" s="210">
        <f>'ETR CO2 Benefits (MEUR)'!P30</f>
        <v>0</v>
      </c>
      <c r="P29" s="209">
        <f>'ETR CO2 Benefits (MEUR)'!Q30</f>
        <v>0</v>
      </c>
      <c r="Q29" s="209">
        <f>'ETR CO2 Benefits (MEUR)'!R30</f>
        <v>0</v>
      </c>
      <c r="R29" s="209">
        <f>'ETR CO2 Benefits (MEUR)'!S30</f>
        <v>0</v>
      </c>
      <c r="S29" s="209">
        <f>'ETR CO2 Benefits (MEUR)'!T30</f>
        <v>0</v>
      </c>
      <c r="T29" s="210">
        <f>'ETR CO2 Benefits (MEUR)'!U30</f>
        <v>0</v>
      </c>
      <c r="U29" s="227">
        <f>'ETR CO2 Benefits (MEUR)'!V30</f>
        <v>49.895999997732005</v>
      </c>
      <c r="V29" s="227">
        <f>'ETR CO2 Benefits (MEUR)'!W30</f>
        <v>0</v>
      </c>
      <c r="W29" s="227">
        <f>'ETR CO2 Benefits (MEUR)'!X30</f>
        <v>0</v>
      </c>
      <c r="X29" s="227">
        <f>'ETR CO2 Benefits (MEUR)'!Y30</f>
        <v>0</v>
      </c>
      <c r="Y29" s="228">
        <f>'ETR CO2 Benefits (MEUR)'!Z30</f>
        <v>0</v>
      </c>
      <c r="Z29" s="37">
        <f>'ETR CO2 Benefits (MEUR)'!AA30</f>
        <v>97.943999995548012</v>
      </c>
      <c r="AA29" s="37">
        <f>'ETR CO2 Benefits (MEUR)'!AB30</f>
        <v>0</v>
      </c>
      <c r="AB29" s="37">
        <f>'ETR CO2 Benefits (MEUR)'!AC30</f>
        <v>0</v>
      </c>
      <c r="AC29" s="37">
        <f>'ETR CO2 Benefits (MEUR)'!AD30</f>
        <v>0</v>
      </c>
      <c r="AD29" s="242">
        <f>'ETR CO2 Benefits (MEUR)'!AE30</f>
        <v>0</v>
      </c>
      <c r="AE29" s="40">
        <f>'ETR CO2 Benefits (MEUR)'!AF30</f>
        <v>64.679999997060008</v>
      </c>
      <c r="AF29" s="40">
        <f>'ETR CO2 Benefits (MEUR)'!AG30</f>
        <v>0</v>
      </c>
      <c r="AG29" s="40">
        <f>'ETR CO2 Benefits (MEUR)'!AH30</f>
        <v>0</v>
      </c>
      <c r="AH29" s="40">
        <f>'ETR CO2 Benefits (MEUR)'!AI30</f>
        <v>0</v>
      </c>
      <c r="AI29" s="248">
        <f>'ETR CO2 Benefits (MEUR)'!AJ30</f>
        <v>0</v>
      </c>
      <c r="AJ29" s="227">
        <f>'ETR CO2 Benefits (MEUR)'!AK30</f>
        <v>138.59999999370004</v>
      </c>
      <c r="AK29" s="227">
        <f>'ETR CO2 Benefits (MEUR)'!AL30</f>
        <v>0</v>
      </c>
      <c r="AL29" s="227">
        <f>'ETR CO2 Benefits (MEUR)'!AM30</f>
        <v>0</v>
      </c>
      <c r="AM29" s="227">
        <f>'ETR CO2 Benefits (MEUR)'!AN30</f>
        <v>0</v>
      </c>
      <c r="AN29" s="228">
        <f>'ETR CO2 Benefits (MEUR)'!AO30</f>
        <v>0</v>
      </c>
      <c r="AO29" s="37">
        <f>'ETR CO2 Benefits (MEUR)'!AP30</f>
        <v>184.79999999160003</v>
      </c>
      <c r="AP29" s="37">
        <f>'ETR CO2 Benefits (MEUR)'!AQ30</f>
        <v>0</v>
      </c>
      <c r="AQ29" s="37">
        <f>'ETR CO2 Benefits (MEUR)'!AR30</f>
        <v>0</v>
      </c>
      <c r="AR29" s="37">
        <f>'ETR CO2 Benefits (MEUR)'!AS30</f>
        <v>0</v>
      </c>
      <c r="AS29" s="242">
        <f>'ETR CO2 Benefits (MEUR)'!AT30</f>
        <v>0</v>
      </c>
      <c r="AT29" s="40">
        <f>'ETR CO2 Benefits (MEUR)'!AU30</f>
        <v>147.83999999328003</v>
      </c>
      <c r="AU29" s="40">
        <f>'ETR CO2 Benefits (MEUR)'!AV30</f>
        <v>0</v>
      </c>
      <c r="AV29" s="40">
        <f>'ETR CO2 Benefits (MEUR)'!AW30</f>
        <v>0</v>
      </c>
      <c r="AW29" s="40">
        <f>'ETR CO2 Benefits (MEUR)'!AX30</f>
        <v>0</v>
      </c>
      <c r="AX29" s="248">
        <f>'ETR CO2 Benefits (MEUR)'!AY30</f>
        <v>0</v>
      </c>
    </row>
    <row r="30" spans="1:50" ht="191.25" customHeight="1" x14ac:dyDescent="0.25">
      <c r="A30" s="26" t="str">
        <f>'ETR Capacities'!B31</f>
        <v>DK</v>
      </c>
      <c r="B30" s="22" t="str">
        <f>'ETR Capacities'!C31</f>
        <v>ETR-A-64</v>
      </c>
      <c r="C30" s="22" t="str">
        <f>_xlfn.XLOOKUP(B30,[4]ETR!$D$4:$D$78,[4]ETR!$E$4:$E$78)</f>
        <v>Biomethane reverse flow Denmark</v>
      </c>
      <c r="D30" s="22" t="str">
        <f>_xlfn.XLOOKUP(B30,'ETR Capacities'!$C$5:$C$79,'ETR Capacities'!$E$5:$E$79)</f>
        <v>Reverse flow DSO-TSO</v>
      </c>
      <c r="E30" s="30" t="str">
        <f>IF(_xlfn.XLOOKUP(B30,'ETR Capacities'!$C$5:$C$79,'ETR Capacities'!$F$5:$F$79)=0," ",_xlfn.XLOOKUP(B30,'ETR Capacities'!$C$5:$C$79,'ETR Capacities'!$F$5:$F$79))</f>
        <v xml:space="preserve"> </v>
      </c>
      <c r="F30" s="109">
        <f>'ETR CO2 Benefits (MEUR)'!G31</f>
        <v>0</v>
      </c>
      <c r="G30" s="109">
        <f>'ETR CO2 Benefits (MEUR)'!H31</f>
        <v>0</v>
      </c>
      <c r="H30" s="109">
        <f>'ETR CO2 Benefits (MEUR)'!I31</f>
        <v>0</v>
      </c>
      <c r="I30" s="109">
        <f>'ETR CO2 Benefits (MEUR)'!J31</f>
        <v>0</v>
      </c>
      <c r="J30" s="110">
        <f>'ETR CO2 Benefits (MEUR)'!K31</f>
        <v>0</v>
      </c>
      <c r="K30" s="214">
        <f>'ETR CO2 Benefits (MEUR)'!L31</f>
        <v>0</v>
      </c>
      <c r="L30" s="214">
        <f>'ETR CO2 Benefits (MEUR)'!M31</f>
        <v>0</v>
      </c>
      <c r="M30" s="214">
        <f>'ETR CO2 Benefits (MEUR)'!N31</f>
        <v>76.851129600000007</v>
      </c>
      <c r="N30" s="214">
        <f>'ETR CO2 Benefits (MEUR)'!O31</f>
        <v>0</v>
      </c>
      <c r="O30" s="215">
        <f>'ETR CO2 Benefits (MEUR)'!P31</f>
        <v>0</v>
      </c>
      <c r="P30" s="214">
        <f>'ETR CO2 Benefits (MEUR)'!Q31</f>
        <v>0</v>
      </c>
      <c r="Q30" s="214">
        <f>'ETR CO2 Benefits (MEUR)'!R31</f>
        <v>0</v>
      </c>
      <c r="R30" s="214">
        <f>'ETR CO2 Benefits (MEUR)'!S31</f>
        <v>31.5638568</v>
      </c>
      <c r="S30" s="214">
        <f>'ETR CO2 Benefits (MEUR)'!T31</f>
        <v>0</v>
      </c>
      <c r="T30" s="215">
        <f>'ETR CO2 Benefits (MEUR)'!U31</f>
        <v>0</v>
      </c>
      <c r="U30" s="232">
        <f>'ETR CO2 Benefits (MEUR)'!V31</f>
        <v>0</v>
      </c>
      <c r="V30" s="232">
        <f>'ETR CO2 Benefits (MEUR)'!W31</f>
        <v>0</v>
      </c>
      <c r="W30" s="232">
        <f>'ETR CO2 Benefits (MEUR)'!X31</f>
        <v>37.053223200000005</v>
      </c>
      <c r="X30" s="232">
        <f>'ETR CO2 Benefits (MEUR)'!Y31</f>
        <v>0</v>
      </c>
      <c r="Y30" s="233">
        <f>'ETR CO2 Benefits (MEUR)'!Z31</f>
        <v>0</v>
      </c>
      <c r="Z30" s="66">
        <f>'ETR CO2 Benefits (MEUR)'!AA31</f>
        <v>0</v>
      </c>
      <c r="AA30" s="66">
        <f>'ETR CO2 Benefits (MEUR)'!AB31</f>
        <v>0</v>
      </c>
      <c r="AB30" s="66">
        <f>'ETR CO2 Benefits (MEUR)'!AC31</f>
        <v>72.734104800000011</v>
      </c>
      <c r="AC30" s="66">
        <f>'ETR CO2 Benefits (MEUR)'!AD31</f>
        <v>0</v>
      </c>
      <c r="AD30" s="244">
        <f>'ETR CO2 Benefits (MEUR)'!AE31</f>
        <v>0</v>
      </c>
      <c r="AE30" s="67">
        <f>'ETR CO2 Benefits (MEUR)'!AF31</f>
        <v>0</v>
      </c>
      <c r="AF30" s="67">
        <f>'ETR CO2 Benefits (MEUR)'!AG31</f>
        <v>0</v>
      </c>
      <c r="AG30" s="67">
        <f>'ETR CO2 Benefits (MEUR)'!AH31</f>
        <v>48.031956000000001</v>
      </c>
      <c r="AH30" s="67">
        <f>'ETR CO2 Benefits (MEUR)'!AI31</f>
        <v>0</v>
      </c>
      <c r="AI30" s="250">
        <f>'ETR CO2 Benefits (MEUR)'!AJ31</f>
        <v>0</v>
      </c>
      <c r="AJ30" s="232">
        <f>'ETR CO2 Benefits (MEUR)'!AK31</f>
        <v>0</v>
      </c>
      <c r="AK30" s="232">
        <f>'ETR CO2 Benefits (MEUR)'!AL31</f>
        <v>0</v>
      </c>
      <c r="AL30" s="232">
        <f>'ETR CO2 Benefits (MEUR)'!AM31</f>
        <v>102.92562</v>
      </c>
      <c r="AM30" s="232">
        <f>'ETR CO2 Benefits (MEUR)'!AN31</f>
        <v>0</v>
      </c>
      <c r="AN30" s="233">
        <f>'ETR CO2 Benefits (MEUR)'!AO31</f>
        <v>0</v>
      </c>
      <c r="AO30" s="66">
        <f>'ETR CO2 Benefits (MEUR)'!AP31</f>
        <v>0</v>
      </c>
      <c r="AP30" s="66">
        <f>'ETR CO2 Benefits (MEUR)'!AQ31</f>
        <v>0</v>
      </c>
      <c r="AQ30" s="66">
        <f>'ETR CO2 Benefits (MEUR)'!AR31</f>
        <v>137.23416</v>
      </c>
      <c r="AR30" s="66">
        <f>'ETR CO2 Benefits (MEUR)'!AS31</f>
        <v>0</v>
      </c>
      <c r="AS30" s="244">
        <f>'ETR CO2 Benefits (MEUR)'!AT31</f>
        <v>0</v>
      </c>
      <c r="AT30" s="67">
        <f>'ETR CO2 Benefits (MEUR)'!AU31</f>
        <v>0</v>
      </c>
      <c r="AU30" s="67">
        <f>'ETR CO2 Benefits (MEUR)'!AV31</f>
        <v>0</v>
      </c>
      <c r="AV30" s="67">
        <f>'ETR CO2 Benefits (MEUR)'!AW31</f>
        <v>109.787328</v>
      </c>
      <c r="AW30" s="67">
        <f>'ETR CO2 Benefits (MEUR)'!AX31</f>
        <v>0</v>
      </c>
      <c r="AX30" s="250">
        <f>'ETR CO2 Benefits (MEUR)'!AY31</f>
        <v>0</v>
      </c>
    </row>
    <row r="31" spans="1:50" ht="178.5" customHeight="1" x14ac:dyDescent="0.25">
      <c r="A31" s="25" t="str">
        <f>'ETR Capacities'!B32</f>
        <v>DK</v>
      </c>
      <c r="B31" s="11" t="str">
        <f>'ETR Capacities'!C32</f>
        <v>ETR-N-828</v>
      </c>
      <c r="C31" s="11" t="str">
        <f>_xlfn.XLOOKUP(B31,[4]ETR!$D$4:$D$78,[4]ETR!$E$4:$E$78)</f>
        <v>Green Hydrogen Hub Denmark</v>
      </c>
      <c r="D31" s="11" t="str">
        <f>_xlfn.XLOOKUP(B31,'ETR Capacities'!$C$5:$C$79,'ETR Capacities'!$E$5:$E$79)</f>
        <v xml:space="preserve">Hydrogen and synthetic methane </v>
      </c>
      <c r="E31" s="75" t="str">
        <f>IF(_xlfn.XLOOKUP(B31,'ETR Capacities'!$C$5:$C$79,'ETR Capacities'!$F$5:$F$79)=0," ",_xlfn.XLOOKUP(B31,'ETR Capacities'!$C$5:$C$79,'ETR Capacities'!$F$5:$F$79))</f>
        <v xml:space="preserve"> </v>
      </c>
      <c r="F31" s="103">
        <f>'ETR CO2 Benefits (MEUR)'!G32</f>
        <v>0</v>
      </c>
      <c r="G31" s="103">
        <f>'ETR CO2 Benefits (MEUR)'!H32</f>
        <v>0</v>
      </c>
      <c r="H31" s="103">
        <f>'ETR CO2 Benefits (MEUR)'!I32</f>
        <v>0</v>
      </c>
      <c r="I31" s="103">
        <f>'ETR CO2 Benefits (MEUR)'!J32</f>
        <v>0</v>
      </c>
      <c r="J31" s="104">
        <f>'ETR CO2 Benefits (MEUR)'!K32</f>
        <v>0</v>
      </c>
      <c r="K31" s="207">
        <f>'ETR CO2 Benefits (MEUR)'!L32</f>
        <v>10.816848000000002</v>
      </c>
      <c r="L31" s="207">
        <f>'ETR CO2 Benefits (MEUR)'!M32</f>
        <v>0</v>
      </c>
      <c r="M31" s="207">
        <f>'ETR CO2 Benefits (MEUR)'!N32</f>
        <v>0</v>
      </c>
      <c r="N31" s="207">
        <f>'ETR CO2 Benefits (MEUR)'!O32</f>
        <v>0</v>
      </c>
      <c r="O31" s="208">
        <f>'ETR CO2 Benefits (MEUR)'!P32</f>
        <v>0</v>
      </c>
      <c r="P31" s="207">
        <f>'ETR CO2 Benefits (MEUR)'!Q32</f>
        <v>4.4426340000000009</v>
      </c>
      <c r="Q31" s="207">
        <f>'ETR CO2 Benefits (MEUR)'!R32</f>
        <v>0</v>
      </c>
      <c r="R31" s="207">
        <f>'ETR CO2 Benefits (MEUR)'!S32</f>
        <v>0</v>
      </c>
      <c r="S31" s="207">
        <f>'ETR CO2 Benefits (MEUR)'!T32</f>
        <v>0</v>
      </c>
      <c r="T31" s="208">
        <f>'ETR CO2 Benefits (MEUR)'!U32</f>
        <v>0</v>
      </c>
      <c r="U31" s="225">
        <f>'ETR CO2 Benefits (MEUR)'!V32</f>
        <v>17.384220000000003</v>
      </c>
      <c r="V31" s="225">
        <f>'ETR CO2 Benefits (MEUR)'!W32</f>
        <v>0</v>
      </c>
      <c r="W31" s="225">
        <f>'ETR CO2 Benefits (MEUR)'!X32</f>
        <v>0</v>
      </c>
      <c r="X31" s="225">
        <f>'ETR CO2 Benefits (MEUR)'!Y32</f>
        <v>0</v>
      </c>
      <c r="Y31" s="226">
        <f>'ETR CO2 Benefits (MEUR)'!Z32</f>
        <v>0</v>
      </c>
      <c r="Z31" s="63">
        <f>'ETR CO2 Benefits (MEUR)'!AA32</f>
        <v>34.124580000000009</v>
      </c>
      <c r="AA31" s="63">
        <f>'ETR CO2 Benefits (MEUR)'!AB32</f>
        <v>0</v>
      </c>
      <c r="AB31" s="63">
        <f>'ETR CO2 Benefits (MEUR)'!AC32</f>
        <v>0</v>
      </c>
      <c r="AC31" s="63">
        <f>'ETR CO2 Benefits (MEUR)'!AD32</f>
        <v>0</v>
      </c>
      <c r="AD31" s="241">
        <f>'ETR CO2 Benefits (MEUR)'!AE32</f>
        <v>0</v>
      </c>
      <c r="AE31" s="61">
        <f>'ETR CO2 Benefits (MEUR)'!AF32</f>
        <v>22.535100000000003</v>
      </c>
      <c r="AF31" s="61">
        <f>'ETR CO2 Benefits (MEUR)'!AG32</f>
        <v>0</v>
      </c>
      <c r="AG31" s="61">
        <f>'ETR CO2 Benefits (MEUR)'!AH32</f>
        <v>0</v>
      </c>
      <c r="AH31" s="61">
        <f>'ETR CO2 Benefits (MEUR)'!AI32</f>
        <v>0</v>
      </c>
      <c r="AI31" s="247">
        <f>'ETR CO2 Benefits (MEUR)'!AJ32</f>
        <v>0</v>
      </c>
      <c r="AJ31" s="225">
        <f>'ETR CO2 Benefits (MEUR)'!AK32</f>
        <v>48.289500000000011</v>
      </c>
      <c r="AK31" s="225">
        <f>'ETR CO2 Benefits (MEUR)'!AL32</f>
        <v>0</v>
      </c>
      <c r="AL31" s="225">
        <f>'ETR CO2 Benefits (MEUR)'!AM32</f>
        <v>0</v>
      </c>
      <c r="AM31" s="225">
        <f>'ETR CO2 Benefits (MEUR)'!AN32</f>
        <v>0</v>
      </c>
      <c r="AN31" s="226">
        <f>'ETR CO2 Benefits (MEUR)'!AO32</f>
        <v>0</v>
      </c>
      <c r="AO31" s="63">
        <f>'ETR CO2 Benefits (MEUR)'!AP32</f>
        <v>64.38600000000001</v>
      </c>
      <c r="AP31" s="63">
        <f>'ETR CO2 Benefits (MEUR)'!AQ32</f>
        <v>0</v>
      </c>
      <c r="AQ31" s="63">
        <f>'ETR CO2 Benefits (MEUR)'!AR32</f>
        <v>0</v>
      </c>
      <c r="AR31" s="63">
        <f>'ETR CO2 Benefits (MEUR)'!AS32</f>
        <v>0</v>
      </c>
      <c r="AS31" s="241">
        <f>'ETR CO2 Benefits (MEUR)'!AT32</f>
        <v>0</v>
      </c>
      <c r="AT31" s="61">
        <f>'ETR CO2 Benefits (MEUR)'!AU32</f>
        <v>51.508800000000008</v>
      </c>
      <c r="AU31" s="61">
        <f>'ETR CO2 Benefits (MEUR)'!AV32</f>
        <v>0</v>
      </c>
      <c r="AV31" s="61">
        <f>'ETR CO2 Benefits (MEUR)'!AW32</f>
        <v>0</v>
      </c>
      <c r="AW31" s="61">
        <f>'ETR CO2 Benefits (MEUR)'!AX32</f>
        <v>0</v>
      </c>
      <c r="AX31" s="247">
        <f>'ETR CO2 Benefits (MEUR)'!AY32</f>
        <v>0</v>
      </c>
    </row>
    <row r="32" spans="1:50" ht="198.75" customHeight="1" thickBot="1" x14ac:dyDescent="0.3">
      <c r="A32" s="20" t="str">
        <f>'ETR Capacities'!B33</f>
        <v>DK</v>
      </c>
      <c r="B32" s="24" t="str">
        <f>'ETR Capacities'!C33</f>
        <v>ETR-N-922</v>
      </c>
      <c r="C32" s="24" t="str">
        <f>_xlfn.XLOOKUP(B32,[4]ETR!$D$4:$D$78,[4]ETR!$E$4:$E$78)</f>
        <v>Green Gas Lolland-Falster</v>
      </c>
      <c r="D32" s="24" t="str">
        <f>_xlfn.XLOOKUP(B32,'ETR Capacities'!$C$5:$C$79,'ETR Capacities'!$E$5:$E$79)</f>
        <v>Biomethane developments</v>
      </c>
      <c r="E32" s="31" t="str">
        <f>IF(_xlfn.XLOOKUP(B32,'ETR Capacities'!$C$5:$C$79,'ETR Capacities'!$F$5:$F$79)=0," ",_xlfn.XLOOKUP(B32,'ETR Capacities'!$C$5:$C$79,'ETR Capacities'!$F$5:$F$79))</f>
        <v xml:space="preserve"> </v>
      </c>
      <c r="F32" s="111" t="str">
        <f>'ETR CO2 Benefits (MEUR)'!G33</f>
        <v xml:space="preserve"> </v>
      </c>
      <c r="G32" s="111" t="str">
        <f>'ETR CO2 Benefits (MEUR)'!H33</f>
        <v xml:space="preserve"> </v>
      </c>
      <c r="H32" s="111" t="str">
        <f>'ETR CO2 Benefits (MEUR)'!I33</f>
        <v xml:space="preserve"> </v>
      </c>
      <c r="I32" s="111" t="str">
        <f>'ETR CO2 Benefits (MEUR)'!J33</f>
        <v xml:space="preserve"> </v>
      </c>
      <c r="J32" s="112" t="str">
        <f>'ETR CO2 Benefits (MEUR)'!K33</f>
        <v xml:space="preserve"> </v>
      </c>
      <c r="K32" s="216" t="str">
        <f>'ETR CO2 Benefits (MEUR)'!L33</f>
        <v xml:space="preserve"> </v>
      </c>
      <c r="L32" s="216" t="str">
        <f>'ETR CO2 Benefits (MEUR)'!M33</f>
        <v xml:space="preserve"> </v>
      </c>
      <c r="M32" s="216" t="str">
        <f>'ETR CO2 Benefits (MEUR)'!N33</f>
        <v xml:space="preserve"> </v>
      </c>
      <c r="N32" s="216" t="str">
        <f>'ETR CO2 Benefits (MEUR)'!O33</f>
        <v xml:space="preserve"> </v>
      </c>
      <c r="O32" s="217" t="str">
        <f>'ETR CO2 Benefits (MEUR)'!P33</f>
        <v xml:space="preserve"> </v>
      </c>
      <c r="P32" s="216" t="str">
        <f>'ETR CO2 Benefits (MEUR)'!Q33</f>
        <v xml:space="preserve"> </v>
      </c>
      <c r="Q32" s="216" t="str">
        <f>'ETR CO2 Benefits (MEUR)'!R33</f>
        <v xml:space="preserve"> </v>
      </c>
      <c r="R32" s="216" t="str">
        <f>'ETR CO2 Benefits (MEUR)'!S33</f>
        <v xml:space="preserve"> </v>
      </c>
      <c r="S32" s="216" t="str">
        <f>'ETR CO2 Benefits (MEUR)'!T33</f>
        <v xml:space="preserve"> </v>
      </c>
      <c r="T32" s="217" t="str">
        <f>'ETR CO2 Benefits (MEUR)'!U33</f>
        <v xml:space="preserve"> </v>
      </c>
      <c r="U32" s="234" t="str">
        <f>'ETR CO2 Benefits (MEUR)'!V33</f>
        <v xml:space="preserve"> </v>
      </c>
      <c r="V32" s="234" t="str">
        <f>'ETR CO2 Benefits (MEUR)'!W33</f>
        <v xml:space="preserve"> </v>
      </c>
      <c r="W32" s="234" t="str">
        <f>'ETR CO2 Benefits (MEUR)'!X33</f>
        <v xml:space="preserve"> </v>
      </c>
      <c r="X32" s="234" t="str">
        <f>'ETR CO2 Benefits (MEUR)'!Y33</f>
        <v xml:space="preserve"> </v>
      </c>
      <c r="Y32" s="235" t="str">
        <f>'ETR CO2 Benefits (MEUR)'!Z33</f>
        <v xml:space="preserve"> </v>
      </c>
      <c r="Z32" s="45" t="str">
        <f>'ETR CO2 Benefits (MEUR)'!AA33</f>
        <v xml:space="preserve"> </v>
      </c>
      <c r="AA32" s="45" t="str">
        <f>'ETR CO2 Benefits (MEUR)'!AB33</f>
        <v xml:space="preserve"> </v>
      </c>
      <c r="AB32" s="45" t="str">
        <f>'ETR CO2 Benefits (MEUR)'!AC33</f>
        <v xml:space="preserve"> </v>
      </c>
      <c r="AC32" s="45" t="str">
        <f>'ETR CO2 Benefits (MEUR)'!AD33</f>
        <v xml:space="preserve"> </v>
      </c>
      <c r="AD32" s="68" t="str">
        <f>'ETR CO2 Benefits (MEUR)'!AE33</f>
        <v xml:space="preserve"> </v>
      </c>
      <c r="AE32" s="49" t="str">
        <f>'ETR CO2 Benefits (MEUR)'!AF33</f>
        <v xml:space="preserve"> </v>
      </c>
      <c r="AF32" s="49" t="str">
        <f>'ETR CO2 Benefits (MEUR)'!AG33</f>
        <v xml:space="preserve"> </v>
      </c>
      <c r="AG32" s="49" t="str">
        <f>'ETR CO2 Benefits (MEUR)'!AH33</f>
        <v xml:space="preserve"> </v>
      </c>
      <c r="AH32" s="49" t="str">
        <f>'ETR CO2 Benefits (MEUR)'!AI33</f>
        <v xml:space="preserve"> </v>
      </c>
      <c r="AI32" s="46" t="str">
        <f>'ETR CO2 Benefits (MEUR)'!AJ33</f>
        <v xml:space="preserve"> </v>
      </c>
      <c r="AJ32" s="234" t="str">
        <f>'ETR CO2 Benefits (MEUR)'!AK33</f>
        <v xml:space="preserve"> </v>
      </c>
      <c r="AK32" s="234" t="str">
        <f>'ETR CO2 Benefits (MEUR)'!AL33</f>
        <v xml:space="preserve"> </v>
      </c>
      <c r="AL32" s="234" t="str">
        <f>'ETR CO2 Benefits (MEUR)'!AM33</f>
        <v xml:space="preserve"> </v>
      </c>
      <c r="AM32" s="234" t="str">
        <f>'ETR CO2 Benefits (MEUR)'!AN33</f>
        <v xml:space="preserve"> </v>
      </c>
      <c r="AN32" s="235" t="str">
        <f>'ETR CO2 Benefits (MEUR)'!AO33</f>
        <v xml:space="preserve"> </v>
      </c>
      <c r="AO32" s="45" t="str">
        <f>'ETR CO2 Benefits (MEUR)'!AP33</f>
        <v xml:space="preserve"> </v>
      </c>
      <c r="AP32" s="45" t="str">
        <f>'ETR CO2 Benefits (MEUR)'!AQ33</f>
        <v xml:space="preserve"> </v>
      </c>
      <c r="AQ32" s="45" t="str">
        <f>'ETR CO2 Benefits (MEUR)'!AR33</f>
        <v xml:space="preserve"> </v>
      </c>
      <c r="AR32" s="45" t="str">
        <f>'ETR CO2 Benefits (MEUR)'!AS33</f>
        <v xml:space="preserve"> </v>
      </c>
      <c r="AS32" s="68" t="str">
        <f>'ETR CO2 Benefits (MEUR)'!AT33</f>
        <v xml:space="preserve"> </v>
      </c>
      <c r="AT32" s="49" t="str">
        <f>'ETR CO2 Benefits (MEUR)'!AU33</f>
        <v xml:space="preserve"> </v>
      </c>
      <c r="AU32" s="49" t="str">
        <f>'ETR CO2 Benefits (MEUR)'!AV33</f>
        <v xml:space="preserve"> </v>
      </c>
      <c r="AV32" s="49" t="str">
        <f>'ETR CO2 Benefits (MEUR)'!AW33</f>
        <v xml:space="preserve"> </v>
      </c>
      <c r="AW32" s="49" t="str">
        <f>'ETR CO2 Benefits (MEUR)'!AX33</f>
        <v xml:space="preserve"> </v>
      </c>
      <c r="AX32" s="46" t="str">
        <f>'ETR CO2 Benefits (MEUR)'!AY33</f>
        <v xml:space="preserve"> </v>
      </c>
    </row>
    <row r="33" spans="1:50" ht="183" customHeight="1" x14ac:dyDescent="0.25">
      <c r="A33" s="26" t="str">
        <f>'ETR Capacities'!B34</f>
        <v>FR</v>
      </c>
      <c r="B33" s="14" t="str">
        <f>'ETR Capacities'!C34</f>
        <v>ETR-N-226</v>
      </c>
      <c r="C33" s="14" t="str">
        <f>_xlfn.XLOOKUP(B33,[4]ETR!$D$4:$D$78,[4]ETR!$E$4:$E$78)</f>
        <v>Fos Tonkin LNG Terminal Evolution</v>
      </c>
      <c r="D33" s="14" t="str">
        <f>_xlfn.XLOOKUP(B33,'ETR Capacities'!$C$5:$C$79,'ETR Capacities'!$E$5:$E$79)</f>
        <v>CNG/LNG for transport</v>
      </c>
      <c r="E33" s="73" t="str">
        <f>IF(_xlfn.XLOOKUP(B33,'ETR Capacities'!$C$5:$C$79,'ETR Capacities'!$F$5:$F$79)=0," ",_xlfn.XLOOKUP(B33,'ETR Capacities'!$C$5:$C$79,'ETR Capacities'!$F$5:$F$79))</f>
        <v xml:space="preserve"> </v>
      </c>
      <c r="F33" s="113">
        <f>'ETR CO2 Benefits (MEUR)'!G34</f>
        <v>0</v>
      </c>
      <c r="G33" s="113">
        <f>'ETR CO2 Benefits (MEUR)'!H34</f>
        <v>0</v>
      </c>
      <c r="H33" s="113">
        <f>'ETR CO2 Benefits (MEUR)'!I34</f>
        <v>0</v>
      </c>
      <c r="I33" s="113">
        <f>'ETR CO2 Benefits (MEUR)'!J34</f>
        <v>0</v>
      </c>
      <c r="J33" s="114">
        <f>'ETR CO2 Benefits (MEUR)'!K34</f>
        <v>0</v>
      </c>
      <c r="K33" s="218">
        <f>'ETR CO2 Benefits (MEUR)'!L34</f>
        <v>0</v>
      </c>
      <c r="L33" s="218">
        <f>'ETR CO2 Benefits (MEUR)'!M34</f>
        <v>0</v>
      </c>
      <c r="M33" s="218">
        <f>'ETR CO2 Benefits (MEUR)'!N34</f>
        <v>0</v>
      </c>
      <c r="N33" s="218">
        <f>'ETR CO2 Benefits (MEUR)'!O34</f>
        <v>0</v>
      </c>
      <c r="O33" s="219">
        <f>'ETR CO2 Benefits (MEUR)'!P34</f>
        <v>57.231999999999971</v>
      </c>
      <c r="P33" s="218">
        <f>'ETR CO2 Benefits (MEUR)'!Q34</f>
        <v>0</v>
      </c>
      <c r="Q33" s="218">
        <f>'ETR CO2 Benefits (MEUR)'!R34</f>
        <v>0</v>
      </c>
      <c r="R33" s="218">
        <f>'ETR CO2 Benefits (MEUR)'!S34</f>
        <v>0</v>
      </c>
      <c r="S33" s="218">
        <f>'ETR CO2 Benefits (MEUR)'!T34</f>
        <v>0</v>
      </c>
      <c r="T33" s="219">
        <f>'ETR CO2 Benefits (MEUR)'!U34</f>
        <v>23.50599999999999</v>
      </c>
      <c r="U33" s="236">
        <f>'ETR CO2 Benefits (MEUR)'!V34</f>
        <v>0</v>
      </c>
      <c r="V33" s="236">
        <f>'ETR CO2 Benefits (MEUR)'!W34</f>
        <v>0</v>
      </c>
      <c r="W33" s="236">
        <f>'ETR CO2 Benefits (MEUR)'!X34</f>
        <v>0</v>
      </c>
      <c r="X33" s="236">
        <f>'ETR CO2 Benefits (MEUR)'!Y34</f>
        <v>0</v>
      </c>
      <c r="Y33" s="237">
        <f>'ETR CO2 Benefits (MEUR)'!Z34</f>
        <v>27.593999999999991</v>
      </c>
      <c r="Z33" s="64">
        <f>'ETR CO2 Benefits (MEUR)'!AA34</f>
        <v>0</v>
      </c>
      <c r="AA33" s="64">
        <f>'ETR CO2 Benefits (MEUR)'!AB34</f>
        <v>0</v>
      </c>
      <c r="AB33" s="64">
        <f>'ETR CO2 Benefits (MEUR)'!AC34</f>
        <v>0</v>
      </c>
      <c r="AC33" s="64">
        <f>'ETR CO2 Benefits (MEUR)'!AD34</f>
        <v>0</v>
      </c>
      <c r="AD33" s="51">
        <f>'ETR CO2 Benefits (MEUR)'!AE34</f>
        <v>54.165999999999976</v>
      </c>
      <c r="AE33" s="62">
        <f>'ETR CO2 Benefits (MEUR)'!AF34</f>
        <v>0</v>
      </c>
      <c r="AF33" s="62">
        <f>'ETR CO2 Benefits (MEUR)'!AG34</f>
        <v>0</v>
      </c>
      <c r="AG33" s="62">
        <f>'ETR CO2 Benefits (MEUR)'!AH34</f>
        <v>0</v>
      </c>
      <c r="AH33" s="62">
        <f>'ETR CO2 Benefits (MEUR)'!AI34</f>
        <v>0</v>
      </c>
      <c r="AI33" s="50">
        <f>'ETR CO2 Benefits (MEUR)'!AJ34</f>
        <v>35.769999999999982</v>
      </c>
      <c r="AJ33" s="236">
        <f>'ETR CO2 Benefits (MEUR)'!AK34</f>
        <v>0</v>
      </c>
      <c r="AK33" s="236">
        <f>'ETR CO2 Benefits (MEUR)'!AL34</f>
        <v>0</v>
      </c>
      <c r="AL33" s="236">
        <f>'ETR CO2 Benefits (MEUR)'!AM34</f>
        <v>0</v>
      </c>
      <c r="AM33" s="236">
        <f>'ETR CO2 Benefits (MEUR)'!AN34</f>
        <v>0</v>
      </c>
      <c r="AN33" s="237">
        <f>'ETR CO2 Benefits (MEUR)'!AO34</f>
        <v>76.649999999999977</v>
      </c>
      <c r="AO33" s="64">
        <f>'ETR CO2 Benefits (MEUR)'!AP34</f>
        <v>0</v>
      </c>
      <c r="AP33" s="64">
        <f>'ETR CO2 Benefits (MEUR)'!AQ34</f>
        <v>0</v>
      </c>
      <c r="AQ33" s="64">
        <f>'ETR CO2 Benefits (MEUR)'!AR34</f>
        <v>0</v>
      </c>
      <c r="AR33" s="64">
        <f>'ETR CO2 Benefits (MEUR)'!AS34</f>
        <v>0</v>
      </c>
      <c r="AS33" s="51">
        <f>'ETR CO2 Benefits (MEUR)'!AT34</f>
        <v>102.19999999999996</v>
      </c>
      <c r="AT33" s="62">
        <f>'ETR CO2 Benefits (MEUR)'!AU34</f>
        <v>0</v>
      </c>
      <c r="AU33" s="62">
        <f>'ETR CO2 Benefits (MEUR)'!AV34</f>
        <v>0</v>
      </c>
      <c r="AV33" s="62">
        <f>'ETR CO2 Benefits (MEUR)'!AW34</f>
        <v>0</v>
      </c>
      <c r="AW33" s="62">
        <f>'ETR CO2 Benefits (MEUR)'!AX34</f>
        <v>0</v>
      </c>
      <c r="AX33" s="50">
        <f>'ETR CO2 Benefits (MEUR)'!AY34</f>
        <v>81.759999999999977</v>
      </c>
    </row>
    <row r="34" spans="1:50" ht="183.75" customHeight="1" x14ac:dyDescent="0.25">
      <c r="A34" s="27" t="str">
        <f>'ETR Capacities'!B35</f>
        <v>FR</v>
      </c>
      <c r="B34" s="10" t="str">
        <f>'ETR Capacities'!C35</f>
        <v>ETR-F-546</v>
      </c>
      <c r="C34" s="10" t="str">
        <f>_xlfn.XLOOKUP(B34,[4]ETR!$D$4:$D$78,[4]ETR!$E$4:$E$78)</f>
        <v>Jupiter 1000: first industrial demonstrator of Power to Gas in France</v>
      </c>
      <c r="D34" s="10" t="str">
        <f>_xlfn.XLOOKUP(B34,'ETR Capacities'!$C$5:$C$79,'ETR Capacities'!$E$5:$E$79)</f>
        <v xml:space="preserve">Hydrogen and synthetic methane </v>
      </c>
      <c r="E34" s="669" t="str">
        <f>IF(_xlfn.XLOOKUP(B34,'ETR Capacities'!$C$5:$C$79,'ETR Capacities'!$F$5:$F$79)=0," ",_xlfn.XLOOKUP(B34,'ETR Capacities'!$C$5:$C$79,'ETR Capacities'!$F$5:$F$79))</f>
        <v xml:space="preserve"> </v>
      </c>
      <c r="F34" s="105">
        <f>'ETR CO2 Benefits (MEUR)'!G35</f>
        <v>0</v>
      </c>
      <c r="G34" s="105">
        <f>'ETR CO2 Benefits (MEUR)'!H35</f>
        <v>1.2677603400000001E-2</v>
      </c>
      <c r="H34" s="105">
        <f>'ETR CO2 Benefits (MEUR)'!I35</f>
        <v>0</v>
      </c>
      <c r="I34" s="105">
        <f>'ETR CO2 Benefits (MEUR)'!J35</f>
        <v>0</v>
      </c>
      <c r="J34" s="106">
        <f>'ETR CO2 Benefits (MEUR)'!K35</f>
        <v>0</v>
      </c>
      <c r="K34" s="209">
        <f>'ETR CO2 Benefits (MEUR)'!L35</f>
        <v>0</v>
      </c>
      <c r="L34" s="209">
        <f>'ETR CO2 Benefits (MEUR)'!M35</f>
        <v>3.6056160000000004E-2</v>
      </c>
      <c r="M34" s="209">
        <f>'ETR CO2 Benefits (MEUR)'!N35</f>
        <v>0</v>
      </c>
      <c r="N34" s="209">
        <f>'ETR CO2 Benefits (MEUR)'!O35</f>
        <v>0</v>
      </c>
      <c r="O34" s="210">
        <f>'ETR CO2 Benefits (MEUR)'!P35</f>
        <v>0</v>
      </c>
      <c r="P34" s="209">
        <f>'ETR CO2 Benefits (MEUR)'!Q35</f>
        <v>0</v>
      </c>
      <c r="Q34" s="209">
        <f>'ETR CO2 Benefits (MEUR)'!R35</f>
        <v>1.4808780000000001E-2</v>
      </c>
      <c r="R34" s="209">
        <f>'ETR CO2 Benefits (MEUR)'!S35</f>
        <v>0</v>
      </c>
      <c r="S34" s="209">
        <f>'ETR CO2 Benefits (MEUR)'!T35</f>
        <v>0</v>
      </c>
      <c r="T34" s="210">
        <f>'ETR CO2 Benefits (MEUR)'!U35</f>
        <v>0</v>
      </c>
      <c r="U34" s="227">
        <f>'ETR CO2 Benefits (MEUR)'!V35</f>
        <v>0</v>
      </c>
      <c r="V34" s="227">
        <f>'ETR CO2 Benefits (MEUR)'!W35</f>
        <v>1.7384220000000002E-2</v>
      </c>
      <c r="W34" s="227">
        <f>'ETR CO2 Benefits (MEUR)'!X35</f>
        <v>0</v>
      </c>
      <c r="X34" s="227">
        <f>'ETR CO2 Benefits (MEUR)'!Y35</f>
        <v>0</v>
      </c>
      <c r="Y34" s="228">
        <f>'ETR CO2 Benefits (MEUR)'!Z35</f>
        <v>0</v>
      </c>
      <c r="Z34" s="37">
        <f>'ETR CO2 Benefits (MEUR)'!AA35</f>
        <v>0</v>
      </c>
      <c r="AA34" s="37">
        <f>'ETR CO2 Benefits (MEUR)'!AB35</f>
        <v>3.4124580000000002E-2</v>
      </c>
      <c r="AB34" s="37">
        <f>'ETR CO2 Benefits (MEUR)'!AC35</f>
        <v>0</v>
      </c>
      <c r="AC34" s="37">
        <f>'ETR CO2 Benefits (MEUR)'!AD35</f>
        <v>0</v>
      </c>
      <c r="AD34" s="242">
        <f>'ETR CO2 Benefits (MEUR)'!AE35</f>
        <v>0</v>
      </c>
      <c r="AE34" s="40">
        <f>'ETR CO2 Benefits (MEUR)'!AF35</f>
        <v>0</v>
      </c>
      <c r="AF34" s="40">
        <f>'ETR CO2 Benefits (MEUR)'!AG35</f>
        <v>2.2535100000000002E-2</v>
      </c>
      <c r="AG34" s="40">
        <f>'ETR CO2 Benefits (MEUR)'!AH35</f>
        <v>0</v>
      </c>
      <c r="AH34" s="40">
        <f>'ETR CO2 Benefits (MEUR)'!AI35</f>
        <v>0</v>
      </c>
      <c r="AI34" s="248">
        <f>'ETR CO2 Benefits (MEUR)'!AJ35</f>
        <v>0</v>
      </c>
      <c r="AJ34" s="227">
        <f>'ETR CO2 Benefits (MEUR)'!AK35</f>
        <v>0</v>
      </c>
      <c r="AK34" s="227">
        <f>'ETR CO2 Benefits (MEUR)'!AL35</f>
        <v>4.8289499999999999E-2</v>
      </c>
      <c r="AL34" s="227">
        <f>'ETR CO2 Benefits (MEUR)'!AM35</f>
        <v>0</v>
      </c>
      <c r="AM34" s="227">
        <f>'ETR CO2 Benefits (MEUR)'!AN35</f>
        <v>0</v>
      </c>
      <c r="AN34" s="228">
        <f>'ETR CO2 Benefits (MEUR)'!AO35</f>
        <v>0</v>
      </c>
      <c r="AO34" s="37">
        <f>'ETR CO2 Benefits (MEUR)'!AP35</f>
        <v>0</v>
      </c>
      <c r="AP34" s="37">
        <f>'ETR CO2 Benefits (MEUR)'!AQ35</f>
        <v>6.4385999999999999E-2</v>
      </c>
      <c r="AQ34" s="37">
        <f>'ETR CO2 Benefits (MEUR)'!AR35</f>
        <v>0</v>
      </c>
      <c r="AR34" s="37">
        <f>'ETR CO2 Benefits (MEUR)'!AS35</f>
        <v>0</v>
      </c>
      <c r="AS34" s="242">
        <f>'ETR CO2 Benefits (MEUR)'!AT35</f>
        <v>0</v>
      </c>
      <c r="AT34" s="40">
        <f>'ETR CO2 Benefits (MEUR)'!AU35</f>
        <v>0</v>
      </c>
      <c r="AU34" s="40">
        <f>'ETR CO2 Benefits (MEUR)'!AV35</f>
        <v>5.15088E-2</v>
      </c>
      <c r="AV34" s="40">
        <f>'ETR CO2 Benefits (MEUR)'!AW35</f>
        <v>0</v>
      </c>
      <c r="AW34" s="40">
        <f>'ETR CO2 Benefits (MEUR)'!AX35</f>
        <v>0</v>
      </c>
      <c r="AX34" s="248">
        <f>'ETR CO2 Benefits (MEUR)'!AY35</f>
        <v>0</v>
      </c>
    </row>
    <row r="35" spans="1:50" ht="202.5" customHeight="1" x14ac:dyDescent="0.25">
      <c r="A35" s="25" t="str">
        <f>'ETR Capacities'!B36</f>
        <v>FR</v>
      </c>
      <c r="B35" s="10" t="str">
        <f>'ETR Capacities'!C36</f>
        <v>ETR-F-587</v>
      </c>
      <c r="C35" s="10" t="str">
        <f>_xlfn.XLOOKUP(B35,[4]ETR!$D$4:$D$78,[4]ETR!$E$4:$E$78)</f>
        <v>West Grid Synergy</v>
      </c>
      <c r="D35" s="10" t="str">
        <f>_xlfn.XLOOKUP(B35,'ETR Capacities'!$C$5:$C$79,'ETR Capacities'!$E$5:$E$79)</f>
        <v>Reverse flow DSO-TSO</v>
      </c>
      <c r="E35" s="670"/>
      <c r="F35" s="105">
        <f>'ETR CO2 Benefits (MEUR)'!G36</f>
        <v>0</v>
      </c>
      <c r="G35" s="105">
        <f>'ETR CO2 Benefits (MEUR)'!H36</f>
        <v>0</v>
      </c>
      <c r="H35" s="297">
        <f>'ETR CO2 Benefits (MEUR)'!I36</f>
        <v>0.6036954000000001</v>
      </c>
      <c r="I35" s="105">
        <f>'ETR CO2 Benefits (MEUR)'!J36</f>
        <v>0</v>
      </c>
      <c r="J35" s="106">
        <f>'ETR CO2 Benefits (MEUR)'!K36</f>
        <v>0</v>
      </c>
      <c r="K35" s="209">
        <f>'ETR CO2 Benefits (MEUR)'!L36</f>
        <v>0</v>
      </c>
      <c r="L35" s="209">
        <f>'ETR CO2 Benefits (MEUR)'!M36</f>
        <v>0</v>
      </c>
      <c r="M35" s="213">
        <f>'ETR CO2 Benefits (MEUR)'!N36</f>
        <v>1.7169600000000003</v>
      </c>
      <c r="N35" s="209">
        <f>'ETR CO2 Benefits (MEUR)'!O36</f>
        <v>0</v>
      </c>
      <c r="O35" s="210">
        <f>'ETR CO2 Benefits (MEUR)'!P36</f>
        <v>0</v>
      </c>
      <c r="P35" s="209">
        <f>'ETR CO2 Benefits (MEUR)'!Q36</f>
        <v>0</v>
      </c>
      <c r="Q35" s="209">
        <f>'ETR CO2 Benefits (MEUR)'!R36</f>
        <v>0</v>
      </c>
      <c r="R35" s="213">
        <f>'ETR CO2 Benefits (MEUR)'!S36</f>
        <v>0.70518000000000014</v>
      </c>
      <c r="S35" s="209">
        <f>'ETR CO2 Benefits (MEUR)'!T36</f>
        <v>0</v>
      </c>
      <c r="T35" s="210">
        <f>'ETR CO2 Benefits (MEUR)'!U36</f>
        <v>0</v>
      </c>
      <c r="U35" s="227">
        <f>'ETR CO2 Benefits (MEUR)'!V36</f>
        <v>0</v>
      </c>
      <c r="V35" s="227">
        <f>'ETR CO2 Benefits (MEUR)'!W36</f>
        <v>0</v>
      </c>
      <c r="W35" s="231">
        <f>'ETR CO2 Benefits (MEUR)'!X36</f>
        <v>0.82782000000000011</v>
      </c>
      <c r="X35" s="227">
        <f>'ETR CO2 Benefits (MEUR)'!Y36</f>
        <v>0</v>
      </c>
      <c r="Y35" s="228">
        <f>'ETR CO2 Benefits (MEUR)'!Z36</f>
        <v>0</v>
      </c>
      <c r="Z35" s="37">
        <f>'ETR CO2 Benefits (MEUR)'!AA36</f>
        <v>0</v>
      </c>
      <c r="AA35" s="37">
        <f>'ETR CO2 Benefits (MEUR)'!AB36</f>
        <v>0</v>
      </c>
      <c r="AB35" s="38">
        <f>'ETR CO2 Benefits (MEUR)'!AC36</f>
        <v>1.6249800000000003</v>
      </c>
      <c r="AC35" s="37">
        <f>'ETR CO2 Benefits (MEUR)'!AD36</f>
        <v>0</v>
      </c>
      <c r="AD35" s="242">
        <f>'ETR CO2 Benefits (MEUR)'!AE36</f>
        <v>0</v>
      </c>
      <c r="AE35" s="40">
        <f>'ETR CO2 Benefits (MEUR)'!AF36</f>
        <v>0</v>
      </c>
      <c r="AF35" s="40">
        <f>'ETR CO2 Benefits (MEUR)'!AG36</f>
        <v>0</v>
      </c>
      <c r="AG35" s="41">
        <f>'ETR CO2 Benefits (MEUR)'!AH36</f>
        <v>1.0731000000000002</v>
      </c>
      <c r="AH35" s="40">
        <f>'ETR CO2 Benefits (MEUR)'!AI36</f>
        <v>0</v>
      </c>
      <c r="AI35" s="248">
        <f>'ETR CO2 Benefits (MEUR)'!AJ36</f>
        <v>0</v>
      </c>
      <c r="AJ35" s="227">
        <f>'ETR CO2 Benefits (MEUR)'!AK36</f>
        <v>0</v>
      </c>
      <c r="AK35" s="227">
        <f>'ETR CO2 Benefits (MEUR)'!AL36</f>
        <v>0</v>
      </c>
      <c r="AL35" s="231">
        <f>'ETR CO2 Benefits (MEUR)'!AM36</f>
        <v>2.2995000000000005</v>
      </c>
      <c r="AM35" s="227">
        <f>'ETR CO2 Benefits (MEUR)'!AN36</f>
        <v>0</v>
      </c>
      <c r="AN35" s="228">
        <f>'ETR CO2 Benefits (MEUR)'!AO36</f>
        <v>0</v>
      </c>
      <c r="AO35" s="37">
        <f>'ETR CO2 Benefits (MEUR)'!AP36</f>
        <v>0</v>
      </c>
      <c r="AP35" s="37">
        <f>'ETR CO2 Benefits (MEUR)'!AQ36</f>
        <v>0</v>
      </c>
      <c r="AQ35" s="38">
        <f>'ETR CO2 Benefits (MEUR)'!AR36</f>
        <v>3.0660000000000003</v>
      </c>
      <c r="AR35" s="37">
        <f>'ETR CO2 Benefits (MEUR)'!AS36</f>
        <v>0</v>
      </c>
      <c r="AS35" s="242">
        <f>'ETR CO2 Benefits (MEUR)'!AT36</f>
        <v>0</v>
      </c>
      <c r="AT35" s="40">
        <f>'ETR CO2 Benefits (MEUR)'!AU36</f>
        <v>0</v>
      </c>
      <c r="AU35" s="40">
        <f>'ETR CO2 Benefits (MEUR)'!AV36</f>
        <v>0</v>
      </c>
      <c r="AV35" s="41">
        <f>'ETR CO2 Benefits (MEUR)'!AW36</f>
        <v>2.4528000000000003</v>
      </c>
      <c r="AW35" s="40">
        <f>'ETR CO2 Benefits (MEUR)'!AX36</f>
        <v>0</v>
      </c>
      <c r="AX35" s="248">
        <f>'ETR CO2 Benefits (MEUR)'!AY36</f>
        <v>0</v>
      </c>
    </row>
    <row r="36" spans="1:50" ht="176.25" customHeight="1" x14ac:dyDescent="0.25">
      <c r="A36" s="25" t="str">
        <f>'ETR Capacities'!B37</f>
        <v>FR</v>
      </c>
      <c r="B36" s="10" t="str">
        <f>'ETR Capacities'!C37</f>
        <v>ETR-N-624</v>
      </c>
      <c r="C36" s="10" t="str">
        <f>_xlfn.XLOOKUP(B36,[4]ETR!$D$4:$D$78,[4]ETR!$E$4:$E$78)</f>
        <v>Biomethane: Reverse flow projects</v>
      </c>
      <c r="D36" s="10" t="str">
        <f>_xlfn.XLOOKUP(B36,'ETR Capacities'!$C$5:$C$79,'ETR Capacities'!$E$5:$E$79)</f>
        <v>Reverse flow DSO-TSO</v>
      </c>
      <c r="E36" s="13" t="str">
        <f>IF(_xlfn.XLOOKUP(B36,'ETR Capacities'!$C$5:$C$79,'ETR Capacities'!$F$5:$F$79)=0," ",_xlfn.XLOOKUP(B36,'ETR Capacities'!$C$5:$C$79,'ETR Capacities'!$F$5:$F$79))</f>
        <v xml:space="preserve"> </v>
      </c>
      <c r="F36" s="105">
        <f>'ETR CO2 Benefits (MEUR)'!G37</f>
        <v>0</v>
      </c>
      <c r="G36" s="105">
        <f>'ETR CO2 Benefits (MEUR)'!H37</f>
        <v>0</v>
      </c>
      <c r="H36" s="105">
        <f>'ETR CO2 Benefits (MEUR)'!I37</f>
        <v>0</v>
      </c>
      <c r="I36" s="105">
        <f>'ETR CO2 Benefits (MEUR)'!J37</f>
        <v>0</v>
      </c>
      <c r="J36" s="106">
        <f>'ETR CO2 Benefits (MEUR)'!K37</f>
        <v>0</v>
      </c>
      <c r="K36" s="209">
        <f>'ETR CO2 Benefits (MEUR)'!L37</f>
        <v>0</v>
      </c>
      <c r="L36" s="209">
        <f>'ETR CO2 Benefits (MEUR)'!M37</f>
        <v>0</v>
      </c>
      <c r="M36" s="209">
        <f>'ETR CO2 Benefits (MEUR)'!N37</f>
        <v>0</v>
      </c>
      <c r="N36" s="209">
        <f>'ETR CO2 Benefits (MEUR)'!O37</f>
        <v>0</v>
      </c>
      <c r="O36" s="210">
        <f>'ETR CO2 Benefits (MEUR)'!P37</f>
        <v>0</v>
      </c>
      <c r="P36" s="209">
        <f>'ETR CO2 Benefits (MEUR)'!Q37</f>
        <v>0</v>
      </c>
      <c r="Q36" s="209">
        <f>'ETR CO2 Benefits (MEUR)'!R37</f>
        <v>0</v>
      </c>
      <c r="R36" s="209">
        <f>'ETR CO2 Benefits (MEUR)'!S37</f>
        <v>0</v>
      </c>
      <c r="S36" s="209">
        <f>'ETR CO2 Benefits (MEUR)'!T37</f>
        <v>0</v>
      </c>
      <c r="T36" s="210">
        <f>'ETR CO2 Benefits (MEUR)'!U37</f>
        <v>0</v>
      </c>
      <c r="U36" s="227">
        <f>'ETR CO2 Benefits (MEUR)'!V37</f>
        <v>0</v>
      </c>
      <c r="V36" s="227">
        <f>'ETR CO2 Benefits (MEUR)'!W37</f>
        <v>0</v>
      </c>
      <c r="W36" s="227">
        <f>'ETR CO2 Benefits (MEUR)'!X37</f>
        <v>144.86850000000004</v>
      </c>
      <c r="X36" s="227">
        <f>'ETR CO2 Benefits (MEUR)'!Y37</f>
        <v>0</v>
      </c>
      <c r="Y36" s="228">
        <f>'ETR CO2 Benefits (MEUR)'!Z37</f>
        <v>0</v>
      </c>
      <c r="Z36" s="37">
        <f>'ETR CO2 Benefits (MEUR)'!AA37</f>
        <v>0</v>
      </c>
      <c r="AA36" s="37">
        <f>'ETR CO2 Benefits (MEUR)'!AB37</f>
        <v>0</v>
      </c>
      <c r="AB36" s="37">
        <f>'ETR CO2 Benefits (MEUR)'!AC37</f>
        <v>284.37150000000008</v>
      </c>
      <c r="AC36" s="37">
        <f>'ETR CO2 Benefits (MEUR)'!AD37</f>
        <v>0</v>
      </c>
      <c r="AD36" s="242">
        <f>'ETR CO2 Benefits (MEUR)'!AE37</f>
        <v>0</v>
      </c>
      <c r="AE36" s="40">
        <f>'ETR CO2 Benefits (MEUR)'!AF37</f>
        <v>0</v>
      </c>
      <c r="AF36" s="40">
        <f>'ETR CO2 Benefits (MEUR)'!AG37</f>
        <v>0</v>
      </c>
      <c r="AG36" s="40">
        <f>'ETR CO2 Benefits (MEUR)'!AH37</f>
        <v>187.79250000000002</v>
      </c>
      <c r="AH36" s="40">
        <f>'ETR CO2 Benefits (MEUR)'!AI37</f>
        <v>0</v>
      </c>
      <c r="AI36" s="248">
        <f>'ETR CO2 Benefits (MEUR)'!AJ37</f>
        <v>0</v>
      </c>
      <c r="AJ36" s="227">
        <f>'ETR CO2 Benefits (MEUR)'!AK37</f>
        <v>0</v>
      </c>
      <c r="AK36" s="227">
        <f>'ETR CO2 Benefits (MEUR)'!AL37</f>
        <v>0</v>
      </c>
      <c r="AL36" s="227">
        <f>'ETR CO2 Benefits (MEUR)'!AM37</f>
        <v>402.41250000000008</v>
      </c>
      <c r="AM36" s="227">
        <f>'ETR CO2 Benefits (MEUR)'!AN37</f>
        <v>0</v>
      </c>
      <c r="AN36" s="228">
        <f>'ETR CO2 Benefits (MEUR)'!AO37</f>
        <v>0</v>
      </c>
      <c r="AO36" s="37">
        <f>'ETR CO2 Benefits (MEUR)'!AP37</f>
        <v>0</v>
      </c>
      <c r="AP36" s="37">
        <f>'ETR CO2 Benefits (MEUR)'!AQ37</f>
        <v>0</v>
      </c>
      <c r="AQ36" s="37">
        <f>'ETR CO2 Benefits (MEUR)'!AR37</f>
        <v>536.55000000000007</v>
      </c>
      <c r="AR36" s="37">
        <f>'ETR CO2 Benefits (MEUR)'!AS37</f>
        <v>0</v>
      </c>
      <c r="AS36" s="242">
        <f>'ETR CO2 Benefits (MEUR)'!AT37</f>
        <v>0</v>
      </c>
      <c r="AT36" s="40">
        <f>'ETR CO2 Benefits (MEUR)'!AU37</f>
        <v>0</v>
      </c>
      <c r="AU36" s="40">
        <f>'ETR CO2 Benefits (MEUR)'!AV37</f>
        <v>0</v>
      </c>
      <c r="AV36" s="40">
        <f>'ETR CO2 Benefits (MEUR)'!AW37</f>
        <v>429.24000000000007</v>
      </c>
      <c r="AW36" s="40">
        <f>'ETR CO2 Benefits (MEUR)'!AX37</f>
        <v>0</v>
      </c>
      <c r="AX36" s="248">
        <f>'ETR CO2 Benefits (MEUR)'!AY37</f>
        <v>0</v>
      </c>
    </row>
    <row r="37" spans="1:50" ht="198" customHeight="1" x14ac:dyDescent="0.25">
      <c r="A37" s="25" t="str">
        <f>'ETR Capacities'!B38</f>
        <v>FR</v>
      </c>
      <c r="B37" s="10" t="str">
        <f>'ETR Capacities'!C38</f>
        <v>ETR-F-728</v>
      </c>
      <c r="C37" s="10" t="str">
        <f>_xlfn.XLOOKUP(B37,[4]ETR!$D$4:$D$78,[4]ETR!$E$4:$E$78)</f>
        <v>Biomethane: connection of production units and reverse flow projects</v>
      </c>
      <c r="D37" s="10" t="str">
        <f>_xlfn.XLOOKUP(B37,'ETR Capacities'!$C$5:$C$79,'ETR Capacities'!$E$5:$E$79)</f>
        <v>Biomethane developments</v>
      </c>
      <c r="E37" s="13" t="str">
        <f>IF(_xlfn.XLOOKUP(B37,'ETR Capacities'!$C$5:$C$79,'ETR Capacities'!$F$5:$F$79)=0," ",_xlfn.XLOOKUP(B37,'ETR Capacities'!$C$5:$C$79,'ETR Capacities'!$F$5:$F$79))</f>
        <v xml:space="preserve"> </v>
      </c>
      <c r="F37" s="105">
        <f>'ETR CO2 Benefits (MEUR)'!G38</f>
        <v>0</v>
      </c>
      <c r="G37" s="105">
        <f>'ETR CO2 Benefits (MEUR)'!H38</f>
        <v>0</v>
      </c>
      <c r="H37" s="105">
        <f>'ETR CO2 Benefits (MEUR)'!I38</f>
        <v>0.22638577500000004</v>
      </c>
      <c r="I37" s="105">
        <f>'ETR CO2 Benefits (MEUR)'!J38</f>
        <v>0</v>
      </c>
      <c r="J37" s="106">
        <f>'ETR CO2 Benefits (MEUR)'!K38</f>
        <v>0</v>
      </c>
      <c r="K37" s="209">
        <f>'ETR CO2 Benefits (MEUR)'!L38</f>
        <v>0</v>
      </c>
      <c r="L37" s="209">
        <f>'ETR CO2 Benefits (MEUR)'!M38</f>
        <v>0</v>
      </c>
      <c r="M37" s="209">
        <f>'ETR CO2 Benefits (MEUR)'!N38</f>
        <v>2.2320480000000003</v>
      </c>
      <c r="N37" s="209">
        <f>'ETR CO2 Benefits (MEUR)'!O38</f>
        <v>0</v>
      </c>
      <c r="O37" s="210">
        <f>'ETR CO2 Benefits (MEUR)'!P38</f>
        <v>0</v>
      </c>
      <c r="P37" s="209">
        <f>'ETR CO2 Benefits (MEUR)'!Q38</f>
        <v>0</v>
      </c>
      <c r="Q37" s="209">
        <f>'ETR CO2 Benefits (MEUR)'!R38</f>
        <v>0</v>
      </c>
      <c r="R37" s="209">
        <f>'ETR CO2 Benefits (MEUR)'!S38</f>
        <v>0.91673400000000016</v>
      </c>
      <c r="S37" s="209">
        <f>'ETR CO2 Benefits (MEUR)'!T38</f>
        <v>0</v>
      </c>
      <c r="T37" s="210">
        <f>'ETR CO2 Benefits (MEUR)'!U38</f>
        <v>0</v>
      </c>
      <c r="U37" s="227">
        <f>'ETR CO2 Benefits (MEUR)'!V38</f>
        <v>0</v>
      </c>
      <c r="V37" s="227">
        <f>'ETR CO2 Benefits (MEUR)'!W38</f>
        <v>0</v>
      </c>
      <c r="W37" s="227">
        <f>'ETR CO2 Benefits (MEUR)'!X38</f>
        <v>6.2086500000000013</v>
      </c>
      <c r="X37" s="227">
        <f>'ETR CO2 Benefits (MEUR)'!Y38</f>
        <v>0</v>
      </c>
      <c r="Y37" s="228">
        <f>'ETR CO2 Benefits (MEUR)'!Z38</f>
        <v>0</v>
      </c>
      <c r="Z37" s="37">
        <f>'ETR CO2 Benefits (MEUR)'!AA38</f>
        <v>0</v>
      </c>
      <c r="AA37" s="37">
        <f>'ETR CO2 Benefits (MEUR)'!AB38</f>
        <v>0</v>
      </c>
      <c r="AB37" s="37">
        <f>'ETR CO2 Benefits (MEUR)'!AC38</f>
        <v>12.187350000000002</v>
      </c>
      <c r="AC37" s="37">
        <f>'ETR CO2 Benefits (MEUR)'!AD38</f>
        <v>0</v>
      </c>
      <c r="AD37" s="242">
        <f>'ETR CO2 Benefits (MEUR)'!AE38</f>
        <v>0</v>
      </c>
      <c r="AE37" s="40">
        <f>'ETR CO2 Benefits (MEUR)'!AF38</f>
        <v>0</v>
      </c>
      <c r="AF37" s="40">
        <f>'ETR CO2 Benefits (MEUR)'!AG38</f>
        <v>0</v>
      </c>
      <c r="AG37" s="40">
        <f>'ETR CO2 Benefits (MEUR)'!AH38</f>
        <v>8.0482500000000012</v>
      </c>
      <c r="AH37" s="40">
        <f>'ETR CO2 Benefits (MEUR)'!AI38</f>
        <v>0</v>
      </c>
      <c r="AI37" s="248">
        <f>'ETR CO2 Benefits (MEUR)'!AJ38</f>
        <v>0</v>
      </c>
      <c r="AJ37" s="227">
        <f>'ETR CO2 Benefits (MEUR)'!AK38</f>
        <v>0</v>
      </c>
      <c r="AK37" s="227">
        <f>'ETR CO2 Benefits (MEUR)'!AL38</f>
        <v>0</v>
      </c>
      <c r="AL37" s="227">
        <f>'ETR CO2 Benefits (MEUR)'!AM38</f>
        <v>17.246250000000003</v>
      </c>
      <c r="AM37" s="227">
        <f>'ETR CO2 Benefits (MEUR)'!AN38</f>
        <v>0</v>
      </c>
      <c r="AN37" s="228">
        <f>'ETR CO2 Benefits (MEUR)'!AO38</f>
        <v>0</v>
      </c>
      <c r="AO37" s="37">
        <f>'ETR CO2 Benefits (MEUR)'!AP38</f>
        <v>0</v>
      </c>
      <c r="AP37" s="37">
        <f>'ETR CO2 Benefits (MEUR)'!AQ38</f>
        <v>0</v>
      </c>
      <c r="AQ37" s="37">
        <f>'ETR CO2 Benefits (MEUR)'!AR38</f>
        <v>22.995000000000005</v>
      </c>
      <c r="AR37" s="37">
        <f>'ETR CO2 Benefits (MEUR)'!AS38</f>
        <v>0</v>
      </c>
      <c r="AS37" s="242">
        <f>'ETR CO2 Benefits (MEUR)'!AT38</f>
        <v>0</v>
      </c>
      <c r="AT37" s="40">
        <f>'ETR CO2 Benefits (MEUR)'!AU38</f>
        <v>0</v>
      </c>
      <c r="AU37" s="40">
        <f>'ETR CO2 Benefits (MEUR)'!AV38</f>
        <v>0</v>
      </c>
      <c r="AV37" s="40">
        <f>'ETR CO2 Benefits (MEUR)'!AW38</f>
        <v>18.396000000000004</v>
      </c>
      <c r="AW37" s="40">
        <f>'ETR CO2 Benefits (MEUR)'!AX38</f>
        <v>0</v>
      </c>
      <c r="AX37" s="248">
        <f>'ETR CO2 Benefits (MEUR)'!AY38</f>
        <v>0</v>
      </c>
    </row>
    <row r="38" spans="1:50" ht="126.75" customHeight="1" x14ac:dyDescent="0.25">
      <c r="A38" s="25" t="str">
        <f>'ETR Capacities'!B39</f>
        <v>FR</v>
      </c>
      <c r="B38" s="10" t="str">
        <f>'ETR Capacities'!C39</f>
        <v>ETR-F-743</v>
      </c>
      <c r="C38" s="10" t="str">
        <f>_xlfn.XLOOKUP(B38,[4]ETR!$D$4:$D$78,[4]ETR!$E$4:$E$78)</f>
        <v>Impulse 2025</v>
      </c>
      <c r="D38" s="10" t="str">
        <f>_xlfn.XLOOKUP(B38,'ETR Capacities'!$C$5:$C$79,'ETR Capacities'!$E$5:$E$79)</f>
        <v>Smart multi energy system</v>
      </c>
      <c r="E38" s="13" t="str">
        <f>IF(_xlfn.XLOOKUP(B38,'ETR Capacities'!$C$5:$C$79,'ETR Capacities'!$F$5:$F$79)=0," ",_xlfn.XLOOKUP(B38,'ETR Capacities'!$C$5:$C$79,'ETR Capacities'!$F$5:$F$79))</f>
        <v xml:space="preserve"> </v>
      </c>
      <c r="F38" s="105">
        <f>'ETR CO2 Benefits (MEUR)'!G39</f>
        <v>0</v>
      </c>
      <c r="G38" s="105">
        <f>'ETR CO2 Benefits (MEUR)'!H39</f>
        <v>0</v>
      </c>
      <c r="H38" s="105">
        <f>'ETR CO2 Benefits (MEUR)'!I39</f>
        <v>0</v>
      </c>
      <c r="I38" s="105">
        <f>'ETR CO2 Benefits (MEUR)'!J39</f>
        <v>0</v>
      </c>
      <c r="J38" s="106">
        <f>'ETR CO2 Benefits (MEUR)'!K39</f>
        <v>0</v>
      </c>
      <c r="K38" s="209">
        <f>'ETR CO2 Benefits (MEUR)'!L39</f>
        <v>0</v>
      </c>
      <c r="L38" s="209">
        <f>'ETR CO2 Benefits (MEUR)'!M39</f>
        <v>4.2924000000000009E-3</v>
      </c>
      <c r="M38" s="209">
        <f>'ETR CO2 Benefits (MEUR)'!N39</f>
        <v>0</v>
      </c>
      <c r="N38" s="209">
        <f>'ETR CO2 Benefits (MEUR)'!O39</f>
        <v>0</v>
      </c>
      <c r="O38" s="210">
        <f>'ETR CO2 Benefits (MEUR)'!P39</f>
        <v>0</v>
      </c>
      <c r="P38" s="209">
        <f>'ETR CO2 Benefits (MEUR)'!Q39</f>
        <v>0</v>
      </c>
      <c r="Q38" s="209">
        <f>'ETR CO2 Benefits (MEUR)'!R39</f>
        <v>1.7629500000000001E-3</v>
      </c>
      <c r="R38" s="209">
        <f>'ETR CO2 Benefits (MEUR)'!S39</f>
        <v>0</v>
      </c>
      <c r="S38" s="209">
        <f>'ETR CO2 Benefits (MEUR)'!T39</f>
        <v>0</v>
      </c>
      <c r="T38" s="210">
        <f>'ETR CO2 Benefits (MEUR)'!U39</f>
        <v>0</v>
      </c>
      <c r="U38" s="227">
        <f>'ETR CO2 Benefits (MEUR)'!V39</f>
        <v>0</v>
      </c>
      <c r="V38" s="227">
        <f>'ETR CO2 Benefits (MEUR)'!W39</f>
        <v>2.0695500000000003E-3</v>
      </c>
      <c r="W38" s="227">
        <f>'ETR CO2 Benefits (MEUR)'!X39</f>
        <v>0</v>
      </c>
      <c r="X38" s="227">
        <f>'ETR CO2 Benefits (MEUR)'!Y39</f>
        <v>0</v>
      </c>
      <c r="Y38" s="228">
        <f>'ETR CO2 Benefits (MEUR)'!Z39</f>
        <v>0</v>
      </c>
      <c r="Z38" s="37">
        <f>'ETR CO2 Benefits (MEUR)'!AA39</f>
        <v>0</v>
      </c>
      <c r="AA38" s="37">
        <f>'ETR CO2 Benefits (MEUR)'!AB39</f>
        <v>4.0624500000000004E-3</v>
      </c>
      <c r="AB38" s="37">
        <f>'ETR CO2 Benefits (MEUR)'!AC39</f>
        <v>0</v>
      </c>
      <c r="AC38" s="37">
        <f>'ETR CO2 Benefits (MEUR)'!AD39</f>
        <v>0</v>
      </c>
      <c r="AD38" s="242">
        <f>'ETR CO2 Benefits (MEUR)'!AE39</f>
        <v>0</v>
      </c>
      <c r="AE38" s="40">
        <f>'ETR CO2 Benefits (MEUR)'!AF39</f>
        <v>0</v>
      </c>
      <c r="AF38" s="40">
        <f>'ETR CO2 Benefits (MEUR)'!AG39</f>
        <v>2.6827499999999998E-3</v>
      </c>
      <c r="AG38" s="40">
        <f>'ETR CO2 Benefits (MEUR)'!AH39</f>
        <v>0</v>
      </c>
      <c r="AH38" s="40">
        <f>'ETR CO2 Benefits (MEUR)'!AI39</f>
        <v>0</v>
      </c>
      <c r="AI38" s="248">
        <f>'ETR CO2 Benefits (MEUR)'!AJ39</f>
        <v>0</v>
      </c>
      <c r="AJ38" s="227">
        <f>'ETR CO2 Benefits (MEUR)'!AK39</f>
        <v>0</v>
      </c>
      <c r="AK38" s="227">
        <f>'ETR CO2 Benefits (MEUR)'!AL39</f>
        <v>5.7487500000000004E-3</v>
      </c>
      <c r="AL38" s="227">
        <f>'ETR CO2 Benefits (MEUR)'!AM39</f>
        <v>0</v>
      </c>
      <c r="AM38" s="227">
        <f>'ETR CO2 Benefits (MEUR)'!AN39</f>
        <v>0</v>
      </c>
      <c r="AN38" s="228">
        <f>'ETR CO2 Benefits (MEUR)'!AO39</f>
        <v>0</v>
      </c>
      <c r="AO38" s="37">
        <f>'ETR CO2 Benefits (MEUR)'!AP39</f>
        <v>0</v>
      </c>
      <c r="AP38" s="37">
        <f>'ETR CO2 Benefits (MEUR)'!AQ39</f>
        <v>7.6650000000000008E-3</v>
      </c>
      <c r="AQ38" s="37">
        <f>'ETR CO2 Benefits (MEUR)'!AR39</f>
        <v>0</v>
      </c>
      <c r="AR38" s="37">
        <f>'ETR CO2 Benefits (MEUR)'!AS39</f>
        <v>0</v>
      </c>
      <c r="AS38" s="242">
        <f>'ETR CO2 Benefits (MEUR)'!AT39</f>
        <v>0</v>
      </c>
      <c r="AT38" s="40">
        <f>'ETR CO2 Benefits (MEUR)'!AU39</f>
        <v>0</v>
      </c>
      <c r="AU38" s="40">
        <f>'ETR CO2 Benefits (MEUR)'!AV39</f>
        <v>6.1320000000000003E-3</v>
      </c>
      <c r="AV38" s="40">
        <f>'ETR CO2 Benefits (MEUR)'!AW39</f>
        <v>0</v>
      </c>
      <c r="AW38" s="40">
        <f>'ETR CO2 Benefits (MEUR)'!AX39</f>
        <v>0</v>
      </c>
      <c r="AX38" s="248">
        <f>'ETR CO2 Benefits (MEUR)'!AY39</f>
        <v>0</v>
      </c>
    </row>
    <row r="39" spans="1:50" ht="188.25" customHeight="1" x14ac:dyDescent="0.25">
      <c r="A39" s="25" t="str">
        <f>'ETR Capacities'!B40</f>
        <v>FR</v>
      </c>
      <c r="B39" s="10" t="str">
        <f>'ETR Capacities'!C40</f>
        <v>ETR-N-899</v>
      </c>
      <c r="C39" s="10" t="str">
        <f>_xlfn.XLOOKUP(B39,[4]ETR!$D$4:$D$78,[4]ETR!$E$4:$E$78)</f>
        <v>mosaHYc (Mosel Saar Hydrogen Conversion</v>
      </c>
      <c r="D39" s="10" t="str">
        <f>_xlfn.XLOOKUP(B39,'ETR Capacities'!$C$5:$C$79,'ETR Capacities'!$E$5:$E$79)</f>
        <v xml:space="preserve">Hydrogen and synthetic methane </v>
      </c>
      <c r="E39" s="13" t="str">
        <f>IF(_xlfn.XLOOKUP(B39,'ETR Capacities'!$C$5:$C$79,'ETR Capacities'!$F$5:$F$79)=0," ",_xlfn.XLOOKUP(B39,'ETR Capacities'!$C$5:$C$79,'ETR Capacities'!$F$5:$F$79))</f>
        <v xml:space="preserve"> </v>
      </c>
      <c r="F39" s="105" t="str">
        <f>'ETR CO2 Benefits (MEUR)'!G40</f>
        <v xml:space="preserve"> </v>
      </c>
      <c r="G39" s="105" t="str">
        <f>'ETR CO2 Benefits (MEUR)'!H40</f>
        <v xml:space="preserve"> </v>
      </c>
      <c r="H39" s="105" t="str">
        <f>'ETR CO2 Benefits (MEUR)'!I40</f>
        <v xml:space="preserve"> </v>
      </c>
      <c r="I39" s="105" t="str">
        <f>'ETR CO2 Benefits (MEUR)'!J40</f>
        <v xml:space="preserve"> </v>
      </c>
      <c r="J39" s="106" t="str">
        <f>'ETR CO2 Benefits (MEUR)'!K40</f>
        <v xml:space="preserve"> </v>
      </c>
      <c r="K39" s="209" t="str">
        <f>'ETR CO2 Benefits (MEUR)'!L40</f>
        <v xml:space="preserve"> </v>
      </c>
      <c r="L39" s="209" t="str">
        <f>'ETR CO2 Benefits (MEUR)'!M40</f>
        <v xml:space="preserve"> </v>
      </c>
      <c r="M39" s="209" t="str">
        <f>'ETR CO2 Benefits (MEUR)'!N40</f>
        <v xml:space="preserve"> </v>
      </c>
      <c r="N39" s="209" t="str">
        <f>'ETR CO2 Benefits (MEUR)'!O40</f>
        <v xml:space="preserve"> </v>
      </c>
      <c r="O39" s="210" t="str">
        <f>'ETR CO2 Benefits (MEUR)'!P40</f>
        <v xml:space="preserve"> </v>
      </c>
      <c r="P39" s="209" t="str">
        <f>'ETR CO2 Benefits (MEUR)'!Q40</f>
        <v xml:space="preserve"> </v>
      </c>
      <c r="Q39" s="209" t="str">
        <f>'ETR CO2 Benefits (MEUR)'!R40</f>
        <v xml:space="preserve"> </v>
      </c>
      <c r="R39" s="209" t="str">
        <f>'ETR CO2 Benefits (MEUR)'!S40</f>
        <v xml:space="preserve"> </v>
      </c>
      <c r="S39" s="209" t="str">
        <f>'ETR CO2 Benefits (MEUR)'!T40</f>
        <v xml:space="preserve"> </v>
      </c>
      <c r="T39" s="210" t="str">
        <f>'ETR CO2 Benefits (MEUR)'!U40</f>
        <v xml:space="preserve"> </v>
      </c>
      <c r="U39" s="227" t="str">
        <f>'ETR CO2 Benefits (MEUR)'!V40</f>
        <v xml:space="preserve"> </v>
      </c>
      <c r="V39" s="227" t="str">
        <f>'ETR CO2 Benefits (MEUR)'!W40</f>
        <v xml:space="preserve"> </v>
      </c>
      <c r="W39" s="227" t="str">
        <f>'ETR CO2 Benefits (MEUR)'!X40</f>
        <v xml:space="preserve"> </v>
      </c>
      <c r="X39" s="227" t="str">
        <f>'ETR CO2 Benefits (MEUR)'!Y40</f>
        <v xml:space="preserve"> </v>
      </c>
      <c r="Y39" s="228" t="str">
        <f>'ETR CO2 Benefits (MEUR)'!Z40</f>
        <v xml:space="preserve"> </v>
      </c>
      <c r="Z39" s="37" t="str">
        <f>'ETR CO2 Benefits (MEUR)'!AA40</f>
        <v xml:space="preserve"> </v>
      </c>
      <c r="AA39" s="37" t="str">
        <f>'ETR CO2 Benefits (MEUR)'!AB40</f>
        <v xml:space="preserve"> </v>
      </c>
      <c r="AB39" s="37" t="str">
        <f>'ETR CO2 Benefits (MEUR)'!AC40</f>
        <v xml:space="preserve"> </v>
      </c>
      <c r="AC39" s="37" t="str">
        <f>'ETR CO2 Benefits (MEUR)'!AD40</f>
        <v xml:space="preserve"> </v>
      </c>
      <c r="AD39" s="242" t="str">
        <f>'ETR CO2 Benefits (MEUR)'!AE40</f>
        <v xml:space="preserve"> </v>
      </c>
      <c r="AE39" s="40" t="str">
        <f>'ETR CO2 Benefits (MEUR)'!AF40</f>
        <v xml:space="preserve"> </v>
      </c>
      <c r="AF39" s="40" t="str">
        <f>'ETR CO2 Benefits (MEUR)'!AG40</f>
        <v xml:space="preserve"> </v>
      </c>
      <c r="AG39" s="40" t="str">
        <f>'ETR CO2 Benefits (MEUR)'!AH40</f>
        <v xml:space="preserve"> </v>
      </c>
      <c r="AH39" s="40" t="str">
        <f>'ETR CO2 Benefits (MEUR)'!AI40</f>
        <v xml:space="preserve"> </v>
      </c>
      <c r="AI39" s="248" t="str">
        <f>'ETR CO2 Benefits (MEUR)'!AJ40</f>
        <v xml:space="preserve"> </v>
      </c>
      <c r="AJ39" s="227" t="str">
        <f>'ETR CO2 Benefits (MEUR)'!AK40</f>
        <v xml:space="preserve"> </v>
      </c>
      <c r="AK39" s="227" t="str">
        <f>'ETR CO2 Benefits (MEUR)'!AL40</f>
        <v xml:space="preserve"> </v>
      </c>
      <c r="AL39" s="227" t="str">
        <f>'ETR CO2 Benefits (MEUR)'!AM40</f>
        <v xml:space="preserve"> </v>
      </c>
      <c r="AM39" s="227" t="str">
        <f>'ETR CO2 Benefits (MEUR)'!AN40</f>
        <v xml:space="preserve"> </v>
      </c>
      <c r="AN39" s="228" t="str">
        <f>'ETR CO2 Benefits (MEUR)'!AO40</f>
        <v xml:space="preserve"> </v>
      </c>
      <c r="AO39" s="37" t="str">
        <f>'ETR CO2 Benefits (MEUR)'!AP40</f>
        <v xml:space="preserve"> </v>
      </c>
      <c r="AP39" s="37" t="str">
        <f>'ETR CO2 Benefits (MEUR)'!AQ40</f>
        <v xml:space="preserve"> </v>
      </c>
      <c r="AQ39" s="37" t="str">
        <f>'ETR CO2 Benefits (MEUR)'!AR40</f>
        <v xml:space="preserve"> </v>
      </c>
      <c r="AR39" s="37" t="str">
        <f>'ETR CO2 Benefits (MEUR)'!AS40</f>
        <v xml:space="preserve"> </v>
      </c>
      <c r="AS39" s="242" t="str">
        <f>'ETR CO2 Benefits (MEUR)'!AT40</f>
        <v xml:space="preserve"> </v>
      </c>
      <c r="AT39" s="40" t="str">
        <f>'ETR CO2 Benefits (MEUR)'!AU40</f>
        <v xml:space="preserve"> </v>
      </c>
      <c r="AU39" s="40" t="str">
        <f>'ETR CO2 Benefits (MEUR)'!AV40</f>
        <v xml:space="preserve"> </v>
      </c>
      <c r="AV39" s="40" t="str">
        <f>'ETR CO2 Benefits (MEUR)'!AW40</f>
        <v xml:space="preserve"> </v>
      </c>
      <c r="AW39" s="40" t="str">
        <f>'ETR CO2 Benefits (MEUR)'!AX40</f>
        <v xml:space="preserve"> </v>
      </c>
      <c r="AX39" s="248" t="str">
        <f>'ETR CO2 Benefits (MEUR)'!AY40</f>
        <v xml:space="preserve"> </v>
      </c>
    </row>
    <row r="40" spans="1:50" ht="130.5" customHeight="1" x14ac:dyDescent="0.25">
      <c r="A40" s="25" t="str">
        <f>'ETR Capacities'!B41</f>
        <v>FR</v>
      </c>
      <c r="B40" s="11" t="str">
        <f>'ETR Capacities'!C41</f>
        <v>ETR-N-901</v>
      </c>
      <c r="C40" s="11" t="str">
        <f>_xlfn.XLOOKUP(B40,[4]ETR!$D$4:$D$78,[4]ETR!$E$4:$E$78)</f>
        <v>HyGéo</v>
      </c>
      <c r="D40" s="11" t="str">
        <f>_xlfn.XLOOKUP(B40,'ETR Capacities'!$C$5:$C$79,'ETR Capacities'!$E$5:$E$79)</f>
        <v xml:space="preserve">Hydrogen and synthetic methane </v>
      </c>
      <c r="E40" s="75" t="str">
        <f>IF(_xlfn.XLOOKUP(B40,'ETR Capacities'!$C$5:$C$79,'ETR Capacities'!$F$5:$F$79)=0," ",_xlfn.XLOOKUP(B40,'ETR Capacities'!$C$5:$C$79,'ETR Capacities'!$F$5:$F$79))</f>
        <v xml:space="preserve"> </v>
      </c>
      <c r="F40" s="103" t="str">
        <f>'ETR CO2 Benefits (MEUR)'!G41</f>
        <v xml:space="preserve"> </v>
      </c>
      <c r="G40" s="103" t="str">
        <f>'ETR CO2 Benefits (MEUR)'!H41</f>
        <v xml:space="preserve"> </v>
      </c>
      <c r="H40" s="103" t="str">
        <f>'ETR CO2 Benefits (MEUR)'!I41</f>
        <v xml:space="preserve"> </v>
      </c>
      <c r="I40" s="103" t="str">
        <f>'ETR CO2 Benefits (MEUR)'!J41</f>
        <v xml:space="preserve"> </v>
      </c>
      <c r="J40" s="104" t="str">
        <f>'ETR CO2 Benefits (MEUR)'!K41</f>
        <v xml:space="preserve"> </v>
      </c>
      <c r="K40" s="207" t="str">
        <f>'ETR CO2 Benefits (MEUR)'!L41</f>
        <v xml:space="preserve"> </v>
      </c>
      <c r="L40" s="207" t="str">
        <f>'ETR CO2 Benefits (MEUR)'!M41</f>
        <v xml:space="preserve"> </v>
      </c>
      <c r="M40" s="207" t="str">
        <f>'ETR CO2 Benefits (MEUR)'!N41</f>
        <v xml:space="preserve"> </v>
      </c>
      <c r="N40" s="207" t="str">
        <f>'ETR CO2 Benefits (MEUR)'!O41</f>
        <v xml:space="preserve"> </v>
      </c>
      <c r="O40" s="208" t="str">
        <f>'ETR CO2 Benefits (MEUR)'!P41</f>
        <v xml:space="preserve"> </v>
      </c>
      <c r="P40" s="207" t="str">
        <f>'ETR CO2 Benefits (MEUR)'!Q41</f>
        <v xml:space="preserve"> </v>
      </c>
      <c r="Q40" s="207" t="str">
        <f>'ETR CO2 Benefits (MEUR)'!R41</f>
        <v xml:space="preserve"> </v>
      </c>
      <c r="R40" s="207" t="str">
        <f>'ETR CO2 Benefits (MEUR)'!S41</f>
        <v xml:space="preserve"> </v>
      </c>
      <c r="S40" s="207" t="str">
        <f>'ETR CO2 Benefits (MEUR)'!T41</f>
        <v xml:space="preserve"> </v>
      </c>
      <c r="T40" s="208" t="str">
        <f>'ETR CO2 Benefits (MEUR)'!U41</f>
        <v xml:space="preserve"> </v>
      </c>
      <c r="U40" s="225" t="str">
        <f>'ETR CO2 Benefits (MEUR)'!V41</f>
        <v xml:space="preserve"> </v>
      </c>
      <c r="V40" s="225" t="str">
        <f>'ETR CO2 Benefits (MEUR)'!W41</f>
        <v xml:space="preserve"> </v>
      </c>
      <c r="W40" s="225" t="str">
        <f>'ETR CO2 Benefits (MEUR)'!X41</f>
        <v xml:space="preserve"> </v>
      </c>
      <c r="X40" s="225" t="str">
        <f>'ETR CO2 Benefits (MEUR)'!Y41</f>
        <v xml:space="preserve"> </v>
      </c>
      <c r="Y40" s="226" t="str">
        <f>'ETR CO2 Benefits (MEUR)'!Z41</f>
        <v xml:space="preserve"> </v>
      </c>
      <c r="Z40" s="63" t="str">
        <f>'ETR CO2 Benefits (MEUR)'!AA41</f>
        <v xml:space="preserve"> </v>
      </c>
      <c r="AA40" s="63" t="str">
        <f>'ETR CO2 Benefits (MEUR)'!AB41</f>
        <v xml:space="preserve"> </v>
      </c>
      <c r="AB40" s="63" t="str">
        <f>'ETR CO2 Benefits (MEUR)'!AC41</f>
        <v xml:space="preserve"> </v>
      </c>
      <c r="AC40" s="63" t="str">
        <f>'ETR CO2 Benefits (MEUR)'!AD41</f>
        <v xml:space="preserve"> </v>
      </c>
      <c r="AD40" s="241" t="str">
        <f>'ETR CO2 Benefits (MEUR)'!AE41</f>
        <v xml:space="preserve"> </v>
      </c>
      <c r="AE40" s="61" t="str">
        <f>'ETR CO2 Benefits (MEUR)'!AF41</f>
        <v xml:space="preserve"> </v>
      </c>
      <c r="AF40" s="61" t="str">
        <f>'ETR CO2 Benefits (MEUR)'!AG41</f>
        <v xml:space="preserve"> </v>
      </c>
      <c r="AG40" s="61" t="str">
        <f>'ETR CO2 Benefits (MEUR)'!AH41</f>
        <v xml:space="preserve"> </v>
      </c>
      <c r="AH40" s="61" t="str">
        <f>'ETR CO2 Benefits (MEUR)'!AI41</f>
        <v xml:space="preserve"> </v>
      </c>
      <c r="AI40" s="247" t="str">
        <f>'ETR CO2 Benefits (MEUR)'!AJ41</f>
        <v xml:space="preserve"> </v>
      </c>
      <c r="AJ40" s="225" t="str">
        <f>'ETR CO2 Benefits (MEUR)'!AK41</f>
        <v xml:space="preserve"> </v>
      </c>
      <c r="AK40" s="225" t="str">
        <f>'ETR CO2 Benefits (MEUR)'!AL41</f>
        <v xml:space="preserve"> </v>
      </c>
      <c r="AL40" s="225" t="str">
        <f>'ETR CO2 Benefits (MEUR)'!AM41</f>
        <v xml:space="preserve"> </v>
      </c>
      <c r="AM40" s="225" t="str">
        <f>'ETR CO2 Benefits (MEUR)'!AN41</f>
        <v xml:space="preserve"> </v>
      </c>
      <c r="AN40" s="226" t="str">
        <f>'ETR CO2 Benefits (MEUR)'!AO41</f>
        <v xml:space="preserve"> </v>
      </c>
      <c r="AO40" s="63" t="str">
        <f>'ETR CO2 Benefits (MEUR)'!AP41</f>
        <v xml:space="preserve"> </v>
      </c>
      <c r="AP40" s="63" t="str">
        <f>'ETR CO2 Benefits (MEUR)'!AQ41</f>
        <v xml:space="preserve"> </v>
      </c>
      <c r="AQ40" s="63" t="str">
        <f>'ETR CO2 Benefits (MEUR)'!AR41</f>
        <v xml:space="preserve"> </v>
      </c>
      <c r="AR40" s="63" t="str">
        <f>'ETR CO2 Benefits (MEUR)'!AS41</f>
        <v xml:space="preserve"> </v>
      </c>
      <c r="AS40" s="241" t="str">
        <f>'ETR CO2 Benefits (MEUR)'!AT41</f>
        <v xml:space="preserve"> </v>
      </c>
      <c r="AT40" s="61" t="str">
        <f>'ETR CO2 Benefits (MEUR)'!AU41</f>
        <v xml:space="preserve"> </v>
      </c>
      <c r="AU40" s="61" t="str">
        <f>'ETR CO2 Benefits (MEUR)'!AV41</f>
        <v xml:space="preserve"> </v>
      </c>
      <c r="AV40" s="61" t="str">
        <f>'ETR CO2 Benefits (MEUR)'!AW41</f>
        <v xml:space="preserve"> </v>
      </c>
      <c r="AW40" s="61" t="str">
        <f>'ETR CO2 Benefits (MEUR)'!AX41</f>
        <v xml:space="preserve"> </v>
      </c>
      <c r="AX40" s="247" t="str">
        <f>'ETR CO2 Benefits (MEUR)'!AY41</f>
        <v xml:space="preserve"> </v>
      </c>
    </row>
    <row r="41" spans="1:50" ht="101.25" customHeight="1" thickBot="1" x14ac:dyDescent="0.3">
      <c r="A41" s="25" t="str">
        <f>'ETR Capacities'!B42</f>
        <v>FR</v>
      </c>
      <c r="B41" s="24" t="str">
        <f>'ETR Capacities'!C42</f>
        <v>ETR-N-942</v>
      </c>
      <c r="C41" s="24" t="str">
        <f>_xlfn.XLOOKUP(B41,[4]ETR!$D$4:$D$78,[4]ETR!$E$4:$E$78)</f>
        <v>Lacq Hydrogen</v>
      </c>
      <c r="D41" s="24" t="str">
        <f>_xlfn.XLOOKUP(B41,'ETR Capacities'!$C$5:$C$79,'ETR Capacities'!$E$5:$E$79)</f>
        <v xml:space="preserve">Hydrogen and synthetic methane </v>
      </c>
      <c r="E41" s="31" t="str">
        <f>IF(_xlfn.XLOOKUP(B41,'ETR Capacities'!$C$5:$C$79,'ETR Capacities'!$F$5:$F$79)=0," ",_xlfn.XLOOKUP(B41,'ETR Capacities'!$C$5:$C$79,'ETR Capacities'!$F$5:$F$79))</f>
        <v xml:space="preserve"> </v>
      </c>
      <c r="F41" s="111">
        <f>'ETR CO2 Benefits (MEUR)'!G42</f>
        <v>0.42258678000000011</v>
      </c>
      <c r="G41" s="111">
        <f>'ETR CO2 Benefits (MEUR)'!H42</f>
        <v>0</v>
      </c>
      <c r="H41" s="111">
        <f>'ETR CO2 Benefits (MEUR)'!I42</f>
        <v>0</v>
      </c>
      <c r="I41" s="111">
        <f>'ETR CO2 Benefits (MEUR)'!J42</f>
        <v>0</v>
      </c>
      <c r="J41" s="112">
        <f>'ETR CO2 Benefits (MEUR)'!K42</f>
        <v>0</v>
      </c>
      <c r="K41" s="216">
        <f>'ETR CO2 Benefits (MEUR)'!L42</f>
        <v>1.2018720000000003</v>
      </c>
      <c r="L41" s="216">
        <f>'ETR CO2 Benefits (MEUR)'!M42</f>
        <v>0</v>
      </c>
      <c r="M41" s="216">
        <f>'ETR CO2 Benefits (MEUR)'!N42</f>
        <v>0</v>
      </c>
      <c r="N41" s="216">
        <f>'ETR CO2 Benefits (MEUR)'!O42</f>
        <v>0</v>
      </c>
      <c r="O41" s="217">
        <f>'ETR CO2 Benefits (MEUR)'!P42</f>
        <v>0</v>
      </c>
      <c r="P41" s="216">
        <f>'ETR CO2 Benefits (MEUR)'!Q42</f>
        <v>0.49362600000000006</v>
      </c>
      <c r="Q41" s="216">
        <f>'ETR CO2 Benefits (MEUR)'!R42</f>
        <v>0</v>
      </c>
      <c r="R41" s="216">
        <f>'ETR CO2 Benefits (MEUR)'!S42</f>
        <v>0</v>
      </c>
      <c r="S41" s="216">
        <f>'ETR CO2 Benefits (MEUR)'!T42</f>
        <v>0</v>
      </c>
      <c r="T41" s="217">
        <f>'ETR CO2 Benefits (MEUR)'!U42</f>
        <v>0</v>
      </c>
      <c r="U41" s="234">
        <f>'ETR CO2 Benefits (MEUR)'!V42</f>
        <v>0.57947400000000016</v>
      </c>
      <c r="V41" s="234">
        <f>'ETR CO2 Benefits (MEUR)'!W42</f>
        <v>0</v>
      </c>
      <c r="W41" s="234">
        <f>'ETR CO2 Benefits (MEUR)'!X42</f>
        <v>0</v>
      </c>
      <c r="X41" s="234">
        <f>'ETR CO2 Benefits (MEUR)'!Y42</f>
        <v>0</v>
      </c>
      <c r="Y41" s="235">
        <f>'ETR CO2 Benefits (MEUR)'!Z42</f>
        <v>0</v>
      </c>
      <c r="Z41" s="45">
        <f>'ETR CO2 Benefits (MEUR)'!AA42</f>
        <v>1.1374860000000002</v>
      </c>
      <c r="AA41" s="45">
        <f>'ETR CO2 Benefits (MEUR)'!AB42</f>
        <v>0</v>
      </c>
      <c r="AB41" s="45">
        <f>'ETR CO2 Benefits (MEUR)'!AC42</f>
        <v>0</v>
      </c>
      <c r="AC41" s="45">
        <f>'ETR CO2 Benefits (MEUR)'!AD42</f>
        <v>0</v>
      </c>
      <c r="AD41" s="68">
        <f>'ETR CO2 Benefits (MEUR)'!AE42</f>
        <v>0</v>
      </c>
      <c r="AE41" s="49">
        <f>'ETR CO2 Benefits (MEUR)'!AF42</f>
        <v>0.75117000000000012</v>
      </c>
      <c r="AF41" s="49">
        <f>'ETR CO2 Benefits (MEUR)'!AG42</f>
        <v>0</v>
      </c>
      <c r="AG41" s="49">
        <f>'ETR CO2 Benefits (MEUR)'!AH42</f>
        <v>0</v>
      </c>
      <c r="AH41" s="49">
        <f>'ETR CO2 Benefits (MEUR)'!AI42</f>
        <v>0</v>
      </c>
      <c r="AI41" s="46">
        <f>'ETR CO2 Benefits (MEUR)'!AJ42</f>
        <v>0</v>
      </c>
      <c r="AJ41" s="234">
        <f>'ETR CO2 Benefits (MEUR)'!AK42</f>
        <v>1.6096500000000002</v>
      </c>
      <c r="AK41" s="234">
        <f>'ETR CO2 Benefits (MEUR)'!AL42</f>
        <v>0</v>
      </c>
      <c r="AL41" s="234">
        <f>'ETR CO2 Benefits (MEUR)'!AM42</f>
        <v>0</v>
      </c>
      <c r="AM41" s="234">
        <f>'ETR CO2 Benefits (MEUR)'!AN42</f>
        <v>0</v>
      </c>
      <c r="AN41" s="235">
        <f>'ETR CO2 Benefits (MEUR)'!AO42</f>
        <v>0</v>
      </c>
      <c r="AO41" s="45">
        <f>'ETR CO2 Benefits (MEUR)'!AP42</f>
        <v>2.1462000000000003</v>
      </c>
      <c r="AP41" s="45">
        <f>'ETR CO2 Benefits (MEUR)'!AQ42</f>
        <v>0</v>
      </c>
      <c r="AQ41" s="45">
        <f>'ETR CO2 Benefits (MEUR)'!AR42</f>
        <v>0</v>
      </c>
      <c r="AR41" s="45">
        <f>'ETR CO2 Benefits (MEUR)'!AS42</f>
        <v>0</v>
      </c>
      <c r="AS41" s="68">
        <f>'ETR CO2 Benefits (MEUR)'!AT42</f>
        <v>0</v>
      </c>
      <c r="AT41" s="49">
        <f>'ETR CO2 Benefits (MEUR)'!AU42</f>
        <v>1.7169600000000003</v>
      </c>
      <c r="AU41" s="49">
        <f>'ETR CO2 Benefits (MEUR)'!AV42</f>
        <v>0</v>
      </c>
      <c r="AV41" s="49">
        <f>'ETR CO2 Benefits (MEUR)'!AW42</f>
        <v>0</v>
      </c>
      <c r="AW41" s="49">
        <f>'ETR CO2 Benefits (MEUR)'!AX42</f>
        <v>0</v>
      </c>
      <c r="AX41" s="46">
        <f>'ETR CO2 Benefits (MEUR)'!AY42</f>
        <v>0</v>
      </c>
    </row>
    <row r="42" spans="1:50" ht="171.75" customHeight="1" thickBot="1" x14ac:dyDescent="0.3">
      <c r="A42" s="19" t="str">
        <f>'ETR Capacities'!B43</f>
        <v>HR</v>
      </c>
      <c r="B42" s="16" t="str">
        <f>'ETR Capacities'!C43</f>
        <v>ETR-N-898</v>
      </c>
      <c r="C42" s="16" t="str">
        <f>_xlfn.XLOOKUP(B42,[4]ETR!$D$4:$D$78,[4]ETR!$E$4:$E$78)</f>
        <v>CNG filling station system development (CroBlueCorr project)</v>
      </c>
      <c r="D42" s="16" t="str">
        <f>_xlfn.XLOOKUP(B42,'ETR Capacities'!$C$5:$C$79,'ETR Capacities'!$E$5:$E$79)</f>
        <v>CNG/LNG for transport</v>
      </c>
      <c r="E42" s="21" t="str">
        <f>IF(_xlfn.XLOOKUP(B42,'ETR Capacities'!$C$5:$C$79,'ETR Capacities'!$F$5:$F$79)=0," ",_xlfn.XLOOKUP(B42,'ETR Capacities'!$C$5:$C$79,'ETR Capacities'!$F$5:$F$79))</f>
        <v xml:space="preserve"> </v>
      </c>
      <c r="F42" s="101">
        <f>'ETR CO2 Benefits (MEUR)'!G43</f>
        <v>0</v>
      </c>
      <c r="G42" s="101">
        <f>'ETR CO2 Benefits (MEUR)'!H43</f>
        <v>0</v>
      </c>
      <c r="H42" s="101">
        <f>'ETR CO2 Benefits (MEUR)'!I43</f>
        <v>0</v>
      </c>
      <c r="I42" s="101">
        <f>'ETR CO2 Benefits (MEUR)'!J43</f>
        <v>0</v>
      </c>
      <c r="J42" s="102">
        <f>'ETR CO2 Benefits (MEUR)'!K43</f>
        <v>0</v>
      </c>
      <c r="K42" s="204">
        <f>'ETR CO2 Benefits (MEUR)'!L43</f>
        <v>0</v>
      </c>
      <c r="L42" s="204">
        <f>'ETR CO2 Benefits (MEUR)'!M43</f>
        <v>0</v>
      </c>
      <c r="M42" s="204">
        <f>'ETR CO2 Benefits (MEUR)'!N43</f>
        <v>0</v>
      </c>
      <c r="N42" s="204">
        <f>'ETR CO2 Benefits (MEUR)'!O43</f>
        <v>0</v>
      </c>
      <c r="O42" s="205">
        <f>'ETR CO2 Benefits (MEUR)'!P43</f>
        <v>5.8662799999999973E-2</v>
      </c>
      <c r="P42" s="204">
        <f>'ETR CO2 Benefits (MEUR)'!Q43</f>
        <v>0</v>
      </c>
      <c r="Q42" s="204">
        <f>'ETR CO2 Benefits (MEUR)'!R43</f>
        <v>0</v>
      </c>
      <c r="R42" s="204">
        <f>'ETR CO2 Benefits (MEUR)'!S43</f>
        <v>0</v>
      </c>
      <c r="S42" s="204">
        <f>'ETR CO2 Benefits (MEUR)'!T43</f>
        <v>0</v>
      </c>
      <c r="T42" s="205">
        <f>'ETR CO2 Benefits (MEUR)'!U43</f>
        <v>2.4093649999999987E-2</v>
      </c>
      <c r="U42" s="222">
        <f>'ETR CO2 Benefits (MEUR)'!V43</f>
        <v>0</v>
      </c>
      <c r="V42" s="222">
        <f>'ETR CO2 Benefits (MEUR)'!W43</f>
        <v>0</v>
      </c>
      <c r="W42" s="222">
        <f>'ETR CO2 Benefits (MEUR)'!X43</f>
        <v>0</v>
      </c>
      <c r="X42" s="222">
        <f>'ETR CO2 Benefits (MEUR)'!Y43</f>
        <v>0</v>
      </c>
      <c r="Y42" s="223">
        <f>'ETR CO2 Benefits (MEUR)'!Z43</f>
        <v>0.16694369999999992</v>
      </c>
      <c r="Z42" s="47">
        <f>'ETR CO2 Benefits (MEUR)'!AA43</f>
        <v>0</v>
      </c>
      <c r="AA42" s="47">
        <f>'ETR CO2 Benefits (MEUR)'!AB43</f>
        <v>0</v>
      </c>
      <c r="AB42" s="47">
        <f>'ETR CO2 Benefits (MEUR)'!AC43</f>
        <v>0</v>
      </c>
      <c r="AC42" s="47">
        <f>'ETR CO2 Benefits (MEUR)'!AD43</f>
        <v>0</v>
      </c>
      <c r="AD42" s="240">
        <f>'ETR CO2 Benefits (MEUR)'!AE43</f>
        <v>0.32770429999999989</v>
      </c>
      <c r="AE42" s="48">
        <f>'ETR CO2 Benefits (MEUR)'!AF43</f>
        <v>0</v>
      </c>
      <c r="AF42" s="48">
        <f>'ETR CO2 Benefits (MEUR)'!AG43</f>
        <v>0</v>
      </c>
      <c r="AG42" s="48">
        <f>'ETR CO2 Benefits (MEUR)'!AH43</f>
        <v>0</v>
      </c>
      <c r="AH42" s="48">
        <f>'ETR CO2 Benefits (MEUR)'!AI43</f>
        <v>0</v>
      </c>
      <c r="AI42" s="246">
        <f>'ETR CO2 Benefits (MEUR)'!AJ43</f>
        <v>0.21640849999999992</v>
      </c>
      <c r="AJ42" s="222">
        <f>'ETR CO2 Benefits (MEUR)'!AK43</f>
        <v>0</v>
      </c>
      <c r="AK42" s="222">
        <f>'ETR CO2 Benefits (MEUR)'!AL43</f>
        <v>0</v>
      </c>
      <c r="AL42" s="222">
        <f>'ETR CO2 Benefits (MEUR)'!AM43</f>
        <v>0</v>
      </c>
      <c r="AM42" s="222">
        <f>'ETR CO2 Benefits (MEUR)'!AN43</f>
        <v>0</v>
      </c>
      <c r="AN42" s="223">
        <f>'ETR CO2 Benefits (MEUR)'!AO43</f>
        <v>0.9792037499999996</v>
      </c>
      <c r="AO42" s="47">
        <f>'ETR CO2 Benefits (MEUR)'!AP43</f>
        <v>0</v>
      </c>
      <c r="AP42" s="47">
        <f>'ETR CO2 Benefits (MEUR)'!AQ43</f>
        <v>0</v>
      </c>
      <c r="AQ42" s="47">
        <f>'ETR CO2 Benefits (MEUR)'!AR43</f>
        <v>0</v>
      </c>
      <c r="AR42" s="47">
        <f>'ETR CO2 Benefits (MEUR)'!AS43</f>
        <v>0</v>
      </c>
      <c r="AS42" s="240">
        <f>'ETR CO2 Benefits (MEUR)'!AT43</f>
        <v>1.3056049999999995</v>
      </c>
      <c r="AT42" s="48">
        <f>'ETR CO2 Benefits (MEUR)'!AU43</f>
        <v>0</v>
      </c>
      <c r="AU42" s="48">
        <f>'ETR CO2 Benefits (MEUR)'!AV43</f>
        <v>0</v>
      </c>
      <c r="AV42" s="48">
        <f>'ETR CO2 Benefits (MEUR)'!AW43</f>
        <v>0</v>
      </c>
      <c r="AW42" s="48">
        <f>'ETR CO2 Benefits (MEUR)'!AX43</f>
        <v>0</v>
      </c>
      <c r="AX42" s="246">
        <f>'ETR CO2 Benefits (MEUR)'!AY43</f>
        <v>1.0444839999999997</v>
      </c>
    </row>
    <row r="43" spans="1:50" ht="195.75" customHeight="1" x14ac:dyDescent="0.25">
      <c r="A43" s="28" t="str">
        <f>'ETR Capacities'!B44</f>
        <v>IE</v>
      </c>
      <c r="B43" s="11" t="str">
        <f>'ETR Capacities'!C44</f>
        <v>ETR-N-20</v>
      </c>
      <c r="C43" s="11" t="str">
        <f>_xlfn.XLOOKUP(B43,[4]ETR!$D$4:$D$78,[4]ETR!$E$4:$E$78)</f>
        <v>GNI Renewable Gas Central Grid Injection Project</v>
      </c>
      <c r="D43" s="11" t="str">
        <f>_xlfn.XLOOKUP(B43,'ETR Capacities'!$C$5:$C$79,'ETR Capacities'!$E$5:$E$79)</f>
        <v>Biomethane developments</v>
      </c>
      <c r="E43" s="75" t="str">
        <f>IF(_xlfn.XLOOKUP(B43,'ETR Capacities'!$C$5:$C$79,'ETR Capacities'!$F$5:$F$79)=0," ",_xlfn.XLOOKUP(B43,'ETR Capacities'!$C$5:$C$79,'ETR Capacities'!$F$5:$F$79))</f>
        <v xml:space="preserve"> </v>
      </c>
      <c r="F43" s="103">
        <f>'ETR CO2 Benefits (MEUR)'!G44</f>
        <v>0</v>
      </c>
      <c r="G43" s="103">
        <f>'ETR CO2 Benefits (MEUR)'!H44</f>
        <v>0</v>
      </c>
      <c r="H43" s="103">
        <f>'ETR CO2 Benefits (MEUR)'!I44</f>
        <v>0</v>
      </c>
      <c r="I43" s="103">
        <f>'ETR CO2 Benefits (MEUR)'!J44</f>
        <v>0</v>
      </c>
      <c r="J43" s="104">
        <f>'ETR CO2 Benefits (MEUR)'!K44</f>
        <v>0</v>
      </c>
      <c r="K43" s="207">
        <f>'ETR CO2 Benefits (MEUR)'!L44</f>
        <v>0</v>
      </c>
      <c r="L43" s="207">
        <f>'ETR CO2 Benefits (MEUR)'!M44</f>
        <v>0</v>
      </c>
      <c r="M43" s="207">
        <f>'ETR CO2 Benefits (MEUR)'!N44</f>
        <v>16.311120000000003</v>
      </c>
      <c r="N43" s="207">
        <f>'ETR CO2 Benefits (MEUR)'!O44</f>
        <v>0</v>
      </c>
      <c r="O43" s="208">
        <f>'ETR CO2 Benefits (MEUR)'!P44</f>
        <v>0</v>
      </c>
      <c r="P43" s="207">
        <f>'ETR CO2 Benefits (MEUR)'!Q44</f>
        <v>0</v>
      </c>
      <c r="Q43" s="207">
        <f>'ETR CO2 Benefits (MEUR)'!R44</f>
        <v>0</v>
      </c>
      <c r="R43" s="207">
        <f>'ETR CO2 Benefits (MEUR)'!S44</f>
        <v>6.6992100000000008</v>
      </c>
      <c r="S43" s="207">
        <f>'ETR CO2 Benefits (MEUR)'!T44</f>
        <v>0</v>
      </c>
      <c r="T43" s="208">
        <f>'ETR CO2 Benefits (MEUR)'!U44</f>
        <v>0</v>
      </c>
      <c r="U43" s="225">
        <f>'ETR CO2 Benefits (MEUR)'!V44</f>
        <v>0</v>
      </c>
      <c r="V43" s="225">
        <f>'ETR CO2 Benefits (MEUR)'!W44</f>
        <v>0</v>
      </c>
      <c r="W43" s="225">
        <f>'ETR CO2 Benefits (MEUR)'!X44</f>
        <v>15.935535000000003</v>
      </c>
      <c r="X43" s="225">
        <f>'ETR CO2 Benefits (MEUR)'!Y44</f>
        <v>0</v>
      </c>
      <c r="Y43" s="226">
        <f>'ETR CO2 Benefits (MEUR)'!Z44</f>
        <v>0</v>
      </c>
      <c r="Z43" s="63">
        <f>'ETR CO2 Benefits (MEUR)'!AA44</f>
        <v>0</v>
      </c>
      <c r="AA43" s="63">
        <f>'ETR CO2 Benefits (MEUR)'!AB44</f>
        <v>0</v>
      </c>
      <c r="AB43" s="63">
        <f>'ETR CO2 Benefits (MEUR)'!AC44</f>
        <v>31.280865000000006</v>
      </c>
      <c r="AC43" s="63">
        <f>'ETR CO2 Benefits (MEUR)'!AD44</f>
        <v>0</v>
      </c>
      <c r="AD43" s="241">
        <f>'ETR CO2 Benefits (MEUR)'!AE44</f>
        <v>0</v>
      </c>
      <c r="AE43" s="61">
        <f>'ETR CO2 Benefits (MEUR)'!AF44</f>
        <v>0</v>
      </c>
      <c r="AF43" s="61">
        <f>'ETR CO2 Benefits (MEUR)'!AG44</f>
        <v>0</v>
      </c>
      <c r="AG43" s="61">
        <f>'ETR CO2 Benefits (MEUR)'!AH44</f>
        <v>20.657175000000002</v>
      </c>
      <c r="AH43" s="61">
        <f>'ETR CO2 Benefits (MEUR)'!AI44</f>
        <v>0</v>
      </c>
      <c r="AI43" s="247">
        <f>'ETR CO2 Benefits (MEUR)'!AJ44</f>
        <v>0</v>
      </c>
      <c r="AJ43" s="225">
        <f>'ETR CO2 Benefits (MEUR)'!AK44</f>
        <v>0</v>
      </c>
      <c r="AK43" s="225">
        <f>'ETR CO2 Benefits (MEUR)'!AL44</f>
        <v>0</v>
      </c>
      <c r="AL43" s="225">
        <f>'ETR CO2 Benefits (MEUR)'!AM44</f>
        <v>44.265375000000006</v>
      </c>
      <c r="AM43" s="225">
        <f>'ETR CO2 Benefits (MEUR)'!AN44</f>
        <v>0</v>
      </c>
      <c r="AN43" s="226">
        <f>'ETR CO2 Benefits (MEUR)'!AO44</f>
        <v>0</v>
      </c>
      <c r="AO43" s="63">
        <f>'ETR CO2 Benefits (MEUR)'!AP44</f>
        <v>0</v>
      </c>
      <c r="AP43" s="63">
        <f>'ETR CO2 Benefits (MEUR)'!AQ44</f>
        <v>0</v>
      </c>
      <c r="AQ43" s="63">
        <f>'ETR CO2 Benefits (MEUR)'!AR44</f>
        <v>59.020500000000013</v>
      </c>
      <c r="AR43" s="63">
        <f>'ETR CO2 Benefits (MEUR)'!AS44</f>
        <v>0</v>
      </c>
      <c r="AS43" s="241">
        <f>'ETR CO2 Benefits (MEUR)'!AT44</f>
        <v>0</v>
      </c>
      <c r="AT43" s="61">
        <f>'ETR CO2 Benefits (MEUR)'!AU44</f>
        <v>0</v>
      </c>
      <c r="AU43" s="61">
        <f>'ETR CO2 Benefits (MEUR)'!AV44</f>
        <v>0</v>
      </c>
      <c r="AV43" s="61">
        <f>'ETR CO2 Benefits (MEUR)'!AW44</f>
        <v>47.216400000000007</v>
      </c>
      <c r="AW43" s="61">
        <f>'ETR CO2 Benefits (MEUR)'!AX44</f>
        <v>0</v>
      </c>
      <c r="AX43" s="247">
        <f>'ETR CO2 Benefits (MEUR)'!AY44</f>
        <v>0</v>
      </c>
    </row>
    <row r="44" spans="1:50" ht="182.25" customHeight="1" thickBot="1" x14ac:dyDescent="0.3">
      <c r="A44" s="20" t="str">
        <f>'ETR Capacities'!B45</f>
        <v>IE</v>
      </c>
      <c r="B44" s="24" t="str">
        <f>'ETR Capacities'!C45</f>
        <v>ETR-N-22</v>
      </c>
      <c r="C44" s="24" t="str">
        <f>_xlfn.XLOOKUP(B44,[4]ETR!$D$4:$D$78,[4]ETR!$E$4:$E$78)</f>
        <v>Ervia Cork CCUS</v>
      </c>
      <c r="D44" s="24" t="str">
        <f>_xlfn.XLOOKUP(B44,'ETR Capacities'!$C$5:$C$79,'ETR Capacities'!$E$5:$E$79)</f>
        <v>CCS/CCU</v>
      </c>
      <c r="E44" s="31" t="str">
        <f>IF(_xlfn.XLOOKUP(B44,'ETR Capacities'!$C$5:$C$79,'ETR Capacities'!$F$5:$F$79)=0," ",_xlfn.XLOOKUP(B44,'ETR Capacities'!$C$5:$C$79,'ETR Capacities'!$F$5:$F$79))</f>
        <v xml:space="preserve"> </v>
      </c>
      <c r="F44" s="111">
        <f>'ETR CO2 Benefits (MEUR)'!G45</f>
        <v>0</v>
      </c>
      <c r="G44" s="111">
        <f>'ETR CO2 Benefits (MEUR)'!H45</f>
        <v>0</v>
      </c>
      <c r="H44" s="111">
        <f>'ETR CO2 Benefits (MEUR)'!I45</f>
        <v>0</v>
      </c>
      <c r="I44" s="111">
        <f>'ETR CO2 Benefits (MEUR)'!J45</f>
        <v>0</v>
      </c>
      <c r="J44" s="112">
        <f>'ETR CO2 Benefits (MEUR)'!K45</f>
        <v>0</v>
      </c>
      <c r="K44" s="216">
        <f>'ETR CO2 Benefits (MEUR)'!L45</f>
        <v>0</v>
      </c>
      <c r="L44" s="216">
        <f>'ETR CO2 Benefits (MEUR)'!M45</f>
        <v>0</v>
      </c>
      <c r="M44" s="216">
        <f>'ETR CO2 Benefits (MEUR)'!N45</f>
        <v>0</v>
      </c>
      <c r="N44" s="216">
        <f>'ETR CO2 Benefits (MEUR)'!O45</f>
        <v>0</v>
      </c>
      <c r="O44" s="217">
        <f>'ETR CO2 Benefits (MEUR)'!P45</f>
        <v>0</v>
      </c>
      <c r="P44" s="216">
        <f>'ETR CO2 Benefits (MEUR)'!Q45</f>
        <v>0</v>
      </c>
      <c r="Q44" s="216">
        <f>'ETR CO2 Benefits (MEUR)'!R45</f>
        <v>0</v>
      </c>
      <c r="R44" s="216">
        <f>'ETR CO2 Benefits (MEUR)'!S45</f>
        <v>0</v>
      </c>
      <c r="S44" s="216">
        <f>'ETR CO2 Benefits (MEUR)'!T45</f>
        <v>0</v>
      </c>
      <c r="T44" s="217">
        <f>'ETR CO2 Benefits (MEUR)'!U45</f>
        <v>0</v>
      </c>
      <c r="U44" s="234">
        <f>'ETR CO2 Benefits (MEUR)'!V45</f>
        <v>0</v>
      </c>
      <c r="V44" s="234">
        <f>'ETR CO2 Benefits (MEUR)'!W45</f>
        <v>0</v>
      </c>
      <c r="W44" s="234">
        <f>'ETR CO2 Benefits (MEUR)'!X45</f>
        <v>0</v>
      </c>
      <c r="X44" s="234">
        <f>'ETR CO2 Benefits (MEUR)'!Y45</f>
        <v>67.5</v>
      </c>
      <c r="Y44" s="235">
        <f>'ETR CO2 Benefits (MEUR)'!Z45</f>
        <v>0</v>
      </c>
      <c r="Z44" s="45">
        <f>'ETR CO2 Benefits (MEUR)'!AA45</f>
        <v>0</v>
      </c>
      <c r="AA44" s="45">
        <f>'ETR CO2 Benefits (MEUR)'!AB45</f>
        <v>0</v>
      </c>
      <c r="AB44" s="45">
        <f>'ETR CO2 Benefits (MEUR)'!AC45</f>
        <v>0</v>
      </c>
      <c r="AC44" s="45">
        <f>'ETR CO2 Benefits (MEUR)'!AD45</f>
        <v>132.5</v>
      </c>
      <c r="AD44" s="68">
        <f>'ETR CO2 Benefits (MEUR)'!AE45</f>
        <v>0</v>
      </c>
      <c r="AE44" s="49">
        <f>'ETR CO2 Benefits (MEUR)'!AF45</f>
        <v>0</v>
      </c>
      <c r="AF44" s="49">
        <f>'ETR CO2 Benefits (MEUR)'!AG45</f>
        <v>0</v>
      </c>
      <c r="AG44" s="49">
        <f>'ETR CO2 Benefits (MEUR)'!AH45</f>
        <v>0</v>
      </c>
      <c r="AH44" s="49">
        <f>'ETR CO2 Benefits (MEUR)'!AI45</f>
        <v>87.5</v>
      </c>
      <c r="AI44" s="46">
        <f>'ETR CO2 Benefits (MEUR)'!AJ45</f>
        <v>0</v>
      </c>
      <c r="AJ44" s="234">
        <f>'ETR CO2 Benefits (MEUR)'!AK45</f>
        <v>0</v>
      </c>
      <c r="AK44" s="234">
        <f>'ETR CO2 Benefits (MEUR)'!AL45</f>
        <v>0</v>
      </c>
      <c r="AL44" s="234">
        <f>'ETR CO2 Benefits (MEUR)'!AM45</f>
        <v>0</v>
      </c>
      <c r="AM44" s="234">
        <f>'ETR CO2 Benefits (MEUR)'!AN45</f>
        <v>187.5</v>
      </c>
      <c r="AN44" s="235">
        <f>'ETR CO2 Benefits (MEUR)'!AO45</f>
        <v>0</v>
      </c>
      <c r="AO44" s="45">
        <f>'ETR CO2 Benefits (MEUR)'!AP45</f>
        <v>0</v>
      </c>
      <c r="AP44" s="45">
        <f>'ETR CO2 Benefits (MEUR)'!AQ45</f>
        <v>0</v>
      </c>
      <c r="AQ44" s="45">
        <f>'ETR CO2 Benefits (MEUR)'!AR45</f>
        <v>0</v>
      </c>
      <c r="AR44" s="45">
        <f>'ETR CO2 Benefits (MEUR)'!AS45</f>
        <v>250</v>
      </c>
      <c r="AS44" s="68">
        <f>'ETR CO2 Benefits (MEUR)'!AT45</f>
        <v>0</v>
      </c>
      <c r="AT44" s="49">
        <f>'ETR CO2 Benefits (MEUR)'!AU45</f>
        <v>0</v>
      </c>
      <c r="AU44" s="49">
        <f>'ETR CO2 Benefits (MEUR)'!AV45</f>
        <v>0</v>
      </c>
      <c r="AV44" s="49">
        <f>'ETR CO2 Benefits (MEUR)'!AW45</f>
        <v>0</v>
      </c>
      <c r="AW44" s="49">
        <f>'ETR CO2 Benefits (MEUR)'!AX45</f>
        <v>200</v>
      </c>
      <c r="AX44" s="46">
        <f>'ETR CO2 Benefits (MEUR)'!AY45</f>
        <v>0</v>
      </c>
    </row>
    <row r="45" spans="1:50" ht="171.75" customHeight="1" x14ac:dyDescent="0.25">
      <c r="A45" s="27" t="str">
        <f>'ETR Capacities'!B46</f>
        <v>IT</v>
      </c>
      <c r="B45" s="14" t="str">
        <f>'ETR Capacities'!C46</f>
        <v>ETR-N-305</v>
      </c>
      <c r="C45" s="14" t="str">
        <f>_xlfn.XLOOKUP(B45,[4]ETR!$D$4:$D$78,[4]ETR!$E$4:$E$78)</f>
        <v>PEGASUS</v>
      </c>
      <c r="D45" s="14" t="str">
        <f>_xlfn.XLOOKUP(B45,'ETR Capacities'!$C$5:$C$79,'ETR Capacities'!$E$5:$E$79)</f>
        <v xml:space="preserve">Hydrogen and synthetic methane </v>
      </c>
      <c r="E45" s="73" t="str">
        <f>IF(_xlfn.XLOOKUP(B45,'ETR Capacities'!$C$5:$C$79,'ETR Capacities'!$F$5:$F$79)=0," ",_xlfn.XLOOKUP(B45,'ETR Capacities'!$C$5:$C$79,'ETR Capacities'!$F$5:$F$79))</f>
        <v xml:space="preserve"> </v>
      </c>
      <c r="F45" s="113">
        <f>'ETR CO2 Benefits (MEUR)'!G46</f>
        <v>0</v>
      </c>
      <c r="G45" s="113">
        <f>'ETR CO2 Benefits (MEUR)'!H46</f>
        <v>0</v>
      </c>
      <c r="H45" s="113">
        <f>'ETR CO2 Benefits (MEUR)'!I46</f>
        <v>0</v>
      </c>
      <c r="I45" s="113">
        <f>'ETR CO2 Benefits (MEUR)'!J46</f>
        <v>0</v>
      </c>
      <c r="J45" s="114">
        <f>'ETR CO2 Benefits (MEUR)'!K46</f>
        <v>0</v>
      </c>
      <c r="K45" s="218">
        <f>'ETR CO2 Benefits (MEUR)'!L46</f>
        <v>0</v>
      </c>
      <c r="L45" s="218">
        <f>'ETR CO2 Benefits (MEUR)'!M46</f>
        <v>0.51508799999999999</v>
      </c>
      <c r="M45" s="218">
        <f>'ETR CO2 Benefits (MEUR)'!N46</f>
        <v>0</v>
      </c>
      <c r="N45" s="218">
        <f>'ETR CO2 Benefits (MEUR)'!O46</f>
        <v>0</v>
      </c>
      <c r="O45" s="219">
        <f>'ETR CO2 Benefits (MEUR)'!P46</f>
        <v>0</v>
      </c>
      <c r="P45" s="218">
        <f>'ETR CO2 Benefits (MEUR)'!Q46</f>
        <v>0</v>
      </c>
      <c r="Q45" s="218">
        <f>'ETR CO2 Benefits (MEUR)'!R46</f>
        <v>0.21155399999999999</v>
      </c>
      <c r="R45" s="218">
        <f>'ETR CO2 Benefits (MEUR)'!S46</f>
        <v>0</v>
      </c>
      <c r="S45" s="218">
        <f>'ETR CO2 Benefits (MEUR)'!T46</f>
        <v>0</v>
      </c>
      <c r="T45" s="219">
        <f>'ETR CO2 Benefits (MEUR)'!U46</f>
        <v>0</v>
      </c>
      <c r="U45" s="236">
        <f>'ETR CO2 Benefits (MEUR)'!V46</f>
        <v>0</v>
      </c>
      <c r="V45" s="236">
        <f>'ETR CO2 Benefits (MEUR)'!W46</f>
        <v>0.24834600000000001</v>
      </c>
      <c r="W45" s="236">
        <f>'ETR CO2 Benefits (MEUR)'!X46</f>
        <v>0</v>
      </c>
      <c r="X45" s="236">
        <f>'ETR CO2 Benefits (MEUR)'!Y46</f>
        <v>0</v>
      </c>
      <c r="Y45" s="237">
        <f>'ETR CO2 Benefits (MEUR)'!Z46</f>
        <v>0</v>
      </c>
      <c r="Z45" s="64">
        <f>'ETR CO2 Benefits (MEUR)'!AA46</f>
        <v>0</v>
      </c>
      <c r="AA45" s="64">
        <f>'ETR CO2 Benefits (MEUR)'!AB46</f>
        <v>0.48749399999999998</v>
      </c>
      <c r="AB45" s="64">
        <f>'ETR CO2 Benefits (MEUR)'!AC46</f>
        <v>0</v>
      </c>
      <c r="AC45" s="64">
        <f>'ETR CO2 Benefits (MEUR)'!AD46</f>
        <v>0</v>
      </c>
      <c r="AD45" s="51">
        <f>'ETR CO2 Benefits (MEUR)'!AE46</f>
        <v>0</v>
      </c>
      <c r="AE45" s="62">
        <f>'ETR CO2 Benefits (MEUR)'!AF46</f>
        <v>0</v>
      </c>
      <c r="AF45" s="62">
        <f>'ETR CO2 Benefits (MEUR)'!AG46</f>
        <v>0.32192999999999999</v>
      </c>
      <c r="AG45" s="62">
        <f>'ETR CO2 Benefits (MEUR)'!AH46</f>
        <v>0</v>
      </c>
      <c r="AH45" s="62">
        <f>'ETR CO2 Benefits (MEUR)'!AI46</f>
        <v>0</v>
      </c>
      <c r="AI45" s="50">
        <f>'ETR CO2 Benefits (MEUR)'!AJ46</f>
        <v>0</v>
      </c>
      <c r="AJ45" s="236">
        <f>'ETR CO2 Benefits (MEUR)'!AK46</f>
        <v>0</v>
      </c>
      <c r="AK45" s="236">
        <f>'ETR CO2 Benefits (MEUR)'!AL46</f>
        <v>0.68984999999999996</v>
      </c>
      <c r="AL45" s="236">
        <f>'ETR CO2 Benefits (MEUR)'!AM46</f>
        <v>0</v>
      </c>
      <c r="AM45" s="236">
        <f>'ETR CO2 Benefits (MEUR)'!AN46</f>
        <v>0</v>
      </c>
      <c r="AN45" s="237">
        <f>'ETR CO2 Benefits (MEUR)'!AO46</f>
        <v>0</v>
      </c>
      <c r="AO45" s="64">
        <f>'ETR CO2 Benefits (MEUR)'!AP46</f>
        <v>0</v>
      </c>
      <c r="AP45" s="64">
        <f>'ETR CO2 Benefits (MEUR)'!AQ46</f>
        <v>0.91979999999999995</v>
      </c>
      <c r="AQ45" s="64">
        <f>'ETR CO2 Benefits (MEUR)'!AR46</f>
        <v>0</v>
      </c>
      <c r="AR45" s="64">
        <f>'ETR CO2 Benefits (MEUR)'!AS46</f>
        <v>0</v>
      </c>
      <c r="AS45" s="51">
        <f>'ETR CO2 Benefits (MEUR)'!AT46</f>
        <v>0</v>
      </c>
      <c r="AT45" s="62">
        <f>'ETR CO2 Benefits (MEUR)'!AU46</f>
        <v>0</v>
      </c>
      <c r="AU45" s="62">
        <f>'ETR CO2 Benefits (MEUR)'!AV46</f>
        <v>0.73584000000000005</v>
      </c>
      <c r="AV45" s="62">
        <f>'ETR CO2 Benefits (MEUR)'!AW46</f>
        <v>0</v>
      </c>
      <c r="AW45" s="62">
        <f>'ETR CO2 Benefits (MEUR)'!AX46</f>
        <v>0</v>
      </c>
      <c r="AX45" s="50">
        <f>'ETR CO2 Benefits (MEUR)'!AY46</f>
        <v>0</v>
      </c>
    </row>
    <row r="46" spans="1:50" ht="96" customHeight="1" x14ac:dyDescent="0.25">
      <c r="A46" s="25" t="str">
        <f>'ETR Capacities'!B47</f>
        <v>IT</v>
      </c>
      <c r="B46" s="10" t="str">
        <f>'ETR Capacities'!C47</f>
        <v>ETR-F-516</v>
      </c>
      <c r="C46" s="10" t="str">
        <f>_xlfn.XLOOKUP(B46,[4]ETR!$D$4:$D$78,[4]ETR!$E$4:$E$78)</f>
        <v>CNG and L-CNG stations</v>
      </c>
      <c r="D46" s="10" t="str">
        <f>_xlfn.XLOOKUP(B46,'ETR Capacities'!$C$5:$C$79,'ETR Capacities'!$E$5:$E$79)</f>
        <v>CNG/LNG for transport</v>
      </c>
      <c r="E46" s="23" t="str">
        <f>IF(_xlfn.XLOOKUP(B46,'ETR Capacities'!$C$5:$C$79,'ETR Capacities'!$F$5:$F$79)=0," ",_xlfn.XLOOKUP(B46,'ETR Capacities'!$C$5:$C$79,'ETR Capacities'!$F$5:$F$79))</f>
        <v xml:space="preserve"> </v>
      </c>
      <c r="F46" s="115">
        <f>'ETR CO2 Benefits (MEUR)'!G47</f>
        <v>0</v>
      </c>
      <c r="G46" s="115">
        <f>'ETR CO2 Benefits (MEUR)'!H47</f>
        <v>0</v>
      </c>
      <c r="H46" s="115">
        <f>'ETR CO2 Benefits (MEUR)'!I47</f>
        <v>0</v>
      </c>
      <c r="I46" s="115">
        <f>'ETR CO2 Benefits (MEUR)'!J47</f>
        <v>0</v>
      </c>
      <c r="J46" s="116">
        <f>'ETR CO2 Benefits (MEUR)'!K47</f>
        <v>0</v>
      </c>
      <c r="K46" s="220">
        <f>'ETR CO2 Benefits (MEUR)'!L47</f>
        <v>0</v>
      </c>
      <c r="L46" s="220">
        <f>'ETR CO2 Benefits (MEUR)'!M47</f>
        <v>0</v>
      </c>
      <c r="M46" s="220">
        <f>'ETR CO2 Benefits (MEUR)'!N47</f>
        <v>0</v>
      </c>
      <c r="N46" s="220">
        <f>'ETR CO2 Benefits (MEUR)'!O47</f>
        <v>0</v>
      </c>
      <c r="O46" s="221">
        <f>'ETR CO2 Benefits (MEUR)'!P47</f>
        <v>3.5626919999999984</v>
      </c>
      <c r="P46" s="220">
        <f>'ETR CO2 Benefits (MEUR)'!Q47</f>
        <v>0</v>
      </c>
      <c r="Q46" s="220">
        <f>'ETR CO2 Benefits (MEUR)'!R47</f>
        <v>0</v>
      </c>
      <c r="R46" s="220">
        <f>'ETR CO2 Benefits (MEUR)'!S47</f>
        <v>0</v>
      </c>
      <c r="S46" s="220">
        <f>'ETR CO2 Benefits (MEUR)'!T47</f>
        <v>0</v>
      </c>
      <c r="T46" s="221">
        <f>'ETR CO2 Benefits (MEUR)'!U47</f>
        <v>1.4632484999999995</v>
      </c>
      <c r="U46" s="238">
        <f>'ETR CO2 Benefits (MEUR)'!V47</f>
        <v>0</v>
      </c>
      <c r="V46" s="238">
        <f>'ETR CO2 Benefits (MEUR)'!W47</f>
        <v>0</v>
      </c>
      <c r="W46" s="238">
        <f>'ETR CO2 Benefits (MEUR)'!X47</f>
        <v>0</v>
      </c>
      <c r="X46" s="238">
        <f>'ETR CO2 Benefits (MEUR)'!Y47</f>
        <v>0</v>
      </c>
      <c r="Y46" s="239">
        <f>'ETR CO2 Benefits (MEUR)'!Z47</f>
        <v>1.7177264999999993</v>
      </c>
      <c r="Z46" s="69">
        <f>'ETR CO2 Benefits (MEUR)'!AA47</f>
        <v>0</v>
      </c>
      <c r="AA46" s="69">
        <f>'ETR CO2 Benefits (MEUR)'!AB47</f>
        <v>0</v>
      </c>
      <c r="AB46" s="69">
        <f>'ETR CO2 Benefits (MEUR)'!AC47</f>
        <v>0</v>
      </c>
      <c r="AC46" s="69">
        <f>'ETR CO2 Benefits (MEUR)'!AD47</f>
        <v>0</v>
      </c>
      <c r="AD46" s="245">
        <f>'ETR CO2 Benefits (MEUR)'!AE47</f>
        <v>3.3718334999999993</v>
      </c>
      <c r="AE46" s="70">
        <f>'ETR CO2 Benefits (MEUR)'!AF47</f>
        <v>0</v>
      </c>
      <c r="AF46" s="70">
        <f>'ETR CO2 Benefits (MEUR)'!AG47</f>
        <v>0</v>
      </c>
      <c r="AG46" s="70">
        <f>'ETR CO2 Benefits (MEUR)'!AH47</f>
        <v>0</v>
      </c>
      <c r="AH46" s="70">
        <f>'ETR CO2 Benefits (MEUR)'!AI47</f>
        <v>0</v>
      </c>
      <c r="AI46" s="251">
        <f>'ETR CO2 Benefits (MEUR)'!AJ47</f>
        <v>2.226682499999999</v>
      </c>
      <c r="AJ46" s="238">
        <f>'ETR CO2 Benefits (MEUR)'!AK47</f>
        <v>0</v>
      </c>
      <c r="AK46" s="238">
        <f>'ETR CO2 Benefits (MEUR)'!AL47</f>
        <v>0</v>
      </c>
      <c r="AL46" s="238">
        <f>'ETR CO2 Benefits (MEUR)'!AM47</f>
        <v>0</v>
      </c>
      <c r="AM46" s="238">
        <f>'ETR CO2 Benefits (MEUR)'!AN47</f>
        <v>0</v>
      </c>
      <c r="AN46" s="239">
        <f>'ETR CO2 Benefits (MEUR)'!AO47</f>
        <v>4.7714624999999984</v>
      </c>
      <c r="AO46" s="69">
        <f>'ETR CO2 Benefits (MEUR)'!AP47</f>
        <v>0</v>
      </c>
      <c r="AP46" s="69">
        <f>'ETR CO2 Benefits (MEUR)'!AQ47</f>
        <v>0</v>
      </c>
      <c r="AQ46" s="69">
        <f>'ETR CO2 Benefits (MEUR)'!AR47</f>
        <v>0</v>
      </c>
      <c r="AR46" s="69">
        <f>'ETR CO2 Benefits (MEUR)'!AS47</f>
        <v>0</v>
      </c>
      <c r="AS46" s="245">
        <f>'ETR CO2 Benefits (MEUR)'!AT47</f>
        <v>6.3619499999999984</v>
      </c>
      <c r="AT46" s="70">
        <f>'ETR CO2 Benefits (MEUR)'!AU47</f>
        <v>0</v>
      </c>
      <c r="AU46" s="70">
        <f>'ETR CO2 Benefits (MEUR)'!AV47</f>
        <v>0</v>
      </c>
      <c r="AV46" s="70">
        <f>'ETR CO2 Benefits (MEUR)'!AW47</f>
        <v>0</v>
      </c>
      <c r="AW46" s="70">
        <f>'ETR CO2 Benefits (MEUR)'!AX47</f>
        <v>0</v>
      </c>
      <c r="AX46" s="251">
        <f>'ETR CO2 Benefits (MEUR)'!AY47</f>
        <v>5.0895599999999979</v>
      </c>
    </row>
    <row r="47" spans="1:50" ht="90" customHeight="1" x14ac:dyDescent="0.25">
      <c r="A47" s="25" t="str">
        <f>'ETR Capacities'!B48</f>
        <v>IT</v>
      </c>
      <c r="B47" s="10" t="str">
        <f>'ETR Capacities'!C48</f>
        <v>ETR-F-523</v>
      </c>
      <c r="C47" s="10" t="str">
        <f>_xlfn.XLOOKUP(B47,[4]ETR!$D$4:$D$78,[4]ETR!$E$4:$E$78)</f>
        <v>Biomethane plants development</v>
      </c>
      <c r="D47" s="10" t="str">
        <f>_xlfn.XLOOKUP(B47,'ETR Capacities'!$C$5:$C$79,'ETR Capacities'!$E$5:$E$79)</f>
        <v>Biomethane developments</v>
      </c>
      <c r="E47" s="669">
        <f>IF(_xlfn.XLOOKUP(B47,'ETR Capacities'!$C$5:$C$79,'ETR Capacities'!$F$5:$F$79)=0," ",_xlfn.XLOOKUP(B47,'ETR Capacities'!$C$5:$C$79,'ETR Capacities'!$F$5:$F$79))</f>
        <v>127</v>
      </c>
      <c r="F47" s="756">
        <f>'ETR CO2 Benefits (MEUR)'!G48</f>
        <v>0</v>
      </c>
      <c r="G47" s="756">
        <f>'ETR CO2 Benefits (MEUR)'!H48</f>
        <v>0</v>
      </c>
      <c r="H47" s="756">
        <f>'ETR CO2 Benefits (MEUR)'!I48</f>
        <v>0</v>
      </c>
      <c r="I47" s="756">
        <f>'ETR CO2 Benefits (MEUR)'!J48</f>
        <v>0</v>
      </c>
      <c r="J47" s="757">
        <f>'ETR CO2 Benefits (MEUR)'!K48</f>
        <v>0</v>
      </c>
      <c r="K47" s="711">
        <f>'ETR CO2 Benefits (MEUR)'!L48</f>
        <v>0</v>
      </c>
      <c r="L47" s="707">
        <f>'ETR CO2 Benefits (MEUR)'!M48</f>
        <v>0</v>
      </c>
      <c r="M47" s="707">
        <f>'ETR CO2 Benefits (MEUR)'!N48</f>
        <v>3.00468</v>
      </c>
      <c r="N47" s="707">
        <f>'ETR CO2 Benefits (MEUR)'!O48</f>
        <v>0</v>
      </c>
      <c r="O47" s="709">
        <f>'ETR CO2 Benefits (MEUR)'!P48</f>
        <v>0</v>
      </c>
      <c r="P47" s="711">
        <f>'ETR CO2 Benefits (MEUR)'!Q48</f>
        <v>0</v>
      </c>
      <c r="Q47" s="707">
        <f>'ETR CO2 Benefits (MEUR)'!R48</f>
        <v>0</v>
      </c>
      <c r="R47" s="707">
        <f>'ETR CO2 Benefits (MEUR)'!S48</f>
        <v>1.234065</v>
      </c>
      <c r="S47" s="707">
        <f>'ETR CO2 Benefits (MEUR)'!T48</f>
        <v>0</v>
      </c>
      <c r="T47" s="709">
        <f>'ETR CO2 Benefits (MEUR)'!U48</f>
        <v>0</v>
      </c>
      <c r="U47" s="705">
        <f>'ETR CO2 Benefits (MEUR)'!V48</f>
        <v>0</v>
      </c>
      <c r="V47" s="693">
        <f>'ETR CO2 Benefits (MEUR)'!W48</f>
        <v>0</v>
      </c>
      <c r="W47" s="693">
        <f>'ETR CO2 Benefits (MEUR)'!X48</f>
        <v>1.448685</v>
      </c>
      <c r="X47" s="693">
        <f>'ETR CO2 Benefits (MEUR)'!Y48</f>
        <v>0</v>
      </c>
      <c r="Y47" s="695">
        <f>'ETR CO2 Benefits (MEUR)'!Z48</f>
        <v>0</v>
      </c>
      <c r="Z47" s="697">
        <f>'ETR CO2 Benefits (MEUR)'!AA48</f>
        <v>0</v>
      </c>
      <c r="AA47" s="699">
        <f>'ETR CO2 Benefits (MEUR)'!AB48</f>
        <v>0</v>
      </c>
      <c r="AB47" s="699">
        <f>'ETR CO2 Benefits (MEUR)'!AC48</f>
        <v>2.843715</v>
      </c>
      <c r="AC47" s="699">
        <f>'ETR CO2 Benefits (MEUR)'!AD48</f>
        <v>0</v>
      </c>
      <c r="AD47" s="701">
        <f>'ETR CO2 Benefits (MEUR)'!AE48</f>
        <v>0</v>
      </c>
      <c r="AE47" s="703">
        <f>'ETR CO2 Benefits (MEUR)'!AF48</f>
        <v>0</v>
      </c>
      <c r="AF47" s="689">
        <f>'ETR CO2 Benefits (MEUR)'!AG48</f>
        <v>0</v>
      </c>
      <c r="AG47" s="689">
        <f>'ETR CO2 Benefits (MEUR)'!AH48</f>
        <v>1.8779250000000001</v>
      </c>
      <c r="AH47" s="689">
        <f>'ETR CO2 Benefits (MEUR)'!AI48</f>
        <v>0</v>
      </c>
      <c r="AI47" s="691">
        <f>'ETR CO2 Benefits (MEUR)'!AJ48</f>
        <v>0</v>
      </c>
      <c r="AJ47" s="705">
        <f>'ETR CO2 Benefits (MEUR)'!AK48</f>
        <v>0</v>
      </c>
      <c r="AK47" s="693">
        <f>'ETR CO2 Benefits (MEUR)'!AL48</f>
        <v>0</v>
      </c>
      <c r="AL47" s="693">
        <f>'ETR CO2 Benefits (MEUR)'!AM48</f>
        <v>4.0241249999999997</v>
      </c>
      <c r="AM47" s="693">
        <f>'ETR CO2 Benefits (MEUR)'!AN48</f>
        <v>0</v>
      </c>
      <c r="AN47" s="695">
        <f>'ETR CO2 Benefits (MEUR)'!AO48</f>
        <v>0</v>
      </c>
      <c r="AO47" s="697">
        <f>'ETR CO2 Benefits (MEUR)'!AP48</f>
        <v>0</v>
      </c>
      <c r="AP47" s="699">
        <f>'ETR CO2 Benefits (MEUR)'!AQ48</f>
        <v>0</v>
      </c>
      <c r="AQ47" s="699">
        <f>'ETR CO2 Benefits (MEUR)'!AR48</f>
        <v>5.3654999999999999</v>
      </c>
      <c r="AR47" s="699">
        <f>'ETR CO2 Benefits (MEUR)'!AS48</f>
        <v>0</v>
      </c>
      <c r="AS47" s="701">
        <f>'ETR CO2 Benefits (MEUR)'!AT48</f>
        <v>0</v>
      </c>
      <c r="AT47" s="703">
        <f>'ETR CO2 Benefits (MEUR)'!AU48</f>
        <v>0</v>
      </c>
      <c r="AU47" s="689">
        <f>'ETR CO2 Benefits (MEUR)'!AV48</f>
        <v>0</v>
      </c>
      <c r="AV47" s="689">
        <f>'ETR CO2 Benefits (MEUR)'!AW48</f>
        <v>4.2923999999999998</v>
      </c>
      <c r="AW47" s="689">
        <f>'ETR CO2 Benefits (MEUR)'!AX48</f>
        <v>0</v>
      </c>
      <c r="AX47" s="691">
        <f>'ETR CO2 Benefits (MEUR)'!AY48</f>
        <v>0</v>
      </c>
    </row>
    <row r="48" spans="1:50" ht="66" customHeight="1" x14ac:dyDescent="0.25">
      <c r="A48" s="25" t="str">
        <f>'ETR Capacities'!B49</f>
        <v>IT</v>
      </c>
      <c r="B48" s="10" t="str">
        <f>'ETR Capacities'!C49</f>
        <v>ETR-N-617</v>
      </c>
      <c r="C48" s="10" t="str">
        <f>_xlfn.XLOOKUP(B48,[4]ETR!$D$4:$D$78,[4]ETR!$E$4:$E$78)</f>
        <v>Project to facilitate biomethane production plants inteconnection</v>
      </c>
      <c r="D48" s="10" t="str">
        <f>_xlfn.XLOOKUP(B48,'ETR Capacities'!$C$5:$C$79,'ETR Capacities'!$E$5:$E$79)</f>
        <v>Biomethane developments</v>
      </c>
      <c r="E48" s="670"/>
      <c r="F48" s="751"/>
      <c r="G48" s="751"/>
      <c r="H48" s="751"/>
      <c r="I48" s="751"/>
      <c r="J48" s="754"/>
      <c r="K48" s="712"/>
      <c r="L48" s="708"/>
      <c r="M48" s="708"/>
      <c r="N48" s="708"/>
      <c r="O48" s="710"/>
      <c r="P48" s="712"/>
      <c r="Q48" s="708"/>
      <c r="R48" s="708"/>
      <c r="S48" s="708"/>
      <c r="T48" s="710"/>
      <c r="U48" s="706"/>
      <c r="V48" s="694"/>
      <c r="W48" s="694"/>
      <c r="X48" s="694"/>
      <c r="Y48" s="696"/>
      <c r="Z48" s="698"/>
      <c r="AA48" s="700"/>
      <c r="AB48" s="700"/>
      <c r="AC48" s="700"/>
      <c r="AD48" s="702"/>
      <c r="AE48" s="704"/>
      <c r="AF48" s="690"/>
      <c r="AG48" s="690"/>
      <c r="AH48" s="690"/>
      <c r="AI48" s="692"/>
      <c r="AJ48" s="706"/>
      <c r="AK48" s="694"/>
      <c r="AL48" s="694"/>
      <c r="AM48" s="694"/>
      <c r="AN48" s="696"/>
      <c r="AO48" s="698"/>
      <c r="AP48" s="700"/>
      <c r="AQ48" s="700"/>
      <c r="AR48" s="700"/>
      <c r="AS48" s="702"/>
      <c r="AT48" s="704"/>
      <c r="AU48" s="690"/>
      <c r="AV48" s="690"/>
      <c r="AW48" s="690"/>
      <c r="AX48" s="692"/>
    </row>
    <row r="49" spans="1:50" ht="77.25" customHeight="1" x14ac:dyDescent="0.25">
      <c r="A49" s="25" t="str">
        <f>'ETR Capacities'!B50</f>
        <v>IT</v>
      </c>
      <c r="B49" s="10" t="str">
        <f>'ETR Capacities'!C50</f>
        <v>ETR-N-528</v>
      </c>
      <c r="C49" s="10" t="str">
        <f>_xlfn.XLOOKUP(B49,[4]ETR!$D$4:$D$78,[4]ETR!$E$4:$E$78)</f>
        <v>Microliquefaction plants</v>
      </c>
      <c r="D49" s="10" t="str">
        <f>_xlfn.XLOOKUP(B49,'ETR Capacities'!$C$5:$C$79,'ETR Capacities'!$E$5:$E$79)</f>
        <v>Micro liquefaction</v>
      </c>
      <c r="E49" s="13" t="str">
        <f>IF(_xlfn.XLOOKUP(B49,'ETR Capacities'!$C$5:$C$79,'ETR Capacities'!$F$5:$F$79)=0," ",_xlfn.XLOOKUP(B49,'ETR Capacities'!$C$5:$C$79,'ETR Capacities'!$F$5:$F$79))</f>
        <v xml:space="preserve"> </v>
      </c>
      <c r="F49" s="105" t="str">
        <f>'ETR CO2 Benefits (MEUR)'!G50</f>
        <v xml:space="preserve"> </v>
      </c>
      <c r="G49" s="105" t="str">
        <f>'ETR CO2 Benefits (MEUR)'!H50</f>
        <v xml:space="preserve"> </v>
      </c>
      <c r="H49" s="105" t="str">
        <f>'ETR CO2 Benefits (MEUR)'!I50</f>
        <v xml:space="preserve"> </v>
      </c>
      <c r="I49" s="105" t="str">
        <f>'ETR CO2 Benefits (MEUR)'!J50</f>
        <v xml:space="preserve"> </v>
      </c>
      <c r="J49" s="106" t="str">
        <f>'ETR CO2 Benefits (MEUR)'!K50</f>
        <v xml:space="preserve"> </v>
      </c>
      <c r="K49" s="209" t="str">
        <f>'ETR CO2 Benefits (MEUR)'!L50</f>
        <v xml:space="preserve"> </v>
      </c>
      <c r="L49" s="209" t="str">
        <f>'ETR CO2 Benefits (MEUR)'!M50</f>
        <v xml:space="preserve"> </v>
      </c>
      <c r="M49" s="209" t="str">
        <f>'ETR CO2 Benefits (MEUR)'!N50</f>
        <v xml:space="preserve"> </v>
      </c>
      <c r="N49" s="209" t="str">
        <f>'ETR CO2 Benefits (MEUR)'!O50</f>
        <v xml:space="preserve"> </v>
      </c>
      <c r="O49" s="210" t="str">
        <f>'ETR CO2 Benefits (MEUR)'!P50</f>
        <v xml:space="preserve"> </v>
      </c>
      <c r="P49" s="209" t="str">
        <f>'ETR CO2 Benefits (MEUR)'!Q50</f>
        <v xml:space="preserve"> </v>
      </c>
      <c r="Q49" s="209" t="str">
        <f>'ETR CO2 Benefits (MEUR)'!R50</f>
        <v xml:space="preserve"> </v>
      </c>
      <c r="R49" s="209" t="str">
        <f>'ETR CO2 Benefits (MEUR)'!S50</f>
        <v xml:space="preserve"> </v>
      </c>
      <c r="S49" s="209" t="str">
        <f>'ETR CO2 Benefits (MEUR)'!T50</f>
        <v xml:space="preserve"> </v>
      </c>
      <c r="T49" s="210" t="str">
        <f>'ETR CO2 Benefits (MEUR)'!U50</f>
        <v xml:space="preserve"> </v>
      </c>
      <c r="U49" s="227" t="str">
        <f>'ETR CO2 Benefits (MEUR)'!V50</f>
        <v xml:space="preserve"> </v>
      </c>
      <c r="V49" s="227" t="str">
        <f>'ETR CO2 Benefits (MEUR)'!W50</f>
        <v xml:space="preserve"> </v>
      </c>
      <c r="W49" s="227" t="str">
        <f>'ETR CO2 Benefits (MEUR)'!X50</f>
        <v xml:space="preserve"> </v>
      </c>
      <c r="X49" s="227" t="str">
        <f>'ETR CO2 Benefits (MEUR)'!Y50</f>
        <v xml:space="preserve"> </v>
      </c>
      <c r="Y49" s="228" t="str">
        <f>'ETR CO2 Benefits (MEUR)'!Z50</f>
        <v xml:space="preserve"> </v>
      </c>
      <c r="Z49" s="37" t="str">
        <f>'ETR CO2 Benefits (MEUR)'!AA50</f>
        <v xml:space="preserve"> </v>
      </c>
      <c r="AA49" s="37" t="str">
        <f>'ETR CO2 Benefits (MEUR)'!AB50</f>
        <v xml:space="preserve"> </v>
      </c>
      <c r="AB49" s="37" t="str">
        <f>'ETR CO2 Benefits (MEUR)'!AC50</f>
        <v xml:space="preserve"> </v>
      </c>
      <c r="AC49" s="37" t="str">
        <f>'ETR CO2 Benefits (MEUR)'!AD50</f>
        <v xml:space="preserve"> </v>
      </c>
      <c r="AD49" s="242" t="str">
        <f>'ETR CO2 Benefits (MEUR)'!AE50</f>
        <v xml:space="preserve"> </v>
      </c>
      <c r="AE49" s="40" t="str">
        <f>'ETR CO2 Benefits (MEUR)'!AF50</f>
        <v xml:space="preserve"> </v>
      </c>
      <c r="AF49" s="40" t="str">
        <f>'ETR CO2 Benefits (MEUR)'!AG50</f>
        <v xml:space="preserve"> </v>
      </c>
      <c r="AG49" s="40" t="str">
        <f>'ETR CO2 Benefits (MEUR)'!AH50</f>
        <v xml:space="preserve"> </v>
      </c>
      <c r="AH49" s="40" t="str">
        <f>'ETR CO2 Benefits (MEUR)'!AI50</f>
        <v xml:space="preserve"> </v>
      </c>
      <c r="AI49" s="248" t="str">
        <f>'ETR CO2 Benefits (MEUR)'!AJ50</f>
        <v xml:space="preserve"> </v>
      </c>
      <c r="AJ49" s="227" t="str">
        <f>'ETR CO2 Benefits (MEUR)'!AK50</f>
        <v xml:space="preserve"> </v>
      </c>
      <c r="AK49" s="227" t="str">
        <f>'ETR CO2 Benefits (MEUR)'!AL50</f>
        <v xml:space="preserve"> </v>
      </c>
      <c r="AL49" s="227" t="str">
        <f>'ETR CO2 Benefits (MEUR)'!AM50</f>
        <v xml:space="preserve"> </v>
      </c>
      <c r="AM49" s="227" t="str">
        <f>'ETR CO2 Benefits (MEUR)'!AN50</f>
        <v xml:space="preserve"> </v>
      </c>
      <c r="AN49" s="228" t="str">
        <f>'ETR CO2 Benefits (MEUR)'!AO50</f>
        <v xml:space="preserve"> </v>
      </c>
      <c r="AO49" s="37" t="str">
        <f>'ETR CO2 Benefits (MEUR)'!AP50</f>
        <v xml:space="preserve"> </v>
      </c>
      <c r="AP49" s="37" t="str">
        <f>'ETR CO2 Benefits (MEUR)'!AQ50</f>
        <v xml:space="preserve"> </v>
      </c>
      <c r="AQ49" s="37" t="str">
        <f>'ETR CO2 Benefits (MEUR)'!AR50</f>
        <v xml:space="preserve"> </v>
      </c>
      <c r="AR49" s="37" t="str">
        <f>'ETR CO2 Benefits (MEUR)'!AS50</f>
        <v xml:space="preserve"> </v>
      </c>
      <c r="AS49" s="242" t="str">
        <f>'ETR CO2 Benefits (MEUR)'!AT50</f>
        <v xml:space="preserve"> </v>
      </c>
      <c r="AT49" s="40" t="str">
        <f>'ETR CO2 Benefits (MEUR)'!AU50</f>
        <v xml:space="preserve"> </v>
      </c>
      <c r="AU49" s="40" t="str">
        <f>'ETR CO2 Benefits (MEUR)'!AV50</f>
        <v xml:space="preserve"> </v>
      </c>
      <c r="AV49" s="40" t="str">
        <f>'ETR CO2 Benefits (MEUR)'!AW50</f>
        <v xml:space="preserve"> </v>
      </c>
      <c r="AW49" s="40" t="str">
        <f>'ETR CO2 Benefits (MEUR)'!AX50</f>
        <v xml:space="preserve"> </v>
      </c>
      <c r="AX49" s="248" t="str">
        <f>'ETR CO2 Benefits (MEUR)'!AY50</f>
        <v xml:space="preserve"> </v>
      </c>
    </row>
    <row r="50" spans="1:50" ht="156" customHeight="1" x14ac:dyDescent="0.25">
      <c r="A50" s="25" t="str">
        <f>'ETR Capacities'!B51</f>
        <v>IT</v>
      </c>
      <c r="B50" s="10" t="str">
        <f>'ETR Capacities'!C51</f>
        <v>ETR-N-595</v>
      </c>
      <c r="C50" s="10" t="str">
        <f>_xlfn.XLOOKUP(B50,[4]ETR!$D$4:$D$78,[4]ETR!$E$4:$E$78)</f>
        <v>Transport of hydrogen into natural gas network for industrial customers</v>
      </c>
      <c r="D50" s="10" t="str">
        <f>_xlfn.XLOOKUP(B50,'ETR Capacities'!$C$5:$C$79,'ETR Capacities'!$E$5:$E$79)</f>
        <v xml:space="preserve">Hydrogen and synthetic methane </v>
      </c>
      <c r="E50" s="13" t="str">
        <f>IF(_xlfn.XLOOKUP(B50,'ETR Capacities'!$C$5:$C$79,'ETR Capacities'!$F$5:$F$79)=0," ",_xlfn.XLOOKUP(B50,'ETR Capacities'!$C$5:$C$79,'ETR Capacities'!$F$5:$F$79))</f>
        <v xml:space="preserve"> </v>
      </c>
      <c r="F50" s="105">
        <f>'ETR CO2 Benefits (MEUR)'!G51</f>
        <v>0</v>
      </c>
      <c r="G50" s="105">
        <f>'ETR CO2 Benefits (MEUR)'!H51</f>
        <v>0</v>
      </c>
      <c r="H50" s="105">
        <f>'ETR CO2 Benefits (MEUR)'!I51</f>
        <v>0</v>
      </c>
      <c r="I50" s="105">
        <f>'ETR CO2 Benefits (MEUR)'!J51</f>
        <v>0</v>
      </c>
      <c r="J50" s="106">
        <f>'ETR CO2 Benefits (MEUR)'!K51</f>
        <v>0</v>
      </c>
      <c r="K50" s="209">
        <f>'ETR CO2 Benefits (MEUR)'!L51</f>
        <v>0.82414080000000001</v>
      </c>
      <c r="L50" s="209">
        <f>'ETR CO2 Benefits (MEUR)'!M51</f>
        <v>0</v>
      </c>
      <c r="M50" s="209">
        <f>'ETR CO2 Benefits (MEUR)'!N51</f>
        <v>0</v>
      </c>
      <c r="N50" s="209">
        <f>'ETR CO2 Benefits (MEUR)'!O51</f>
        <v>0</v>
      </c>
      <c r="O50" s="210">
        <f>'ETR CO2 Benefits (MEUR)'!P51</f>
        <v>0</v>
      </c>
      <c r="P50" s="209">
        <f>'ETR CO2 Benefits (MEUR)'!Q51</f>
        <v>0.33848640000000002</v>
      </c>
      <c r="Q50" s="209">
        <f>'ETR CO2 Benefits (MEUR)'!R51</f>
        <v>0</v>
      </c>
      <c r="R50" s="209">
        <f>'ETR CO2 Benefits (MEUR)'!S51</f>
        <v>0</v>
      </c>
      <c r="S50" s="209">
        <f>'ETR CO2 Benefits (MEUR)'!T51</f>
        <v>0</v>
      </c>
      <c r="T50" s="210">
        <f>'ETR CO2 Benefits (MEUR)'!U51</f>
        <v>0</v>
      </c>
      <c r="U50" s="227">
        <f>'ETR CO2 Benefits (MEUR)'!V51</f>
        <v>0.39735360000000003</v>
      </c>
      <c r="V50" s="227">
        <f>'ETR CO2 Benefits (MEUR)'!W51</f>
        <v>0</v>
      </c>
      <c r="W50" s="227">
        <f>'ETR CO2 Benefits (MEUR)'!X51</f>
        <v>0</v>
      </c>
      <c r="X50" s="227">
        <f>'ETR CO2 Benefits (MEUR)'!Y51</f>
        <v>0</v>
      </c>
      <c r="Y50" s="228">
        <f>'ETR CO2 Benefits (MEUR)'!Z51</f>
        <v>0</v>
      </c>
      <c r="Z50" s="37">
        <f>'ETR CO2 Benefits (MEUR)'!AA51</f>
        <v>0.77999039999999997</v>
      </c>
      <c r="AA50" s="37">
        <f>'ETR CO2 Benefits (MEUR)'!AB51</f>
        <v>0</v>
      </c>
      <c r="AB50" s="37">
        <f>'ETR CO2 Benefits (MEUR)'!AC51</f>
        <v>0</v>
      </c>
      <c r="AC50" s="37">
        <f>'ETR CO2 Benefits (MEUR)'!AD51</f>
        <v>0</v>
      </c>
      <c r="AD50" s="242">
        <f>'ETR CO2 Benefits (MEUR)'!AE51</f>
        <v>0</v>
      </c>
      <c r="AE50" s="40">
        <f>'ETR CO2 Benefits (MEUR)'!AF51</f>
        <v>0.5150880000000001</v>
      </c>
      <c r="AF50" s="40">
        <f>'ETR CO2 Benefits (MEUR)'!AG51</f>
        <v>0</v>
      </c>
      <c r="AG50" s="40">
        <f>'ETR CO2 Benefits (MEUR)'!AH51</f>
        <v>0</v>
      </c>
      <c r="AH50" s="40">
        <f>'ETR CO2 Benefits (MEUR)'!AI51</f>
        <v>0</v>
      </c>
      <c r="AI50" s="248">
        <f>'ETR CO2 Benefits (MEUR)'!AJ51</f>
        <v>0</v>
      </c>
      <c r="AJ50" s="227">
        <f>'ETR CO2 Benefits (MEUR)'!AK51</f>
        <v>1.1037600000000001</v>
      </c>
      <c r="AK50" s="227">
        <f>'ETR CO2 Benefits (MEUR)'!AL51</f>
        <v>0</v>
      </c>
      <c r="AL50" s="227">
        <f>'ETR CO2 Benefits (MEUR)'!AM51</f>
        <v>0</v>
      </c>
      <c r="AM50" s="227">
        <f>'ETR CO2 Benefits (MEUR)'!AN51</f>
        <v>0</v>
      </c>
      <c r="AN50" s="228">
        <f>'ETR CO2 Benefits (MEUR)'!AO51</f>
        <v>0</v>
      </c>
      <c r="AO50" s="37">
        <f>'ETR CO2 Benefits (MEUR)'!AP51</f>
        <v>1.4716800000000001</v>
      </c>
      <c r="AP50" s="37">
        <f>'ETR CO2 Benefits (MEUR)'!AQ51</f>
        <v>0</v>
      </c>
      <c r="AQ50" s="37">
        <f>'ETR CO2 Benefits (MEUR)'!AR51</f>
        <v>0</v>
      </c>
      <c r="AR50" s="37">
        <f>'ETR CO2 Benefits (MEUR)'!AS51</f>
        <v>0</v>
      </c>
      <c r="AS50" s="242">
        <f>'ETR CO2 Benefits (MEUR)'!AT51</f>
        <v>0</v>
      </c>
      <c r="AT50" s="40">
        <f>'ETR CO2 Benefits (MEUR)'!AU51</f>
        <v>1.1773439999999999</v>
      </c>
      <c r="AU50" s="40">
        <f>'ETR CO2 Benefits (MEUR)'!AV51</f>
        <v>0</v>
      </c>
      <c r="AV50" s="40">
        <f>'ETR CO2 Benefits (MEUR)'!AW51</f>
        <v>0</v>
      </c>
      <c r="AW50" s="40">
        <f>'ETR CO2 Benefits (MEUR)'!AX51</f>
        <v>0</v>
      </c>
      <c r="AX50" s="248">
        <f>'ETR CO2 Benefits (MEUR)'!AY51</f>
        <v>0</v>
      </c>
    </row>
    <row r="51" spans="1:50" ht="80.25" customHeight="1" x14ac:dyDescent="0.25">
      <c r="A51" s="25" t="str">
        <f>'ETR Capacities'!B52</f>
        <v>IT</v>
      </c>
      <c r="B51" s="10" t="str">
        <f>'ETR Capacities'!C52</f>
        <v>ETR-F-599</v>
      </c>
      <c r="C51" s="10" t="str">
        <f>_xlfn.XLOOKUP(B51,[4]ETR!$D$4:$D$78,[4]ETR!$E$4:$E$78)</f>
        <v>Sector coupling: hybrid compressor station</v>
      </c>
      <c r="D51" s="10" t="str">
        <f>_xlfn.XLOOKUP(B51,'ETR Capacities'!$C$5:$C$79,'ETR Capacities'!$E$5:$E$79)</f>
        <v>Hybrid compressor stations</v>
      </c>
      <c r="E51" s="13" t="str">
        <f>IF(_xlfn.XLOOKUP(B51,'ETR Capacities'!$C$5:$C$79,'ETR Capacities'!$F$5:$F$79)=0," ",_xlfn.XLOOKUP(B51,'ETR Capacities'!$C$5:$C$79,'ETR Capacities'!$F$5:$F$79))</f>
        <v xml:space="preserve"> </v>
      </c>
      <c r="F51" s="105" t="str">
        <f>'ETR CO2 Benefits (MEUR)'!G52</f>
        <v xml:space="preserve"> </v>
      </c>
      <c r="G51" s="105" t="str">
        <f>'ETR CO2 Benefits (MEUR)'!H52</f>
        <v xml:space="preserve"> </v>
      </c>
      <c r="H51" s="105" t="str">
        <f>'ETR CO2 Benefits (MEUR)'!I52</f>
        <v xml:space="preserve"> </v>
      </c>
      <c r="I51" s="105" t="str">
        <f>'ETR CO2 Benefits (MEUR)'!J52</f>
        <v xml:space="preserve"> </v>
      </c>
      <c r="J51" s="106" t="str">
        <f>'ETR CO2 Benefits (MEUR)'!K52</f>
        <v xml:space="preserve"> </v>
      </c>
      <c r="K51" s="209" t="str">
        <f>'ETR CO2 Benefits (MEUR)'!L52</f>
        <v xml:space="preserve"> </v>
      </c>
      <c r="L51" s="209" t="str">
        <f>'ETR CO2 Benefits (MEUR)'!M52</f>
        <v xml:space="preserve"> </v>
      </c>
      <c r="M51" s="209" t="str">
        <f>'ETR CO2 Benefits (MEUR)'!N52</f>
        <v xml:space="preserve"> </v>
      </c>
      <c r="N51" s="209" t="str">
        <f>'ETR CO2 Benefits (MEUR)'!O52</f>
        <v xml:space="preserve"> </v>
      </c>
      <c r="O51" s="210" t="str">
        <f>'ETR CO2 Benefits (MEUR)'!P52</f>
        <v xml:space="preserve"> </v>
      </c>
      <c r="P51" s="209" t="str">
        <f>'ETR CO2 Benefits (MEUR)'!Q52</f>
        <v xml:space="preserve"> </v>
      </c>
      <c r="Q51" s="209" t="str">
        <f>'ETR CO2 Benefits (MEUR)'!R52</f>
        <v xml:space="preserve"> </v>
      </c>
      <c r="R51" s="209" t="str">
        <f>'ETR CO2 Benefits (MEUR)'!S52</f>
        <v xml:space="preserve"> </v>
      </c>
      <c r="S51" s="209" t="str">
        <f>'ETR CO2 Benefits (MEUR)'!T52</f>
        <v xml:space="preserve"> </v>
      </c>
      <c r="T51" s="210" t="str">
        <f>'ETR CO2 Benefits (MEUR)'!U52</f>
        <v xml:space="preserve"> </v>
      </c>
      <c r="U51" s="227" t="str">
        <f>'ETR CO2 Benefits (MEUR)'!V52</f>
        <v xml:space="preserve"> </v>
      </c>
      <c r="V51" s="227" t="str">
        <f>'ETR CO2 Benefits (MEUR)'!W52</f>
        <v xml:space="preserve"> </v>
      </c>
      <c r="W51" s="227" t="str">
        <f>'ETR CO2 Benefits (MEUR)'!X52</f>
        <v xml:space="preserve"> </v>
      </c>
      <c r="X51" s="227" t="str">
        <f>'ETR CO2 Benefits (MEUR)'!Y52</f>
        <v xml:space="preserve"> </v>
      </c>
      <c r="Y51" s="228" t="str">
        <f>'ETR CO2 Benefits (MEUR)'!Z52</f>
        <v xml:space="preserve"> </v>
      </c>
      <c r="Z51" s="37" t="str">
        <f>'ETR CO2 Benefits (MEUR)'!AA52</f>
        <v xml:space="preserve"> </v>
      </c>
      <c r="AA51" s="37" t="str">
        <f>'ETR CO2 Benefits (MEUR)'!AB52</f>
        <v xml:space="preserve"> </v>
      </c>
      <c r="AB51" s="37" t="str">
        <f>'ETR CO2 Benefits (MEUR)'!AC52</f>
        <v xml:space="preserve"> </v>
      </c>
      <c r="AC51" s="37" t="str">
        <f>'ETR CO2 Benefits (MEUR)'!AD52</f>
        <v xml:space="preserve"> </v>
      </c>
      <c r="AD51" s="242" t="str">
        <f>'ETR CO2 Benefits (MEUR)'!AE52</f>
        <v xml:space="preserve"> </v>
      </c>
      <c r="AE51" s="40" t="str">
        <f>'ETR CO2 Benefits (MEUR)'!AF52</f>
        <v xml:space="preserve"> </v>
      </c>
      <c r="AF51" s="40" t="str">
        <f>'ETR CO2 Benefits (MEUR)'!AG52</f>
        <v xml:space="preserve"> </v>
      </c>
      <c r="AG51" s="40" t="str">
        <f>'ETR CO2 Benefits (MEUR)'!AH52</f>
        <v xml:space="preserve"> </v>
      </c>
      <c r="AH51" s="40" t="str">
        <f>'ETR CO2 Benefits (MEUR)'!AI52</f>
        <v xml:space="preserve"> </v>
      </c>
      <c r="AI51" s="248" t="str">
        <f>'ETR CO2 Benefits (MEUR)'!AJ52</f>
        <v xml:space="preserve"> </v>
      </c>
      <c r="AJ51" s="227" t="str">
        <f>'ETR CO2 Benefits (MEUR)'!AK52</f>
        <v xml:space="preserve"> </v>
      </c>
      <c r="AK51" s="227" t="str">
        <f>'ETR CO2 Benefits (MEUR)'!AL52</f>
        <v xml:space="preserve"> </v>
      </c>
      <c r="AL51" s="227" t="str">
        <f>'ETR CO2 Benefits (MEUR)'!AM52</f>
        <v xml:space="preserve"> </v>
      </c>
      <c r="AM51" s="227" t="str">
        <f>'ETR CO2 Benefits (MEUR)'!AN52</f>
        <v xml:space="preserve"> </v>
      </c>
      <c r="AN51" s="228" t="str">
        <f>'ETR CO2 Benefits (MEUR)'!AO52</f>
        <v xml:space="preserve"> </v>
      </c>
      <c r="AO51" s="37" t="str">
        <f>'ETR CO2 Benefits (MEUR)'!AP52</f>
        <v xml:space="preserve"> </v>
      </c>
      <c r="AP51" s="37" t="str">
        <f>'ETR CO2 Benefits (MEUR)'!AQ52</f>
        <v xml:space="preserve"> </v>
      </c>
      <c r="AQ51" s="37" t="str">
        <f>'ETR CO2 Benefits (MEUR)'!AR52</f>
        <v xml:space="preserve"> </v>
      </c>
      <c r="AR51" s="37" t="str">
        <f>'ETR CO2 Benefits (MEUR)'!AS52</f>
        <v xml:space="preserve"> </v>
      </c>
      <c r="AS51" s="242" t="str">
        <f>'ETR CO2 Benefits (MEUR)'!AT52</f>
        <v xml:space="preserve"> </v>
      </c>
      <c r="AT51" s="40" t="str">
        <f>'ETR CO2 Benefits (MEUR)'!AU52</f>
        <v xml:space="preserve"> </v>
      </c>
      <c r="AU51" s="40" t="str">
        <f>'ETR CO2 Benefits (MEUR)'!AV52</f>
        <v xml:space="preserve"> </v>
      </c>
      <c r="AV51" s="40" t="str">
        <f>'ETR CO2 Benefits (MEUR)'!AW52</f>
        <v xml:space="preserve"> </v>
      </c>
      <c r="AW51" s="40" t="str">
        <f>'ETR CO2 Benefits (MEUR)'!AX52</f>
        <v xml:space="preserve"> </v>
      </c>
      <c r="AX51" s="248" t="str">
        <f>'ETR CO2 Benefits (MEUR)'!AY52</f>
        <v xml:space="preserve"> </v>
      </c>
    </row>
    <row r="52" spans="1:50" ht="162.75" customHeight="1" x14ac:dyDescent="0.25">
      <c r="A52" s="25" t="str">
        <f>'ETR Capacities'!B53</f>
        <v>IT</v>
      </c>
      <c r="B52" s="11" t="str">
        <f>'ETR Capacities'!C53</f>
        <v>ETR-N-591</v>
      </c>
      <c r="C52" s="11" t="str">
        <f>_xlfn.XLOOKUP(B52,[4]ETR!$D$4:$D$78,[4]ETR!$E$4:$E$78)</f>
        <v>Power to gas plant in the south of Italy</v>
      </c>
      <c r="D52" s="11" t="str">
        <f>_xlfn.XLOOKUP(B52,'ETR Capacities'!$C$5:$C$79,'ETR Capacities'!$E$5:$E$79)</f>
        <v xml:space="preserve">Hydrogen and synthetic methane </v>
      </c>
      <c r="E52" s="75" t="str">
        <f>IF(_xlfn.XLOOKUP(B52,'ETR Capacities'!$C$5:$C$79,'ETR Capacities'!$F$5:$F$79)=0," ",_xlfn.XLOOKUP(B52,'ETR Capacities'!$C$5:$C$79,'ETR Capacities'!$F$5:$F$79))</f>
        <v xml:space="preserve"> </v>
      </c>
      <c r="F52" s="103">
        <f>'ETR CO2 Benefits (MEUR)'!G53</f>
        <v>0</v>
      </c>
      <c r="G52" s="103">
        <f>'ETR CO2 Benefits (MEUR)'!H53</f>
        <v>0</v>
      </c>
      <c r="H52" s="103">
        <f>'ETR CO2 Benefits (MEUR)'!I53</f>
        <v>0</v>
      </c>
      <c r="I52" s="103">
        <f>'ETR CO2 Benefits (MEUR)'!J53</f>
        <v>0</v>
      </c>
      <c r="J52" s="104">
        <f>'ETR CO2 Benefits (MEUR)'!K53</f>
        <v>0</v>
      </c>
      <c r="K52" s="207">
        <f>'ETR CO2 Benefits (MEUR)'!L53</f>
        <v>0.36056160000000009</v>
      </c>
      <c r="L52" s="207">
        <f>'ETR CO2 Benefits (MEUR)'!M53</f>
        <v>0</v>
      </c>
      <c r="M52" s="207">
        <f>'ETR CO2 Benefits (MEUR)'!N53</f>
        <v>0</v>
      </c>
      <c r="N52" s="207">
        <f>'ETR CO2 Benefits (MEUR)'!O53</f>
        <v>0</v>
      </c>
      <c r="O52" s="208">
        <f>'ETR CO2 Benefits (MEUR)'!P53</f>
        <v>0</v>
      </c>
      <c r="P52" s="207">
        <f>'ETR CO2 Benefits (MEUR)'!Q53</f>
        <v>0.14808780000000002</v>
      </c>
      <c r="Q52" s="207">
        <f>'ETR CO2 Benefits (MEUR)'!R53</f>
        <v>0</v>
      </c>
      <c r="R52" s="207">
        <f>'ETR CO2 Benefits (MEUR)'!S53</f>
        <v>0</v>
      </c>
      <c r="S52" s="207">
        <f>'ETR CO2 Benefits (MEUR)'!T53</f>
        <v>0</v>
      </c>
      <c r="T52" s="208">
        <f>'ETR CO2 Benefits (MEUR)'!U53</f>
        <v>0</v>
      </c>
      <c r="U52" s="225">
        <f>'ETR CO2 Benefits (MEUR)'!V53</f>
        <v>0.17384220000000003</v>
      </c>
      <c r="V52" s="225">
        <f>'ETR CO2 Benefits (MEUR)'!W53</f>
        <v>0</v>
      </c>
      <c r="W52" s="225">
        <f>'ETR CO2 Benefits (MEUR)'!X53</f>
        <v>0</v>
      </c>
      <c r="X52" s="225">
        <f>'ETR CO2 Benefits (MEUR)'!Y53</f>
        <v>0</v>
      </c>
      <c r="Y52" s="226">
        <f>'ETR CO2 Benefits (MEUR)'!Z53</f>
        <v>0</v>
      </c>
      <c r="Z52" s="63">
        <f>'ETR CO2 Benefits (MEUR)'!AA53</f>
        <v>0.34124580000000004</v>
      </c>
      <c r="AA52" s="63">
        <f>'ETR CO2 Benefits (MEUR)'!AB53</f>
        <v>0</v>
      </c>
      <c r="AB52" s="63">
        <f>'ETR CO2 Benefits (MEUR)'!AC53</f>
        <v>0</v>
      </c>
      <c r="AC52" s="63">
        <f>'ETR CO2 Benefits (MEUR)'!AD53</f>
        <v>0</v>
      </c>
      <c r="AD52" s="241">
        <f>'ETR CO2 Benefits (MEUR)'!AE53</f>
        <v>0</v>
      </c>
      <c r="AE52" s="61">
        <f>'ETR CO2 Benefits (MEUR)'!AF53</f>
        <v>0.22535100000000005</v>
      </c>
      <c r="AF52" s="61">
        <f>'ETR CO2 Benefits (MEUR)'!AG53</f>
        <v>0</v>
      </c>
      <c r="AG52" s="61">
        <f>'ETR CO2 Benefits (MEUR)'!AH53</f>
        <v>0</v>
      </c>
      <c r="AH52" s="61">
        <f>'ETR CO2 Benefits (MEUR)'!AI53</f>
        <v>0</v>
      </c>
      <c r="AI52" s="247">
        <f>'ETR CO2 Benefits (MEUR)'!AJ53</f>
        <v>0</v>
      </c>
      <c r="AJ52" s="225">
        <f>'ETR CO2 Benefits (MEUR)'!AK53</f>
        <v>0.48289500000000013</v>
      </c>
      <c r="AK52" s="225">
        <f>'ETR CO2 Benefits (MEUR)'!AL53</f>
        <v>0</v>
      </c>
      <c r="AL52" s="225">
        <f>'ETR CO2 Benefits (MEUR)'!AM53</f>
        <v>0</v>
      </c>
      <c r="AM52" s="225">
        <f>'ETR CO2 Benefits (MEUR)'!AN53</f>
        <v>0</v>
      </c>
      <c r="AN52" s="226">
        <f>'ETR CO2 Benefits (MEUR)'!AO53</f>
        <v>0</v>
      </c>
      <c r="AO52" s="63">
        <f>'ETR CO2 Benefits (MEUR)'!AP53</f>
        <v>0.6438600000000001</v>
      </c>
      <c r="AP52" s="63">
        <f>'ETR CO2 Benefits (MEUR)'!AQ53</f>
        <v>0</v>
      </c>
      <c r="AQ52" s="63">
        <f>'ETR CO2 Benefits (MEUR)'!AR53</f>
        <v>0</v>
      </c>
      <c r="AR52" s="63">
        <f>'ETR CO2 Benefits (MEUR)'!AS53</f>
        <v>0</v>
      </c>
      <c r="AS52" s="241">
        <f>'ETR CO2 Benefits (MEUR)'!AT53</f>
        <v>0</v>
      </c>
      <c r="AT52" s="61">
        <f>'ETR CO2 Benefits (MEUR)'!AU53</f>
        <v>0.5150880000000001</v>
      </c>
      <c r="AU52" s="61">
        <f>'ETR CO2 Benefits (MEUR)'!AV53</f>
        <v>0</v>
      </c>
      <c r="AV52" s="61">
        <f>'ETR CO2 Benefits (MEUR)'!AW53</f>
        <v>0</v>
      </c>
      <c r="AW52" s="61">
        <f>'ETR CO2 Benefits (MEUR)'!AX53</f>
        <v>0</v>
      </c>
      <c r="AX52" s="247">
        <f>'ETR CO2 Benefits (MEUR)'!AY53</f>
        <v>0</v>
      </c>
    </row>
    <row r="53" spans="1:50" ht="165.75" customHeight="1" thickBot="1" x14ac:dyDescent="0.3">
      <c r="A53" s="20" t="str">
        <f>'ETR Capacities'!B54</f>
        <v>IT</v>
      </c>
      <c r="B53" s="24" t="str">
        <f>'ETR Capacities'!C54</f>
        <v>ETR-N-958</v>
      </c>
      <c r="C53" s="24" t="str">
        <f>_xlfn.XLOOKUP(B53,[4]ETR!$D$4:$D$78,[4]ETR!$E$4:$E$78)</f>
        <v>Green Crane - Italy</v>
      </c>
      <c r="D53" s="24" t="str">
        <f>_xlfn.XLOOKUP(B53,'ETR Capacities'!$C$5:$C$79,'ETR Capacities'!$E$5:$E$79)</f>
        <v xml:space="preserve">Hydrogen and synthetic methane </v>
      </c>
      <c r="E53" s="31" t="str">
        <f>IF(_xlfn.XLOOKUP(B53,'ETR Capacities'!$C$5:$C$79,'ETR Capacities'!$F$5:$F$79)=0," ",_xlfn.XLOOKUP(B53,'ETR Capacities'!$C$5:$C$79,'ETR Capacities'!$F$5:$F$79))</f>
        <v xml:space="preserve"> </v>
      </c>
      <c r="F53" s="111">
        <f>'ETR CO2 Benefits (MEUR)'!G54</f>
        <v>0</v>
      </c>
      <c r="G53" s="111">
        <f>'ETR CO2 Benefits (MEUR)'!H54</f>
        <v>0</v>
      </c>
      <c r="H53" s="111">
        <f>'ETR CO2 Benefits (MEUR)'!I54</f>
        <v>0</v>
      </c>
      <c r="I53" s="111">
        <f>'ETR CO2 Benefits (MEUR)'!J54</f>
        <v>0</v>
      </c>
      <c r="J53" s="112">
        <f>'ETR CO2 Benefits (MEUR)'!K54</f>
        <v>0</v>
      </c>
      <c r="K53" s="216">
        <f>'ETR CO2 Benefits (MEUR)'!L54</f>
        <v>4.2924000000000007</v>
      </c>
      <c r="L53" s="216">
        <f>'ETR CO2 Benefits (MEUR)'!M54</f>
        <v>0</v>
      </c>
      <c r="M53" s="216">
        <f>'ETR CO2 Benefits (MEUR)'!N54</f>
        <v>0</v>
      </c>
      <c r="N53" s="216">
        <f>'ETR CO2 Benefits (MEUR)'!O54</f>
        <v>0</v>
      </c>
      <c r="O53" s="217">
        <f>'ETR CO2 Benefits (MEUR)'!P54</f>
        <v>0</v>
      </c>
      <c r="P53" s="216">
        <f>'ETR CO2 Benefits (MEUR)'!Q54</f>
        <v>1.7629500000000002</v>
      </c>
      <c r="Q53" s="216">
        <f>'ETR CO2 Benefits (MEUR)'!R54</f>
        <v>0</v>
      </c>
      <c r="R53" s="216">
        <f>'ETR CO2 Benefits (MEUR)'!S54</f>
        <v>0</v>
      </c>
      <c r="S53" s="216">
        <f>'ETR CO2 Benefits (MEUR)'!T54</f>
        <v>0</v>
      </c>
      <c r="T53" s="217">
        <f>'ETR CO2 Benefits (MEUR)'!U54</f>
        <v>0</v>
      </c>
      <c r="U53" s="234">
        <f>'ETR CO2 Benefits (MEUR)'!V54</f>
        <v>2.0695500000000004</v>
      </c>
      <c r="V53" s="234">
        <f>'ETR CO2 Benefits (MEUR)'!W54</f>
        <v>0</v>
      </c>
      <c r="W53" s="234">
        <f>'ETR CO2 Benefits (MEUR)'!X54</f>
        <v>0</v>
      </c>
      <c r="X53" s="234">
        <f>'ETR CO2 Benefits (MEUR)'!Y54</f>
        <v>0</v>
      </c>
      <c r="Y53" s="235">
        <f>'ETR CO2 Benefits (MEUR)'!Z54</f>
        <v>0</v>
      </c>
      <c r="Z53" s="45">
        <f>'ETR CO2 Benefits (MEUR)'!AA54</f>
        <v>4.062450000000001</v>
      </c>
      <c r="AA53" s="45">
        <f>'ETR CO2 Benefits (MEUR)'!AB54</f>
        <v>0</v>
      </c>
      <c r="AB53" s="45">
        <f>'ETR CO2 Benefits (MEUR)'!AC54</f>
        <v>0</v>
      </c>
      <c r="AC53" s="45">
        <f>'ETR CO2 Benefits (MEUR)'!AD54</f>
        <v>0</v>
      </c>
      <c r="AD53" s="68">
        <f>'ETR CO2 Benefits (MEUR)'!AE54</f>
        <v>0</v>
      </c>
      <c r="AE53" s="49">
        <f>'ETR CO2 Benefits (MEUR)'!AF54</f>
        <v>2.6827500000000004</v>
      </c>
      <c r="AF53" s="49">
        <f>'ETR CO2 Benefits (MEUR)'!AG54</f>
        <v>0</v>
      </c>
      <c r="AG53" s="49">
        <f>'ETR CO2 Benefits (MEUR)'!AH54</f>
        <v>0</v>
      </c>
      <c r="AH53" s="49">
        <f>'ETR CO2 Benefits (MEUR)'!AI54</f>
        <v>0</v>
      </c>
      <c r="AI53" s="46">
        <f>'ETR CO2 Benefits (MEUR)'!AJ54</f>
        <v>0</v>
      </c>
      <c r="AJ53" s="234">
        <f>'ETR CO2 Benefits (MEUR)'!AK54</f>
        <v>5.7487500000000011</v>
      </c>
      <c r="AK53" s="234">
        <f>'ETR CO2 Benefits (MEUR)'!AL54</f>
        <v>0</v>
      </c>
      <c r="AL53" s="234">
        <f>'ETR CO2 Benefits (MEUR)'!AM54</f>
        <v>0</v>
      </c>
      <c r="AM53" s="234">
        <f>'ETR CO2 Benefits (MEUR)'!AN54</f>
        <v>0</v>
      </c>
      <c r="AN53" s="235">
        <f>'ETR CO2 Benefits (MEUR)'!AO54</f>
        <v>0</v>
      </c>
      <c r="AO53" s="45">
        <f>'ETR CO2 Benefits (MEUR)'!AP54</f>
        <v>7.6650000000000018</v>
      </c>
      <c r="AP53" s="45">
        <f>'ETR CO2 Benefits (MEUR)'!AQ54</f>
        <v>0</v>
      </c>
      <c r="AQ53" s="45">
        <f>'ETR CO2 Benefits (MEUR)'!AR54</f>
        <v>0</v>
      </c>
      <c r="AR53" s="45">
        <f>'ETR CO2 Benefits (MEUR)'!AS54</f>
        <v>0</v>
      </c>
      <c r="AS53" s="68">
        <f>'ETR CO2 Benefits (MEUR)'!AT54</f>
        <v>0</v>
      </c>
      <c r="AT53" s="49">
        <f>'ETR CO2 Benefits (MEUR)'!AU54</f>
        <v>6.1320000000000006</v>
      </c>
      <c r="AU53" s="49">
        <f>'ETR CO2 Benefits (MEUR)'!AV54</f>
        <v>0</v>
      </c>
      <c r="AV53" s="49">
        <f>'ETR CO2 Benefits (MEUR)'!AW54</f>
        <v>0</v>
      </c>
      <c r="AW53" s="49">
        <f>'ETR CO2 Benefits (MEUR)'!AX54</f>
        <v>0</v>
      </c>
      <c r="AX53" s="46">
        <f>'ETR CO2 Benefits (MEUR)'!AY54</f>
        <v>0</v>
      </c>
    </row>
    <row r="54" spans="1:50" ht="197.25" customHeight="1" thickBot="1" x14ac:dyDescent="0.3">
      <c r="A54" s="19" t="str">
        <f>'ETR Capacities'!B55</f>
        <v>LT</v>
      </c>
      <c r="B54" s="16" t="str">
        <f>'ETR Capacities'!C55</f>
        <v>ETR-N-900</v>
      </c>
      <c r="C54" s="16" t="str">
        <f>_xlfn.XLOOKUP(B54,[4]ETR!$D$4:$D$78,[4]ETR!$E$4:$E$78)</f>
        <v>Hydrogen injection into the gas network in Lithuania</v>
      </c>
      <c r="D54" s="16" t="str">
        <f>_xlfn.XLOOKUP(B54,'ETR Capacities'!$C$5:$C$79,'ETR Capacities'!$E$5:$E$79)</f>
        <v xml:space="preserve">Hydrogen and synthetic methane </v>
      </c>
      <c r="E54" s="21" t="str">
        <f>IF(_xlfn.XLOOKUP(B54,'ETR Capacities'!$C$5:$C$79,'ETR Capacities'!$F$5:$F$79)=0," ",_xlfn.XLOOKUP(B54,'ETR Capacities'!$C$5:$C$79,'ETR Capacities'!$F$5:$F$79))</f>
        <v xml:space="preserve"> </v>
      </c>
      <c r="F54" s="101">
        <f>'ETR CO2 Benefits (MEUR)'!G55</f>
        <v>0</v>
      </c>
      <c r="G54" s="101">
        <f>'ETR CO2 Benefits (MEUR)'!H55</f>
        <v>0</v>
      </c>
      <c r="H54" s="101">
        <f>'ETR CO2 Benefits (MEUR)'!I55</f>
        <v>0</v>
      </c>
      <c r="I54" s="101">
        <f>'ETR CO2 Benefits (MEUR)'!J55</f>
        <v>0</v>
      </c>
      <c r="J54" s="102">
        <f>'ETR CO2 Benefits (MEUR)'!K55</f>
        <v>0</v>
      </c>
      <c r="K54" s="204">
        <f>'ETR CO2 Benefits (MEUR)'!L55</f>
        <v>4.2924000000000004E-2</v>
      </c>
      <c r="L54" s="204">
        <f>'ETR CO2 Benefits (MEUR)'!M55</f>
        <v>0</v>
      </c>
      <c r="M54" s="204">
        <f>'ETR CO2 Benefits (MEUR)'!N55</f>
        <v>0</v>
      </c>
      <c r="N54" s="204">
        <f>'ETR CO2 Benefits (MEUR)'!O55</f>
        <v>0</v>
      </c>
      <c r="O54" s="205">
        <f>'ETR CO2 Benefits (MEUR)'!P55</f>
        <v>0</v>
      </c>
      <c r="P54" s="204">
        <f>'ETR CO2 Benefits (MEUR)'!Q55</f>
        <v>1.7629500000000003E-2</v>
      </c>
      <c r="Q54" s="204">
        <f>'ETR CO2 Benefits (MEUR)'!R55</f>
        <v>0</v>
      </c>
      <c r="R54" s="204">
        <f>'ETR CO2 Benefits (MEUR)'!S55</f>
        <v>0</v>
      </c>
      <c r="S54" s="204">
        <f>'ETR CO2 Benefits (MEUR)'!T55</f>
        <v>0</v>
      </c>
      <c r="T54" s="205">
        <f>'ETR CO2 Benefits (MEUR)'!U55</f>
        <v>0</v>
      </c>
      <c r="U54" s="222">
        <f>'ETR CO2 Benefits (MEUR)'!V55</f>
        <v>2.0695500000000002E-2</v>
      </c>
      <c r="V54" s="222">
        <f>'ETR CO2 Benefits (MEUR)'!W55</f>
        <v>0</v>
      </c>
      <c r="W54" s="222">
        <f>'ETR CO2 Benefits (MEUR)'!X55</f>
        <v>0</v>
      </c>
      <c r="X54" s="222">
        <f>'ETR CO2 Benefits (MEUR)'!Y55</f>
        <v>0</v>
      </c>
      <c r="Y54" s="223">
        <f>'ETR CO2 Benefits (MEUR)'!Z55</f>
        <v>0</v>
      </c>
      <c r="Z54" s="47">
        <f>'ETR CO2 Benefits (MEUR)'!AA55</f>
        <v>4.0624500000000008E-2</v>
      </c>
      <c r="AA54" s="47">
        <f>'ETR CO2 Benefits (MEUR)'!AB55</f>
        <v>0</v>
      </c>
      <c r="AB54" s="47">
        <f>'ETR CO2 Benefits (MEUR)'!AC55</f>
        <v>0</v>
      </c>
      <c r="AC54" s="47">
        <f>'ETR CO2 Benefits (MEUR)'!AD55</f>
        <v>0</v>
      </c>
      <c r="AD54" s="240">
        <f>'ETR CO2 Benefits (MEUR)'!AE55</f>
        <v>0</v>
      </c>
      <c r="AE54" s="48">
        <f>'ETR CO2 Benefits (MEUR)'!AF55</f>
        <v>2.6827500000000004E-2</v>
      </c>
      <c r="AF54" s="48">
        <f>'ETR CO2 Benefits (MEUR)'!AG55</f>
        <v>0</v>
      </c>
      <c r="AG54" s="48">
        <f>'ETR CO2 Benefits (MEUR)'!AH55</f>
        <v>0</v>
      </c>
      <c r="AH54" s="48">
        <f>'ETR CO2 Benefits (MEUR)'!AI55</f>
        <v>0</v>
      </c>
      <c r="AI54" s="246">
        <f>'ETR CO2 Benefits (MEUR)'!AJ55</f>
        <v>0</v>
      </c>
      <c r="AJ54" s="222">
        <f>'ETR CO2 Benefits (MEUR)'!AK55</f>
        <v>5.7487500000000004E-2</v>
      </c>
      <c r="AK54" s="222">
        <f>'ETR CO2 Benefits (MEUR)'!AL55</f>
        <v>0</v>
      </c>
      <c r="AL54" s="222">
        <f>'ETR CO2 Benefits (MEUR)'!AM55</f>
        <v>0</v>
      </c>
      <c r="AM54" s="222">
        <f>'ETR CO2 Benefits (MEUR)'!AN55</f>
        <v>0</v>
      </c>
      <c r="AN54" s="223">
        <f>'ETR CO2 Benefits (MEUR)'!AO55</f>
        <v>0</v>
      </c>
      <c r="AO54" s="47">
        <f>'ETR CO2 Benefits (MEUR)'!AP55</f>
        <v>7.665000000000001E-2</v>
      </c>
      <c r="AP54" s="47">
        <f>'ETR CO2 Benefits (MEUR)'!AQ55</f>
        <v>0</v>
      </c>
      <c r="AQ54" s="47">
        <f>'ETR CO2 Benefits (MEUR)'!AR55</f>
        <v>0</v>
      </c>
      <c r="AR54" s="47">
        <f>'ETR CO2 Benefits (MEUR)'!AS55</f>
        <v>0</v>
      </c>
      <c r="AS54" s="240">
        <f>'ETR CO2 Benefits (MEUR)'!AT55</f>
        <v>0</v>
      </c>
      <c r="AT54" s="48">
        <f>'ETR CO2 Benefits (MEUR)'!AU55</f>
        <v>6.1320000000000006E-2</v>
      </c>
      <c r="AU54" s="48">
        <f>'ETR CO2 Benefits (MEUR)'!AV55</f>
        <v>0</v>
      </c>
      <c r="AV54" s="48">
        <f>'ETR CO2 Benefits (MEUR)'!AW55</f>
        <v>0</v>
      </c>
      <c r="AW54" s="48">
        <f>'ETR CO2 Benefits (MEUR)'!AX55</f>
        <v>0</v>
      </c>
      <c r="AX54" s="246">
        <f>'ETR CO2 Benefits (MEUR)'!AY55</f>
        <v>0</v>
      </c>
    </row>
    <row r="55" spans="1:50" ht="137.25" customHeight="1" x14ac:dyDescent="0.25">
      <c r="A55" s="28" t="str">
        <f>'ETR Capacities'!B56</f>
        <v>LV</v>
      </c>
      <c r="B55" s="11" t="str">
        <f>'ETR Capacities'!C56</f>
        <v>ETR-N-80</v>
      </c>
      <c r="C55" s="11" t="str">
        <f>_xlfn.XLOOKUP(B55,[4]ETR!$D$4:$D$78,[4]ETR!$E$4:$E$78)</f>
        <v>Power to Gas Production with infrastructure building/enhacement in Latvia</v>
      </c>
      <c r="D55" s="11" t="str">
        <f>_xlfn.XLOOKUP(B55,'ETR Capacities'!$C$5:$C$79,'ETR Capacities'!$E$5:$E$79)</f>
        <v xml:space="preserve">Hydrogen and synthetic methane </v>
      </c>
      <c r="E55" s="75" t="str">
        <f>IF(_xlfn.XLOOKUP(B55,'ETR Capacities'!$C$5:$C$79,'ETR Capacities'!$F$5:$F$79)=0," ",_xlfn.XLOOKUP(B55,'ETR Capacities'!$C$5:$C$79,'ETR Capacities'!$F$5:$F$79))</f>
        <v xml:space="preserve"> </v>
      </c>
      <c r="F55" s="103">
        <f>'ETR CO2 Benefits (MEUR)'!G56</f>
        <v>0</v>
      </c>
      <c r="G55" s="103">
        <f>'ETR CO2 Benefits (MEUR)'!H56</f>
        <v>0</v>
      </c>
      <c r="H55" s="103">
        <f>'ETR CO2 Benefits (MEUR)'!I56</f>
        <v>0</v>
      </c>
      <c r="I55" s="103">
        <f>'ETR CO2 Benefits (MEUR)'!J56</f>
        <v>0</v>
      </c>
      <c r="J55" s="104">
        <f>'ETR CO2 Benefits (MEUR)'!K56</f>
        <v>0</v>
      </c>
      <c r="K55" s="207">
        <f>'ETR CO2 Benefits (MEUR)'!L56</f>
        <v>8.5848000000000013</v>
      </c>
      <c r="L55" s="207">
        <f>'ETR CO2 Benefits (MEUR)'!M56</f>
        <v>0</v>
      </c>
      <c r="M55" s="207">
        <f>'ETR CO2 Benefits (MEUR)'!N56</f>
        <v>0</v>
      </c>
      <c r="N55" s="207">
        <f>'ETR CO2 Benefits (MEUR)'!O56</f>
        <v>0</v>
      </c>
      <c r="O55" s="208">
        <f>'ETR CO2 Benefits (MEUR)'!P56</f>
        <v>0</v>
      </c>
      <c r="P55" s="207">
        <f>'ETR CO2 Benefits (MEUR)'!Q56</f>
        <v>3.5259000000000005</v>
      </c>
      <c r="Q55" s="207">
        <f>'ETR CO2 Benefits (MEUR)'!R56</f>
        <v>0</v>
      </c>
      <c r="R55" s="207">
        <f>'ETR CO2 Benefits (MEUR)'!S56</f>
        <v>0</v>
      </c>
      <c r="S55" s="207">
        <f>'ETR CO2 Benefits (MEUR)'!T56</f>
        <v>0</v>
      </c>
      <c r="T55" s="208">
        <f>'ETR CO2 Benefits (MEUR)'!U56</f>
        <v>0</v>
      </c>
      <c r="U55" s="225">
        <f>'ETR CO2 Benefits (MEUR)'!V56</f>
        <v>4.1391000000000009</v>
      </c>
      <c r="V55" s="225">
        <f>'ETR CO2 Benefits (MEUR)'!W56</f>
        <v>0</v>
      </c>
      <c r="W55" s="225">
        <f>'ETR CO2 Benefits (MEUR)'!X56</f>
        <v>0</v>
      </c>
      <c r="X55" s="225">
        <f>'ETR CO2 Benefits (MEUR)'!Y56</f>
        <v>0</v>
      </c>
      <c r="Y55" s="226">
        <f>'ETR CO2 Benefits (MEUR)'!Z56</f>
        <v>0</v>
      </c>
      <c r="Z55" s="63">
        <f>'ETR CO2 Benefits (MEUR)'!AA56</f>
        <v>8.124900000000002</v>
      </c>
      <c r="AA55" s="63">
        <f>'ETR CO2 Benefits (MEUR)'!AB56</f>
        <v>0</v>
      </c>
      <c r="AB55" s="63">
        <f>'ETR CO2 Benefits (MEUR)'!AC56</f>
        <v>0</v>
      </c>
      <c r="AC55" s="63">
        <f>'ETR CO2 Benefits (MEUR)'!AD56</f>
        <v>0</v>
      </c>
      <c r="AD55" s="241">
        <f>'ETR CO2 Benefits (MEUR)'!AE56</f>
        <v>0</v>
      </c>
      <c r="AE55" s="61">
        <f>'ETR CO2 Benefits (MEUR)'!AF56</f>
        <v>5.3655000000000008</v>
      </c>
      <c r="AF55" s="61">
        <f>'ETR CO2 Benefits (MEUR)'!AG56</f>
        <v>0</v>
      </c>
      <c r="AG55" s="61">
        <f>'ETR CO2 Benefits (MEUR)'!AH56</f>
        <v>0</v>
      </c>
      <c r="AH55" s="61">
        <f>'ETR CO2 Benefits (MEUR)'!AI56</f>
        <v>0</v>
      </c>
      <c r="AI55" s="247">
        <f>'ETR CO2 Benefits (MEUR)'!AJ56</f>
        <v>0</v>
      </c>
      <c r="AJ55" s="225">
        <f>'ETR CO2 Benefits (MEUR)'!AK56</f>
        <v>11.497500000000002</v>
      </c>
      <c r="AK55" s="225">
        <f>'ETR CO2 Benefits (MEUR)'!AL56</f>
        <v>0</v>
      </c>
      <c r="AL55" s="225">
        <f>'ETR CO2 Benefits (MEUR)'!AM56</f>
        <v>0</v>
      </c>
      <c r="AM55" s="225">
        <f>'ETR CO2 Benefits (MEUR)'!AN56</f>
        <v>0</v>
      </c>
      <c r="AN55" s="226">
        <f>'ETR CO2 Benefits (MEUR)'!AO56</f>
        <v>0</v>
      </c>
      <c r="AO55" s="63">
        <f>'ETR CO2 Benefits (MEUR)'!AP56</f>
        <v>15.330000000000004</v>
      </c>
      <c r="AP55" s="63">
        <f>'ETR CO2 Benefits (MEUR)'!AQ56</f>
        <v>0</v>
      </c>
      <c r="AQ55" s="63">
        <f>'ETR CO2 Benefits (MEUR)'!AR56</f>
        <v>0</v>
      </c>
      <c r="AR55" s="63">
        <f>'ETR CO2 Benefits (MEUR)'!AS56</f>
        <v>0</v>
      </c>
      <c r="AS55" s="241">
        <f>'ETR CO2 Benefits (MEUR)'!AT56</f>
        <v>0</v>
      </c>
      <c r="AT55" s="61">
        <f>'ETR CO2 Benefits (MEUR)'!AU56</f>
        <v>12.264000000000001</v>
      </c>
      <c r="AU55" s="61">
        <f>'ETR CO2 Benefits (MEUR)'!AV56</f>
        <v>0</v>
      </c>
      <c r="AV55" s="61">
        <f>'ETR CO2 Benefits (MEUR)'!AW56</f>
        <v>0</v>
      </c>
      <c r="AW55" s="61">
        <f>'ETR CO2 Benefits (MEUR)'!AX56</f>
        <v>0</v>
      </c>
      <c r="AX55" s="247">
        <f>'ETR CO2 Benefits (MEUR)'!AY56</f>
        <v>0</v>
      </c>
    </row>
    <row r="56" spans="1:50" ht="129" customHeight="1" thickBot="1" x14ac:dyDescent="0.3">
      <c r="A56" s="20" t="str">
        <f>'ETR Capacities'!B57</f>
        <v>LV</v>
      </c>
      <c r="B56" s="24" t="str">
        <f>'ETR Capacities'!C57</f>
        <v>ETR-N-125</v>
      </c>
      <c r="C56" s="24" t="str">
        <f>_xlfn.XLOOKUP(B56,[4]ETR!$D$4:$D$78,[4]ETR!$E$4:$E$78)</f>
        <v>Biomethane production with infrastructure building/enhancement in Latvia</v>
      </c>
      <c r="D56" s="24" t="str">
        <f>_xlfn.XLOOKUP(B56,'ETR Capacities'!$C$5:$C$79,'ETR Capacities'!$E$5:$E$79)</f>
        <v>Biomethane developments</v>
      </c>
      <c r="E56" s="24" t="str">
        <f>IF(_xlfn.XLOOKUP(B56,'ETR Capacities'!$C$5:$C$79,'ETR Capacities'!$F$5:$F$79)=0," ",_xlfn.XLOOKUP(B56,'ETR Capacities'!$C$5:$C$79,'ETR Capacities'!$F$5:$F$79))</f>
        <v xml:space="preserve"> </v>
      </c>
      <c r="F56" s="111">
        <f>'ETR CO2 Benefits (MEUR)'!G57</f>
        <v>0</v>
      </c>
      <c r="G56" s="111">
        <f>'ETR CO2 Benefits (MEUR)'!H57</f>
        <v>0</v>
      </c>
      <c r="H56" s="111">
        <f>'ETR CO2 Benefits (MEUR)'!I57</f>
        <v>0</v>
      </c>
      <c r="I56" s="111">
        <f>'ETR CO2 Benefits (MEUR)'!J57</f>
        <v>0</v>
      </c>
      <c r="J56" s="112">
        <f>'ETR CO2 Benefits (MEUR)'!K57</f>
        <v>0</v>
      </c>
      <c r="K56" s="216">
        <f>'ETR CO2 Benefits (MEUR)'!L57</f>
        <v>0</v>
      </c>
      <c r="L56" s="216">
        <f>'ETR CO2 Benefits (MEUR)'!M57</f>
        <v>0</v>
      </c>
      <c r="M56" s="216">
        <f>'ETR CO2 Benefits (MEUR)'!N57</f>
        <v>0</v>
      </c>
      <c r="N56" s="216">
        <f>'ETR CO2 Benefits (MEUR)'!O57</f>
        <v>0</v>
      </c>
      <c r="O56" s="217">
        <f>'ETR CO2 Benefits (MEUR)'!P57</f>
        <v>0</v>
      </c>
      <c r="P56" s="216">
        <f>'ETR CO2 Benefits (MEUR)'!Q57</f>
        <v>0</v>
      </c>
      <c r="Q56" s="216">
        <f>'ETR CO2 Benefits (MEUR)'!R57</f>
        <v>0</v>
      </c>
      <c r="R56" s="216">
        <f>'ETR CO2 Benefits (MEUR)'!S57</f>
        <v>0</v>
      </c>
      <c r="S56" s="216">
        <f>'ETR CO2 Benefits (MEUR)'!T57</f>
        <v>0</v>
      </c>
      <c r="T56" s="217">
        <f>'ETR CO2 Benefits (MEUR)'!U57</f>
        <v>0</v>
      </c>
      <c r="U56" s="234">
        <f>'ETR CO2 Benefits (MEUR)'!V57</f>
        <v>0</v>
      </c>
      <c r="V56" s="234">
        <f>'ETR CO2 Benefits (MEUR)'!W57</f>
        <v>0</v>
      </c>
      <c r="W56" s="234">
        <f>'ETR CO2 Benefits (MEUR)'!X57</f>
        <v>1.5107715000000002</v>
      </c>
      <c r="X56" s="234">
        <f>'ETR CO2 Benefits (MEUR)'!Y57</f>
        <v>0</v>
      </c>
      <c r="Y56" s="235">
        <f>'ETR CO2 Benefits (MEUR)'!Z57</f>
        <v>0</v>
      </c>
      <c r="Z56" s="45">
        <f>'ETR CO2 Benefits (MEUR)'!AA57</f>
        <v>0</v>
      </c>
      <c r="AA56" s="45">
        <f>'ETR CO2 Benefits (MEUR)'!AB57</f>
        <v>0</v>
      </c>
      <c r="AB56" s="45">
        <f>'ETR CO2 Benefits (MEUR)'!AC57</f>
        <v>2.9655885000000004</v>
      </c>
      <c r="AC56" s="45">
        <f>'ETR CO2 Benefits (MEUR)'!AD57</f>
        <v>0</v>
      </c>
      <c r="AD56" s="68">
        <f>'ETR CO2 Benefits (MEUR)'!AE57</f>
        <v>0</v>
      </c>
      <c r="AE56" s="49">
        <f>'ETR CO2 Benefits (MEUR)'!AF57</f>
        <v>0</v>
      </c>
      <c r="AF56" s="49">
        <f>'ETR CO2 Benefits (MEUR)'!AG57</f>
        <v>0</v>
      </c>
      <c r="AG56" s="49">
        <f>'ETR CO2 Benefits (MEUR)'!AH57</f>
        <v>1.9584075000000003</v>
      </c>
      <c r="AH56" s="49">
        <f>'ETR CO2 Benefits (MEUR)'!AI57</f>
        <v>0</v>
      </c>
      <c r="AI56" s="46">
        <f>'ETR CO2 Benefits (MEUR)'!AJ57</f>
        <v>0</v>
      </c>
      <c r="AJ56" s="234">
        <f>'ETR CO2 Benefits (MEUR)'!AK57</f>
        <v>0</v>
      </c>
      <c r="AK56" s="234">
        <f>'ETR CO2 Benefits (MEUR)'!AL57</f>
        <v>0</v>
      </c>
      <c r="AL56" s="234">
        <f>'ETR CO2 Benefits (MEUR)'!AM57</f>
        <v>4.1965875000000006</v>
      </c>
      <c r="AM56" s="234">
        <f>'ETR CO2 Benefits (MEUR)'!AN57</f>
        <v>0</v>
      </c>
      <c r="AN56" s="235">
        <f>'ETR CO2 Benefits (MEUR)'!AO57</f>
        <v>0</v>
      </c>
      <c r="AO56" s="45">
        <f>'ETR CO2 Benefits (MEUR)'!AP57</f>
        <v>0</v>
      </c>
      <c r="AP56" s="45">
        <f>'ETR CO2 Benefits (MEUR)'!AQ57</f>
        <v>0</v>
      </c>
      <c r="AQ56" s="45">
        <f>'ETR CO2 Benefits (MEUR)'!AR57</f>
        <v>5.5954500000000014</v>
      </c>
      <c r="AR56" s="45">
        <f>'ETR CO2 Benefits (MEUR)'!AS57</f>
        <v>0</v>
      </c>
      <c r="AS56" s="68">
        <f>'ETR CO2 Benefits (MEUR)'!AT57</f>
        <v>0</v>
      </c>
      <c r="AT56" s="49">
        <f>'ETR CO2 Benefits (MEUR)'!AU57</f>
        <v>0</v>
      </c>
      <c r="AU56" s="49">
        <f>'ETR CO2 Benefits (MEUR)'!AV57</f>
        <v>0</v>
      </c>
      <c r="AV56" s="49">
        <f>'ETR CO2 Benefits (MEUR)'!AW57</f>
        <v>4.4763600000000006</v>
      </c>
      <c r="AW56" s="49">
        <f>'ETR CO2 Benefits (MEUR)'!AX57</f>
        <v>0</v>
      </c>
      <c r="AX56" s="46">
        <f>'ETR CO2 Benefits (MEUR)'!AY57</f>
        <v>0</v>
      </c>
    </row>
    <row r="57" spans="1:50" ht="123.75" customHeight="1" x14ac:dyDescent="0.25">
      <c r="A57" s="28" t="str">
        <f>'ETR Capacities'!B58</f>
        <v>NL</v>
      </c>
      <c r="B57" s="14" t="str">
        <f>'ETR Capacities'!C58</f>
        <v>ETR-N-322</v>
      </c>
      <c r="C57" s="14" t="str">
        <f>_xlfn.XLOOKUP(B57,[4]ETR!$D$4:$D$78,[4]ETR!$E$4:$E$78)</f>
        <v>North Sea Wind Power Hub</v>
      </c>
      <c r="D57" s="14" t="str">
        <f>_xlfn.XLOOKUP(B57,'ETR Capacities'!$C$5:$C$79,'ETR Capacities'!$E$5:$E$79)</f>
        <v xml:space="preserve">Hydrogen and synthetic methane </v>
      </c>
      <c r="E57" s="671">
        <f>IF(_xlfn.XLOOKUP(B57,'ETR Capacities'!$C$5:$C$79,'ETR Capacities'!$F$5:$F$79)=0," ",_xlfn.XLOOKUP(B57,'ETR Capacities'!$C$5:$C$79,'ETR Capacities'!$F$5:$F$79))</f>
        <v>105</v>
      </c>
      <c r="F57" s="746">
        <f>SUM('ETR CO2 Benefits (MEUR)'!G58:G60)</f>
        <v>0</v>
      </c>
      <c r="G57" s="749">
        <f>SUM('ETR CO2 Benefits (MEUR)'!H58:H60)</f>
        <v>0</v>
      </c>
      <c r="H57" s="749">
        <f>SUM('ETR CO2 Benefits (MEUR)'!I58:I60)</f>
        <v>0</v>
      </c>
      <c r="I57" s="749">
        <f>SUM('ETR CO2 Benefits (MEUR)'!J58:J60)</f>
        <v>0</v>
      </c>
      <c r="J57" s="752">
        <f>SUM('ETR CO2 Benefits (MEUR)'!K58:K60)</f>
        <v>0</v>
      </c>
      <c r="K57" s="735">
        <f>SUM('ETR CO2 Benefits (MEUR)'!L58:L60)</f>
        <v>0</v>
      </c>
      <c r="L57" s="731">
        <f>SUM('ETR CO2 Benefits (MEUR)'!M58:M60)</f>
        <v>0</v>
      </c>
      <c r="M57" s="731">
        <f>SUM('ETR CO2 Benefits (MEUR)'!N58:N60)</f>
        <v>0</v>
      </c>
      <c r="N57" s="731">
        <f>SUM('ETR CO2 Benefits (MEUR)'!O58:O60)</f>
        <v>0</v>
      </c>
      <c r="O57" s="733">
        <f>SUM('ETR CO2 Benefits (MEUR)'!P58:P60)</f>
        <v>0</v>
      </c>
      <c r="P57" s="735">
        <f>SUM('ETR CO2 Benefits (MEUR)'!Q58:Q60)</f>
        <v>0</v>
      </c>
      <c r="Q57" s="731">
        <f>SUM('ETR CO2 Benefits (MEUR)'!R58:R60)</f>
        <v>0</v>
      </c>
      <c r="R57" s="731">
        <f>SUM('ETR CO2 Benefits (MEUR)'!S58:S60)</f>
        <v>0</v>
      </c>
      <c r="S57" s="731">
        <f>SUM('ETR CO2 Benefits (MEUR)'!T58:T60)</f>
        <v>0</v>
      </c>
      <c r="T57" s="733">
        <f>SUM('ETR CO2 Benefits (MEUR)'!U58:U60)</f>
        <v>0</v>
      </c>
      <c r="U57" s="743">
        <f>SUM('ETR CO2 Benefits (MEUR)'!V58:V60)</f>
        <v>0</v>
      </c>
      <c r="V57" s="737">
        <f>SUM('ETR CO2 Benefits (MEUR)'!W58:W60)</f>
        <v>0</v>
      </c>
      <c r="W57" s="737">
        <f>SUM('ETR CO2 Benefits (MEUR)'!X58:X60)</f>
        <v>0</v>
      </c>
      <c r="X57" s="737">
        <f>SUM('ETR CO2 Benefits (MEUR)'!Y58:Y60)</f>
        <v>0</v>
      </c>
      <c r="Y57" s="740">
        <f>SUM('ETR CO2 Benefits (MEUR)'!Z58:Z60)</f>
        <v>0</v>
      </c>
      <c r="Z57" s="717">
        <f>SUM('ETR CO2 Benefits (MEUR)'!AA58:AA60)</f>
        <v>0</v>
      </c>
      <c r="AA57" s="719">
        <f>SUM('ETR CO2 Benefits (MEUR)'!AB58:AB60)</f>
        <v>0</v>
      </c>
      <c r="AB57" s="719">
        <f>SUM('ETR CO2 Benefits (MEUR)'!AC58:AC60)</f>
        <v>0</v>
      </c>
      <c r="AC57" s="719">
        <f>SUM('ETR CO2 Benefits (MEUR)'!AD58:AD60)</f>
        <v>0</v>
      </c>
      <c r="AD57" s="721">
        <f>SUM('ETR CO2 Benefits (MEUR)'!AE58:AE60)</f>
        <v>0</v>
      </c>
      <c r="AE57" s="723">
        <f>SUM('ETR CO2 Benefits (MEUR)'!AF58:AF60)</f>
        <v>0</v>
      </c>
      <c r="AF57" s="713">
        <f>SUM('ETR CO2 Benefits (MEUR)'!AG58:AG60)</f>
        <v>0</v>
      </c>
      <c r="AG57" s="713">
        <f>SUM('ETR CO2 Benefits (MEUR)'!AH58:AH60)</f>
        <v>0</v>
      </c>
      <c r="AH57" s="713">
        <f>SUM('ETR CO2 Benefits (MEUR)'!AI58:AI60)</f>
        <v>0</v>
      </c>
      <c r="AI57" s="715">
        <f>SUM('ETR CO2 Benefits (MEUR)'!AJ58:AJ60)</f>
        <v>0</v>
      </c>
      <c r="AJ57" s="743">
        <f>SUM('ETR CO2 Benefits (MEUR)'!AK58:AK60)</f>
        <v>172.46250000000003</v>
      </c>
      <c r="AK57" s="737">
        <f>SUM('ETR CO2 Benefits (MEUR)'!AL58:AL60)</f>
        <v>0</v>
      </c>
      <c r="AL57" s="737">
        <f>SUM('ETR CO2 Benefits (MEUR)'!AM58:AM60)</f>
        <v>0</v>
      </c>
      <c r="AM57" s="737">
        <f>SUM('ETR CO2 Benefits (MEUR)'!AN58:AN60)</f>
        <v>0</v>
      </c>
      <c r="AN57" s="740">
        <f>SUM('ETR CO2 Benefits (MEUR)'!AO58:AO60)</f>
        <v>0</v>
      </c>
      <c r="AO57" s="717">
        <f>SUM('ETR CO2 Benefits (MEUR)'!AP58:AP60)</f>
        <v>229.95000000000005</v>
      </c>
      <c r="AP57" s="719">
        <f>SUM('ETR CO2 Benefits (MEUR)'!AQ58:AQ60)</f>
        <v>0</v>
      </c>
      <c r="AQ57" s="719">
        <f>SUM('ETR CO2 Benefits (MEUR)'!AR58:AR60)</f>
        <v>0</v>
      </c>
      <c r="AR57" s="719">
        <f>SUM('ETR CO2 Benefits (MEUR)'!AS58:AS60)</f>
        <v>0</v>
      </c>
      <c r="AS57" s="721">
        <f>SUM('ETR CO2 Benefits (MEUR)'!AT58:AT60)</f>
        <v>0</v>
      </c>
      <c r="AT57" s="723">
        <f>SUM('ETR CO2 Benefits (MEUR)'!AU58:AU60)</f>
        <v>183.96000000000004</v>
      </c>
      <c r="AU57" s="713">
        <f>SUM('ETR CO2 Benefits (MEUR)'!AV58:AV60)</f>
        <v>0</v>
      </c>
      <c r="AV57" s="713">
        <f>SUM('ETR CO2 Benefits (MEUR)'!AW58:AW60)</f>
        <v>0</v>
      </c>
      <c r="AW57" s="713">
        <f>SUM('ETR CO2 Benefits (MEUR)'!AX58:AX60)</f>
        <v>0</v>
      </c>
      <c r="AX57" s="715">
        <f>SUM('ETR CO2 Benefits (MEUR)'!AY58:AY60)</f>
        <v>0</v>
      </c>
    </row>
    <row r="58" spans="1:50" ht="110.25" customHeight="1" x14ac:dyDescent="0.25">
      <c r="A58" s="25" t="str">
        <f>'ETR Capacities'!B59</f>
        <v>NL</v>
      </c>
      <c r="B58" s="10" t="str">
        <f>'ETR Capacities'!C59</f>
        <v>ETR-N-370</v>
      </c>
      <c r="C58" s="10" t="str">
        <f>_xlfn.XLOOKUP(B58,[4]ETR!$D$4:$D$78,[4]ETR!$E$4:$E$78)</f>
        <v>Hydrogen transmission backbone Netherlands</v>
      </c>
      <c r="D58" s="10" t="str">
        <f>_xlfn.XLOOKUP(B58,'ETR Capacities'!$C$5:$C$79,'ETR Capacities'!$E$5:$E$79)</f>
        <v xml:space="preserve">Hydrogen and synthetic methane </v>
      </c>
      <c r="E58" s="672"/>
      <c r="F58" s="747"/>
      <c r="G58" s="750">
        <f>'ETR CO2 Benefits (MEUR)'!H59</f>
        <v>0</v>
      </c>
      <c r="H58" s="750">
        <f>'ETR CO2 Benefits (MEUR)'!I59</f>
        <v>0</v>
      </c>
      <c r="I58" s="750">
        <f>'ETR CO2 Benefits (MEUR)'!J59</f>
        <v>0</v>
      </c>
      <c r="J58" s="753">
        <f>'ETR CO2 Benefits (MEUR)'!K59</f>
        <v>0</v>
      </c>
      <c r="K58" s="736">
        <f>'ETR CO2 Benefits (MEUR)'!L59</f>
        <v>0</v>
      </c>
      <c r="L58" s="732">
        <f>'ETR CO2 Benefits (MEUR)'!M59</f>
        <v>0</v>
      </c>
      <c r="M58" s="732">
        <f>'ETR CO2 Benefits (MEUR)'!N59</f>
        <v>0</v>
      </c>
      <c r="N58" s="732">
        <f>'ETR CO2 Benefits (MEUR)'!O59</f>
        <v>0</v>
      </c>
      <c r="O58" s="734">
        <f>'ETR CO2 Benefits (MEUR)'!P59</f>
        <v>0</v>
      </c>
      <c r="P58" s="736">
        <f>'ETR CO2 Benefits (MEUR)'!Q59</f>
        <v>0</v>
      </c>
      <c r="Q58" s="732">
        <f>'ETR CO2 Benefits (MEUR)'!R59</f>
        <v>0</v>
      </c>
      <c r="R58" s="732">
        <f>'ETR CO2 Benefits (MEUR)'!S59</f>
        <v>0</v>
      </c>
      <c r="S58" s="732">
        <f>'ETR CO2 Benefits (MEUR)'!T59</f>
        <v>0</v>
      </c>
      <c r="T58" s="734">
        <f>'ETR CO2 Benefits (MEUR)'!U59</f>
        <v>0</v>
      </c>
      <c r="U58" s="744">
        <f>'ETR CO2 Benefits (MEUR)'!V59</f>
        <v>0</v>
      </c>
      <c r="V58" s="738">
        <f>'ETR CO2 Benefits (MEUR)'!W59</f>
        <v>0</v>
      </c>
      <c r="W58" s="738">
        <f>'ETR CO2 Benefits (MEUR)'!X59</f>
        <v>0</v>
      </c>
      <c r="X58" s="738">
        <f>'ETR CO2 Benefits (MEUR)'!Y59</f>
        <v>0</v>
      </c>
      <c r="Y58" s="741">
        <f>'ETR CO2 Benefits (MEUR)'!Z59</f>
        <v>0</v>
      </c>
      <c r="Z58" s="718">
        <f>'ETR CO2 Benefits (MEUR)'!AA59</f>
        <v>0</v>
      </c>
      <c r="AA58" s="720">
        <f>'ETR CO2 Benefits (MEUR)'!AB59</f>
        <v>0</v>
      </c>
      <c r="AB58" s="720">
        <f>'ETR CO2 Benefits (MEUR)'!AC59</f>
        <v>0</v>
      </c>
      <c r="AC58" s="720">
        <f>'ETR CO2 Benefits (MEUR)'!AD59</f>
        <v>0</v>
      </c>
      <c r="AD58" s="722">
        <f>'ETR CO2 Benefits (MEUR)'!AE59</f>
        <v>0</v>
      </c>
      <c r="AE58" s="724">
        <f>'ETR CO2 Benefits (MEUR)'!AF59</f>
        <v>0</v>
      </c>
      <c r="AF58" s="714">
        <f>'ETR CO2 Benefits (MEUR)'!AG59</f>
        <v>0</v>
      </c>
      <c r="AG58" s="714">
        <f>'ETR CO2 Benefits (MEUR)'!AH59</f>
        <v>0</v>
      </c>
      <c r="AH58" s="714">
        <f>'ETR CO2 Benefits (MEUR)'!AI59</f>
        <v>0</v>
      </c>
      <c r="AI58" s="716">
        <f>'ETR CO2 Benefits (MEUR)'!AJ59</f>
        <v>0</v>
      </c>
      <c r="AJ58" s="744">
        <f>'ETR CO2 Benefits (MEUR)'!AK59</f>
        <v>0</v>
      </c>
      <c r="AK58" s="738">
        <f>'ETR CO2 Benefits (MEUR)'!AL59</f>
        <v>0</v>
      </c>
      <c r="AL58" s="738">
        <f>'ETR CO2 Benefits (MEUR)'!AM59</f>
        <v>0</v>
      </c>
      <c r="AM58" s="738">
        <f>'ETR CO2 Benefits (MEUR)'!AN59</f>
        <v>0</v>
      </c>
      <c r="AN58" s="741">
        <f>'ETR CO2 Benefits (MEUR)'!AO59</f>
        <v>0</v>
      </c>
      <c r="AO58" s="718">
        <f>'ETR CO2 Benefits (MEUR)'!AP59</f>
        <v>0</v>
      </c>
      <c r="AP58" s="720">
        <f>'ETR CO2 Benefits (MEUR)'!AQ59</f>
        <v>0</v>
      </c>
      <c r="AQ58" s="720">
        <f>'ETR CO2 Benefits (MEUR)'!AR59</f>
        <v>0</v>
      </c>
      <c r="AR58" s="720">
        <f>'ETR CO2 Benefits (MEUR)'!AS59</f>
        <v>0</v>
      </c>
      <c r="AS58" s="722">
        <f>'ETR CO2 Benefits (MEUR)'!AT59</f>
        <v>0</v>
      </c>
      <c r="AT58" s="724">
        <f>'ETR CO2 Benefits (MEUR)'!AU59</f>
        <v>0</v>
      </c>
      <c r="AU58" s="714">
        <f>'ETR CO2 Benefits (MEUR)'!AV59</f>
        <v>0</v>
      </c>
      <c r="AV58" s="714">
        <f>'ETR CO2 Benefits (MEUR)'!AW59</f>
        <v>0</v>
      </c>
      <c r="AW58" s="714">
        <f>'ETR CO2 Benefits (MEUR)'!AX59</f>
        <v>0</v>
      </c>
      <c r="AX58" s="716">
        <f>'ETR CO2 Benefits (MEUR)'!AY59</f>
        <v>0</v>
      </c>
    </row>
    <row r="59" spans="1:50" ht="78" customHeight="1" x14ac:dyDescent="0.25">
      <c r="A59" s="25" t="str">
        <f>'ETR Capacities'!B60</f>
        <v>NL</v>
      </c>
      <c r="B59" s="10" t="str">
        <f>'ETR Capacities'!C60</f>
        <v>ETR-N-396</v>
      </c>
      <c r="C59" s="10" t="str">
        <f>_xlfn.XLOOKUP(B59,[4]ETR!$D$4:$D$78,[4]ETR!$E$4:$E$78)</f>
        <v>Djewels</v>
      </c>
      <c r="D59" s="10" t="str">
        <f>_xlfn.XLOOKUP(B59,'ETR Capacities'!$C$5:$C$79,'ETR Capacities'!$E$5:$E$79)</f>
        <v xml:space="preserve">Hydrogen and synthetic methane </v>
      </c>
      <c r="E59" s="670"/>
      <c r="F59" s="748"/>
      <c r="G59" s="751" t="str">
        <f>'ETR CO2 Benefits (MEUR)'!H60</f>
        <v xml:space="preserve"> </v>
      </c>
      <c r="H59" s="751" t="str">
        <f>'ETR CO2 Benefits (MEUR)'!I60</f>
        <v xml:space="preserve"> </v>
      </c>
      <c r="I59" s="751" t="str">
        <f>'ETR CO2 Benefits (MEUR)'!J60</f>
        <v xml:space="preserve"> </v>
      </c>
      <c r="J59" s="754" t="str">
        <f>'ETR CO2 Benefits (MEUR)'!K60</f>
        <v xml:space="preserve"> </v>
      </c>
      <c r="K59" s="712" t="str">
        <f>'ETR CO2 Benefits (MEUR)'!L60</f>
        <v xml:space="preserve"> </v>
      </c>
      <c r="L59" s="708" t="str">
        <f>'ETR CO2 Benefits (MEUR)'!M60</f>
        <v xml:space="preserve"> </v>
      </c>
      <c r="M59" s="708" t="str">
        <f>'ETR CO2 Benefits (MEUR)'!N60</f>
        <v xml:space="preserve"> </v>
      </c>
      <c r="N59" s="708" t="str">
        <f>'ETR CO2 Benefits (MEUR)'!O60</f>
        <v xml:space="preserve"> </v>
      </c>
      <c r="O59" s="710" t="str">
        <f>'ETR CO2 Benefits (MEUR)'!P60</f>
        <v xml:space="preserve"> </v>
      </c>
      <c r="P59" s="712" t="str">
        <f>'ETR CO2 Benefits (MEUR)'!Q60</f>
        <v xml:space="preserve"> </v>
      </c>
      <c r="Q59" s="708" t="str">
        <f>'ETR CO2 Benefits (MEUR)'!R60</f>
        <v xml:space="preserve"> </v>
      </c>
      <c r="R59" s="708" t="str">
        <f>'ETR CO2 Benefits (MEUR)'!S60</f>
        <v xml:space="preserve"> </v>
      </c>
      <c r="S59" s="708" t="str">
        <f>'ETR CO2 Benefits (MEUR)'!T60</f>
        <v xml:space="preserve"> </v>
      </c>
      <c r="T59" s="710" t="str">
        <f>'ETR CO2 Benefits (MEUR)'!U60</f>
        <v xml:space="preserve"> </v>
      </c>
      <c r="U59" s="745" t="str">
        <f>'ETR CO2 Benefits (MEUR)'!V60</f>
        <v xml:space="preserve"> </v>
      </c>
      <c r="V59" s="739" t="str">
        <f>'ETR CO2 Benefits (MEUR)'!W60</f>
        <v xml:space="preserve"> </v>
      </c>
      <c r="W59" s="739" t="str">
        <f>'ETR CO2 Benefits (MEUR)'!X60</f>
        <v xml:space="preserve"> </v>
      </c>
      <c r="X59" s="739" t="str">
        <f>'ETR CO2 Benefits (MEUR)'!Y60</f>
        <v xml:space="preserve"> </v>
      </c>
      <c r="Y59" s="742" t="str">
        <f>'ETR CO2 Benefits (MEUR)'!Z60</f>
        <v xml:space="preserve"> </v>
      </c>
      <c r="Z59" s="698" t="str">
        <f>'ETR CO2 Benefits (MEUR)'!AA60</f>
        <v xml:space="preserve"> </v>
      </c>
      <c r="AA59" s="700" t="str">
        <f>'ETR CO2 Benefits (MEUR)'!AB60</f>
        <v xml:space="preserve"> </v>
      </c>
      <c r="AB59" s="700" t="str">
        <f>'ETR CO2 Benefits (MEUR)'!AC60</f>
        <v xml:space="preserve"> </v>
      </c>
      <c r="AC59" s="700" t="str">
        <f>'ETR CO2 Benefits (MEUR)'!AD60</f>
        <v xml:space="preserve"> </v>
      </c>
      <c r="AD59" s="702" t="str">
        <f>'ETR CO2 Benefits (MEUR)'!AE60</f>
        <v xml:space="preserve"> </v>
      </c>
      <c r="AE59" s="704" t="str">
        <f>'ETR CO2 Benefits (MEUR)'!AF60</f>
        <v xml:space="preserve"> </v>
      </c>
      <c r="AF59" s="690" t="str">
        <f>'ETR CO2 Benefits (MEUR)'!AG60</f>
        <v xml:space="preserve"> </v>
      </c>
      <c r="AG59" s="690" t="str">
        <f>'ETR CO2 Benefits (MEUR)'!AH60</f>
        <v xml:space="preserve"> </v>
      </c>
      <c r="AH59" s="690" t="str">
        <f>'ETR CO2 Benefits (MEUR)'!AI60</f>
        <v xml:space="preserve"> </v>
      </c>
      <c r="AI59" s="692" t="str">
        <f>'ETR CO2 Benefits (MEUR)'!AJ60</f>
        <v xml:space="preserve"> </v>
      </c>
      <c r="AJ59" s="745" t="str">
        <f>'ETR CO2 Benefits (MEUR)'!AK60</f>
        <v xml:space="preserve"> </v>
      </c>
      <c r="AK59" s="739" t="str">
        <f>'ETR CO2 Benefits (MEUR)'!AL60</f>
        <v xml:space="preserve"> </v>
      </c>
      <c r="AL59" s="739" t="str">
        <f>'ETR CO2 Benefits (MEUR)'!AM60</f>
        <v xml:space="preserve"> </v>
      </c>
      <c r="AM59" s="739" t="str">
        <f>'ETR CO2 Benefits (MEUR)'!AN60</f>
        <v xml:space="preserve"> </v>
      </c>
      <c r="AN59" s="742" t="str">
        <f>'ETR CO2 Benefits (MEUR)'!AO60</f>
        <v xml:space="preserve"> </v>
      </c>
      <c r="AO59" s="698" t="str">
        <f>'ETR CO2 Benefits (MEUR)'!AP60</f>
        <v xml:space="preserve"> </v>
      </c>
      <c r="AP59" s="700" t="str">
        <f>'ETR CO2 Benefits (MEUR)'!AQ60</f>
        <v xml:space="preserve"> </v>
      </c>
      <c r="AQ59" s="700" t="str">
        <f>'ETR CO2 Benefits (MEUR)'!AR60</f>
        <v xml:space="preserve"> </v>
      </c>
      <c r="AR59" s="700" t="str">
        <f>'ETR CO2 Benefits (MEUR)'!AS60</f>
        <v xml:space="preserve"> </v>
      </c>
      <c r="AS59" s="702" t="str">
        <f>'ETR CO2 Benefits (MEUR)'!AT60</f>
        <v xml:space="preserve"> </v>
      </c>
      <c r="AT59" s="704" t="str">
        <f>'ETR CO2 Benefits (MEUR)'!AU60</f>
        <v xml:space="preserve"> </v>
      </c>
      <c r="AU59" s="690" t="str">
        <f>'ETR CO2 Benefits (MEUR)'!AV60</f>
        <v xml:space="preserve"> </v>
      </c>
      <c r="AV59" s="690" t="str">
        <f>'ETR CO2 Benefits (MEUR)'!AW60</f>
        <v xml:space="preserve"> </v>
      </c>
      <c r="AW59" s="690" t="str">
        <f>'ETR CO2 Benefits (MEUR)'!AX60</f>
        <v xml:space="preserve"> </v>
      </c>
      <c r="AX59" s="692" t="str">
        <f>'ETR CO2 Benefits (MEUR)'!AY60</f>
        <v xml:space="preserve"> </v>
      </c>
    </row>
    <row r="60" spans="1:50" ht="76.5" customHeight="1" x14ac:dyDescent="0.25">
      <c r="A60" s="25" t="str">
        <f>'ETR Capacities'!B61</f>
        <v>NL</v>
      </c>
      <c r="B60" s="10" t="str">
        <f>'ETR Capacities'!C61</f>
        <v>ETR-A-430</v>
      </c>
      <c r="C60" s="10" t="str">
        <f>_xlfn.XLOOKUP(B60,[4]ETR!$D$4:$D$78,[4]ETR!$E$4:$E$78)</f>
        <v>Porthos</v>
      </c>
      <c r="D60" s="10" t="str">
        <f>_xlfn.XLOOKUP(B60,'ETR Capacities'!$C$5:$C$79,'ETR Capacities'!$E$5:$E$79)</f>
        <v>CCS/CCU</v>
      </c>
      <c r="E60" s="13">
        <v>115</v>
      </c>
      <c r="F60" s="105">
        <f>'ETR CO2 Benefits (MEUR)'!G61</f>
        <v>0</v>
      </c>
      <c r="G60" s="105">
        <f>'ETR CO2 Benefits (MEUR)'!H61</f>
        <v>0</v>
      </c>
      <c r="H60" s="105">
        <f>'ETR CO2 Benefits (MEUR)'!I61</f>
        <v>0</v>
      </c>
      <c r="I60" s="105">
        <f>'ETR CO2 Benefits (MEUR)'!J61</f>
        <v>0</v>
      </c>
      <c r="J60" s="106">
        <f>'ETR CO2 Benefits (MEUR)'!K61</f>
        <v>0</v>
      </c>
      <c r="K60" s="209">
        <f>'ETR CO2 Benefits (MEUR)'!L61</f>
        <v>0</v>
      </c>
      <c r="L60" s="209">
        <f>'ETR CO2 Benefits (MEUR)'!M61</f>
        <v>0</v>
      </c>
      <c r="M60" s="209">
        <f>'ETR CO2 Benefits (MEUR)'!N61</f>
        <v>0</v>
      </c>
      <c r="N60" s="209">
        <f>'ETR CO2 Benefits (MEUR)'!O61</f>
        <v>140</v>
      </c>
      <c r="O60" s="210">
        <f>'ETR CO2 Benefits (MEUR)'!P61</f>
        <v>0</v>
      </c>
      <c r="P60" s="209">
        <f>'ETR CO2 Benefits (MEUR)'!Q61</f>
        <v>0</v>
      </c>
      <c r="Q60" s="209">
        <f>'ETR CO2 Benefits (MEUR)'!R61</f>
        <v>0</v>
      </c>
      <c r="R60" s="209">
        <f>'ETR CO2 Benefits (MEUR)'!S61</f>
        <v>0</v>
      </c>
      <c r="S60" s="209">
        <f>'ETR CO2 Benefits (MEUR)'!T61</f>
        <v>57.5</v>
      </c>
      <c r="T60" s="210">
        <f>'ETR CO2 Benefits (MEUR)'!U61</f>
        <v>0</v>
      </c>
      <c r="U60" s="227">
        <f>'ETR CO2 Benefits (MEUR)'!V61</f>
        <v>0</v>
      </c>
      <c r="V60" s="227">
        <f>'ETR CO2 Benefits (MEUR)'!W61</f>
        <v>0</v>
      </c>
      <c r="W60" s="227">
        <f>'ETR CO2 Benefits (MEUR)'!X61</f>
        <v>0</v>
      </c>
      <c r="X60" s="227">
        <f>'ETR CO2 Benefits (MEUR)'!Y61</f>
        <v>67.5</v>
      </c>
      <c r="Y60" s="228">
        <f>'ETR CO2 Benefits (MEUR)'!Z61</f>
        <v>0</v>
      </c>
      <c r="Z60" s="37">
        <f>'ETR CO2 Benefits (MEUR)'!AA61</f>
        <v>0</v>
      </c>
      <c r="AA60" s="37">
        <f>'ETR CO2 Benefits (MEUR)'!AB61</f>
        <v>0</v>
      </c>
      <c r="AB60" s="37">
        <f>'ETR CO2 Benefits (MEUR)'!AC61</f>
        <v>0</v>
      </c>
      <c r="AC60" s="37">
        <f>'ETR CO2 Benefits (MEUR)'!AD61</f>
        <v>132.5</v>
      </c>
      <c r="AD60" s="242">
        <f>'ETR CO2 Benefits (MEUR)'!AE61</f>
        <v>0</v>
      </c>
      <c r="AE60" s="40">
        <f>'ETR CO2 Benefits (MEUR)'!AF61</f>
        <v>0</v>
      </c>
      <c r="AF60" s="40">
        <f>'ETR CO2 Benefits (MEUR)'!AG61</f>
        <v>0</v>
      </c>
      <c r="AG60" s="40">
        <f>'ETR CO2 Benefits (MEUR)'!AH61</f>
        <v>0</v>
      </c>
      <c r="AH60" s="40">
        <f>'ETR CO2 Benefits (MEUR)'!AI61</f>
        <v>87.5</v>
      </c>
      <c r="AI60" s="248">
        <f>'ETR CO2 Benefits (MEUR)'!AJ61</f>
        <v>0</v>
      </c>
      <c r="AJ60" s="227">
        <f>'ETR CO2 Benefits (MEUR)'!AK61</f>
        <v>0</v>
      </c>
      <c r="AK60" s="227">
        <f>'ETR CO2 Benefits (MEUR)'!AL61</f>
        <v>0</v>
      </c>
      <c r="AL60" s="227">
        <f>'ETR CO2 Benefits (MEUR)'!AM61</f>
        <v>0</v>
      </c>
      <c r="AM60" s="227">
        <f>'ETR CO2 Benefits (MEUR)'!AN61</f>
        <v>187.5</v>
      </c>
      <c r="AN60" s="228">
        <f>'ETR CO2 Benefits (MEUR)'!AO61</f>
        <v>0</v>
      </c>
      <c r="AO60" s="37">
        <f>'ETR CO2 Benefits (MEUR)'!AP61</f>
        <v>0</v>
      </c>
      <c r="AP60" s="37">
        <f>'ETR CO2 Benefits (MEUR)'!AQ61</f>
        <v>0</v>
      </c>
      <c r="AQ60" s="37">
        <f>'ETR CO2 Benefits (MEUR)'!AR61</f>
        <v>0</v>
      </c>
      <c r="AR60" s="37">
        <f>'ETR CO2 Benefits (MEUR)'!AS61</f>
        <v>250</v>
      </c>
      <c r="AS60" s="242">
        <f>'ETR CO2 Benefits (MEUR)'!AT61</f>
        <v>0</v>
      </c>
      <c r="AT60" s="40">
        <f>'ETR CO2 Benefits (MEUR)'!AU61</f>
        <v>0</v>
      </c>
      <c r="AU60" s="40">
        <f>'ETR CO2 Benefits (MEUR)'!AV61</f>
        <v>0</v>
      </c>
      <c r="AV60" s="40">
        <f>'ETR CO2 Benefits (MEUR)'!AW61</f>
        <v>0</v>
      </c>
      <c r="AW60" s="40">
        <f>'ETR CO2 Benefits (MEUR)'!AX61</f>
        <v>200</v>
      </c>
      <c r="AX60" s="248">
        <f>'ETR CO2 Benefits (MEUR)'!AY61</f>
        <v>0</v>
      </c>
    </row>
    <row r="61" spans="1:50" ht="176.25" customHeight="1" x14ac:dyDescent="0.25">
      <c r="A61" s="25" t="str">
        <f>'ETR Capacities'!B62</f>
        <v>NL</v>
      </c>
      <c r="B61" s="10" t="str">
        <f>'ETR Capacities'!C62</f>
        <v>ETR-N-432</v>
      </c>
      <c r="C61" s="10" t="str">
        <f>_xlfn.XLOOKUP(B61,[4]ETR!$D$4:$D$78,[4]ETR!$E$4:$E$78)</f>
        <v>Athos</v>
      </c>
      <c r="D61" s="10" t="str">
        <f>_xlfn.XLOOKUP(B61,'ETR Capacities'!$C$5:$C$79,'ETR Capacities'!$E$5:$E$79)</f>
        <v>CCS/CCU</v>
      </c>
      <c r="E61" s="13" t="str">
        <f>IF(_xlfn.XLOOKUP(B61,'ETR Capacities'!$C$5:$C$79,'ETR Capacities'!$F$5:$F$79)=0," ",_xlfn.XLOOKUP(B61,'ETR Capacities'!$C$5:$C$79,'ETR Capacities'!$F$5:$F$79))</f>
        <v xml:space="preserve"> </v>
      </c>
      <c r="F61" s="105">
        <f>'ETR CO2 Benefits (MEUR)'!G62</f>
        <v>0</v>
      </c>
      <c r="G61" s="105">
        <f>'ETR CO2 Benefits (MEUR)'!H62</f>
        <v>0</v>
      </c>
      <c r="H61" s="105">
        <f>'ETR CO2 Benefits (MEUR)'!I62</f>
        <v>0</v>
      </c>
      <c r="I61" s="105">
        <f>'ETR CO2 Benefits (MEUR)'!J62</f>
        <v>0</v>
      </c>
      <c r="J61" s="106">
        <f>'ETR CO2 Benefits (MEUR)'!K62</f>
        <v>0</v>
      </c>
      <c r="K61" s="209">
        <f>'ETR CO2 Benefits (MEUR)'!L62</f>
        <v>0</v>
      </c>
      <c r="L61" s="209">
        <f>'ETR CO2 Benefits (MEUR)'!M62</f>
        <v>0</v>
      </c>
      <c r="M61" s="209">
        <f>'ETR CO2 Benefits (MEUR)'!N62</f>
        <v>0</v>
      </c>
      <c r="N61" s="209">
        <f>'ETR CO2 Benefits (MEUR)'!O62</f>
        <v>0</v>
      </c>
      <c r="O61" s="210">
        <f>'ETR CO2 Benefits (MEUR)'!P62</f>
        <v>0</v>
      </c>
      <c r="P61" s="209">
        <f>'ETR CO2 Benefits (MEUR)'!Q62</f>
        <v>0</v>
      </c>
      <c r="Q61" s="209">
        <f>'ETR CO2 Benefits (MEUR)'!R62</f>
        <v>0</v>
      </c>
      <c r="R61" s="209">
        <f>'ETR CO2 Benefits (MEUR)'!S62</f>
        <v>0</v>
      </c>
      <c r="S61" s="209">
        <f>'ETR CO2 Benefits (MEUR)'!T62</f>
        <v>0</v>
      </c>
      <c r="T61" s="210">
        <f>'ETR CO2 Benefits (MEUR)'!U62</f>
        <v>0</v>
      </c>
      <c r="U61" s="227">
        <f>'ETR CO2 Benefits (MEUR)'!V62</f>
        <v>0</v>
      </c>
      <c r="V61" s="227">
        <f>'ETR CO2 Benefits (MEUR)'!W62</f>
        <v>0</v>
      </c>
      <c r="W61" s="227">
        <f>'ETR CO2 Benefits (MEUR)'!X62</f>
        <v>0</v>
      </c>
      <c r="X61" s="227">
        <f>'ETR CO2 Benefits (MEUR)'!Y62</f>
        <v>2268</v>
      </c>
      <c r="Y61" s="228">
        <f>'ETR CO2 Benefits (MEUR)'!Z62</f>
        <v>0</v>
      </c>
      <c r="Z61" s="37">
        <f>'ETR CO2 Benefits (MEUR)'!AA62</f>
        <v>0</v>
      </c>
      <c r="AA61" s="37">
        <f>'ETR CO2 Benefits (MEUR)'!AB62</f>
        <v>0</v>
      </c>
      <c r="AB61" s="37">
        <f>'ETR CO2 Benefits (MEUR)'!AC62</f>
        <v>0</v>
      </c>
      <c r="AC61" s="37">
        <f>'ETR CO2 Benefits (MEUR)'!AD62</f>
        <v>4452</v>
      </c>
      <c r="AD61" s="242">
        <f>'ETR CO2 Benefits (MEUR)'!AE62</f>
        <v>0</v>
      </c>
      <c r="AE61" s="40">
        <f>'ETR CO2 Benefits (MEUR)'!AF62</f>
        <v>0</v>
      </c>
      <c r="AF61" s="40">
        <f>'ETR CO2 Benefits (MEUR)'!AG62</f>
        <v>0</v>
      </c>
      <c r="AG61" s="40">
        <f>'ETR CO2 Benefits (MEUR)'!AH62</f>
        <v>0</v>
      </c>
      <c r="AH61" s="40">
        <f>'ETR CO2 Benefits (MEUR)'!AI62</f>
        <v>2940</v>
      </c>
      <c r="AI61" s="248">
        <f>'ETR CO2 Benefits (MEUR)'!AJ62</f>
        <v>0</v>
      </c>
      <c r="AJ61" s="227">
        <f>'ETR CO2 Benefits (MEUR)'!AK62</f>
        <v>0</v>
      </c>
      <c r="AK61" s="227">
        <f>'ETR CO2 Benefits (MEUR)'!AL62</f>
        <v>0</v>
      </c>
      <c r="AL61" s="227">
        <f>'ETR CO2 Benefits (MEUR)'!AM62</f>
        <v>0</v>
      </c>
      <c r="AM61" s="227">
        <f>'ETR CO2 Benefits (MEUR)'!AN62</f>
        <v>6300</v>
      </c>
      <c r="AN61" s="228">
        <f>'ETR CO2 Benefits (MEUR)'!AO62</f>
        <v>0</v>
      </c>
      <c r="AO61" s="37">
        <f>'ETR CO2 Benefits (MEUR)'!AP62</f>
        <v>0</v>
      </c>
      <c r="AP61" s="37">
        <f>'ETR CO2 Benefits (MEUR)'!AQ62</f>
        <v>0</v>
      </c>
      <c r="AQ61" s="37">
        <f>'ETR CO2 Benefits (MEUR)'!AR62</f>
        <v>0</v>
      </c>
      <c r="AR61" s="37">
        <f>'ETR CO2 Benefits (MEUR)'!AS62</f>
        <v>8400</v>
      </c>
      <c r="AS61" s="242">
        <f>'ETR CO2 Benefits (MEUR)'!AT62</f>
        <v>0</v>
      </c>
      <c r="AT61" s="40">
        <f>'ETR CO2 Benefits (MEUR)'!AU62</f>
        <v>0</v>
      </c>
      <c r="AU61" s="40">
        <f>'ETR CO2 Benefits (MEUR)'!AV62</f>
        <v>0</v>
      </c>
      <c r="AV61" s="40">
        <f>'ETR CO2 Benefits (MEUR)'!AW62</f>
        <v>0</v>
      </c>
      <c r="AW61" s="40">
        <f>'ETR CO2 Benefits (MEUR)'!AX62</f>
        <v>6720</v>
      </c>
      <c r="AX61" s="248">
        <f>'ETR CO2 Benefits (MEUR)'!AY62</f>
        <v>0</v>
      </c>
    </row>
    <row r="62" spans="1:50" ht="69" customHeight="1" x14ac:dyDescent="0.25">
      <c r="A62" s="25" t="str">
        <f>'ETR Capacities'!B63</f>
        <v>NL</v>
      </c>
      <c r="B62" s="10" t="str">
        <f>'ETR Capacities'!C63</f>
        <v>ETR-A-437</v>
      </c>
      <c r="C62" s="10" t="str">
        <f>_xlfn.XLOOKUP(B62,[4]ETR!$D$4:$D$78,[4]ETR!$E$4:$E$78)</f>
        <v>Supercritical water gasification facilities</v>
      </c>
      <c r="D62" s="10" t="str">
        <f>_xlfn.XLOOKUP(B62,'ETR Capacities'!$C$5:$C$79,'ETR Capacities'!$E$5:$E$79)</f>
        <v>Biomethane developments</v>
      </c>
      <c r="E62" s="13" t="str">
        <f>IF(_xlfn.XLOOKUP(B62,'ETR Capacities'!$C$5:$C$79,'ETR Capacities'!$F$5:$F$79)=0," ",_xlfn.XLOOKUP(B62,'ETR Capacities'!$C$5:$C$79,'ETR Capacities'!$F$5:$F$79))</f>
        <v xml:space="preserve"> </v>
      </c>
      <c r="F62" s="105">
        <f>'ETR CO2 Benefits (MEUR)'!G63</f>
        <v>0</v>
      </c>
      <c r="G62" s="105">
        <f>'ETR CO2 Benefits (MEUR)'!H63</f>
        <v>0</v>
      </c>
      <c r="H62" s="105">
        <f>'ETR CO2 Benefits (MEUR)'!I63</f>
        <v>0</v>
      </c>
      <c r="I62" s="105">
        <f>'ETR CO2 Benefits (MEUR)'!J63</f>
        <v>0</v>
      </c>
      <c r="J62" s="106">
        <f>'ETR CO2 Benefits (MEUR)'!K63</f>
        <v>0</v>
      </c>
      <c r="K62" s="209">
        <f>'ETR CO2 Benefits (MEUR)'!L63</f>
        <v>0</v>
      </c>
      <c r="L62" s="209">
        <f>'ETR CO2 Benefits (MEUR)'!M63</f>
        <v>0</v>
      </c>
      <c r="M62" s="209">
        <f>'ETR CO2 Benefits (MEUR)'!N63</f>
        <v>10.301760000000002</v>
      </c>
      <c r="N62" s="209">
        <f>'ETR CO2 Benefits (MEUR)'!O63</f>
        <v>0</v>
      </c>
      <c r="O62" s="210">
        <f>'ETR CO2 Benefits (MEUR)'!P63</f>
        <v>0</v>
      </c>
      <c r="P62" s="209">
        <f>'ETR CO2 Benefits (MEUR)'!Q63</f>
        <v>0</v>
      </c>
      <c r="Q62" s="209">
        <f>'ETR CO2 Benefits (MEUR)'!R63</f>
        <v>0</v>
      </c>
      <c r="R62" s="209">
        <f>'ETR CO2 Benefits (MEUR)'!S63</f>
        <v>4.2310800000000013</v>
      </c>
      <c r="S62" s="209">
        <f>'ETR CO2 Benefits (MEUR)'!T63</f>
        <v>0</v>
      </c>
      <c r="T62" s="210">
        <f>'ETR CO2 Benefits (MEUR)'!U63</f>
        <v>0</v>
      </c>
      <c r="U62" s="227">
        <f>'ETR CO2 Benefits (MEUR)'!V63</f>
        <v>0</v>
      </c>
      <c r="V62" s="227">
        <f>'ETR CO2 Benefits (MEUR)'!W63</f>
        <v>0</v>
      </c>
      <c r="W62" s="227">
        <f>'ETR CO2 Benefits (MEUR)'!X63</f>
        <v>72.227295000000012</v>
      </c>
      <c r="X62" s="227">
        <f>'ETR CO2 Benefits (MEUR)'!Y63</f>
        <v>0</v>
      </c>
      <c r="Y62" s="228">
        <f>'ETR CO2 Benefits (MEUR)'!Z63</f>
        <v>0</v>
      </c>
      <c r="Z62" s="37">
        <f>'ETR CO2 Benefits (MEUR)'!AA63</f>
        <v>0</v>
      </c>
      <c r="AA62" s="37">
        <f>'ETR CO2 Benefits (MEUR)'!AB63</f>
        <v>0</v>
      </c>
      <c r="AB62" s="37">
        <f>'ETR CO2 Benefits (MEUR)'!AC63</f>
        <v>141.77950500000003</v>
      </c>
      <c r="AC62" s="37">
        <f>'ETR CO2 Benefits (MEUR)'!AD63</f>
        <v>0</v>
      </c>
      <c r="AD62" s="242">
        <f>'ETR CO2 Benefits (MEUR)'!AE63</f>
        <v>0</v>
      </c>
      <c r="AE62" s="40">
        <f>'ETR CO2 Benefits (MEUR)'!AF63</f>
        <v>0</v>
      </c>
      <c r="AF62" s="40">
        <f>'ETR CO2 Benefits (MEUR)'!AG63</f>
        <v>0</v>
      </c>
      <c r="AG62" s="40">
        <f>'ETR CO2 Benefits (MEUR)'!AH63</f>
        <v>93.627975000000021</v>
      </c>
      <c r="AH62" s="40">
        <f>'ETR CO2 Benefits (MEUR)'!AI63</f>
        <v>0</v>
      </c>
      <c r="AI62" s="248">
        <f>'ETR CO2 Benefits (MEUR)'!AJ63</f>
        <v>0</v>
      </c>
      <c r="AJ62" s="227">
        <f>'ETR CO2 Benefits (MEUR)'!AK63</f>
        <v>0</v>
      </c>
      <c r="AK62" s="227">
        <f>'ETR CO2 Benefits (MEUR)'!AL63</f>
        <v>0</v>
      </c>
      <c r="AL62" s="227">
        <f>'ETR CO2 Benefits (MEUR)'!AM63</f>
        <v>200.63137500000002</v>
      </c>
      <c r="AM62" s="227">
        <f>'ETR CO2 Benefits (MEUR)'!AN63</f>
        <v>0</v>
      </c>
      <c r="AN62" s="228">
        <f>'ETR CO2 Benefits (MEUR)'!AO63</f>
        <v>0</v>
      </c>
      <c r="AO62" s="37">
        <f>'ETR CO2 Benefits (MEUR)'!AP63</f>
        <v>0</v>
      </c>
      <c r="AP62" s="37">
        <f>'ETR CO2 Benefits (MEUR)'!AQ63</f>
        <v>0</v>
      </c>
      <c r="AQ62" s="37">
        <f>'ETR CO2 Benefits (MEUR)'!AR63</f>
        <v>267.50850000000008</v>
      </c>
      <c r="AR62" s="37">
        <f>'ETR CO2 Benefits (MEUR)'!AS63</f>
        <v>0</v>
      </c>
      <c r="AS62" s="242">
        <f>'ETR CO2 Benefits (MEUR)'!AT63</f>
        <v>0</v>
      </c>
      <c r="AT62" s="40">
        <f>'ETR CO2 Benefits (MEUR)'!AU63</f>
        <v>0</v>
      </c>
      <c r="AU62" s="40">
        <f>'ETR CO2 Benefits (MEUR)'!AV63</f>
        <v>0</v>
      </c>
      <c r="AV62" s="40">
        <f>'ETR CO2 Benefits (MEUR)'!AW63</f>
        <v>214.00680000000003</v>
      </c>
      <c r="AW62" s="40">
        <f>'ETR CO2 Benefits (MEUR)'!AX63</f>
        <v>0</v>
      </c>
      <c r="AX62" s="248">
        <f>'ETR CO2 Benefits (MEUR)'!AY63</f>
        <v>0</v>
      </c>
    </row>
    <row r="63" spans="1:50" ht="174" customHeight="1" x14ac:dyDescent="0.25">
      <c r="A63" s="25" t="str">
        <f>'ETR Capacities'!B64</f>
        <v>NL</v>
      </c>
      <c r="B63" s="10" t="str">
        <f>'ETR Capacities'!C64</f>
        <v>ETR-N-956</v>
      </c>
      <c r="C63" s="10" t="str">
        <f>_xlfn.XLOOKUP(B63,[4]ETR!$D$4:$D$78,[4]ETR!$E$4:$E$78)</f>
        <v>Hydrogen export/import Oude Statenzijl</v>
      </c>
      <c r="D63" s="10" t="str">
        <f>_xlfn.XLOOKUP(B63,'ETR Capacities'!$C$5:$C$79,'ETR Capacities'!$E$5:$E$79)</f>
        <v xml:space="preserve">Hydrogen and synthetic methane </v>
      </c>
      <c r="E63" s="13">
        <f>IF(_xlfn.XLOOKUP(B63,'ETR Capacities'!$C$5:$C$79,'ETR Capacities'!$F$5:$F$79)=0," ",_xlfn.XLOOKUP(B63,'ETR Capacities'!$C$5:$C$79,'ETR Capacities'!$F$5:$F$79))</f>
        <v>139</v>
      </c>
      <c r="F63" s="105" t="str">
        <f>'ETR CO2 Benefits (MEUR)'!G64</f>
        <v xml:space="preserve"> </v>
      </c>
      <c r="G63" s="105" t="str">
        <f>'ETR CO2 Benefits (MEUR)'!H64</f>
        <v xml:space="preserve"> </v>
      </c>
      <c r="H63" s="105" t="str">
        <f>'ETR CO2 Benefits (MEUR)'!I64</f>
        <v xml:space="preserve"> </v>
      </c>
      <c r="I63" s="105" t="str">
        <f>'ETR CO2 Benefits (MEUR)'!J64</f>
        <v xml:space="preserve"> </v>
      </c>
      <c r="J63" s="106" t="str">
        <f>'ETR CO2 Benefits (MEUR)'!K64</f>
        <v xml:space="preserve"> </v>
      </c>
      <c r="K63" s="209" t="str">
        <f>'ETR CO2 Benefits (MEUR)'!L64</f>
        <v xml:space="preserve"> </v>
      </c>
      <c r="L63" s="209" t="str">
        <f>'ETR CO2 Benefits (MEUR)'!M64</f>
        <v xml:space="preserve"> </v>
      </c>
      <c r="M63" s="209" t="str">
        <f>'ETR CO2 Benefits (MEUR)'!N64</f>
        <v xml:space="preserve"> </v>
      </c>
      <c r="N63" s="209" t="str">
        <f>'ETR CO2 Benefits (MEUR)'!O64</f>
        <v xml:space="preserve"> </v>
      </c>
      <c r="O63" s="210" t="str">
        <f>'ETR CO2 Benefits (MEUR)'!P64</f>
        <v xml:space="preserve"> </v>
      </c>
      <c r="P63" s="209" t="str">
        <f>'ETR CO2 Benefits (MEUR)'!Q64</f>
        <v xml:space="preserve"> </v>
      </c>
      <c r="Q63" s="209" t="str">
        <f>'ETR CO2 Benefits (MEUR)'!R64</f>
        <v xml:space="preserve"> </v>
      </c>
      <c r="R63" s="209" t="str">
        <f>'ETR CO2 Benefits (MEUR)'!S64</f>
        <v xml:space="preserve"> </v>
      </c>
      <c r="S63" s="209" t="str">
        <f>'ETR CO2 Benefits (MEUR)'!T64</f>
        <v xml:space="preserve"> </v>
      </c>
      <c r="T63" s="210" t="str">
        <f>'ETR CO2 Benefits (MEUR)'!U64</f>
        <v xml:space="preserve"> </v>
      </c>
      <c r="U63" s="227" t="str">
        <f>'ETR CO2 Benefits (MEUR)'!V64</f>
        <v xml:space="preserve"> </v>
      </c>
      <c r="V63" s="227" t="str">
        <f>'ETR CO2 Benefits (MEUR)'!W64</f>
        <v xml:space="preserve"> </v>
      </c>
      <c r="W63" s="227" t="str">
        <f>'ETR CO2 Benefits (MEUR)'!X64</f>
        <v xml:space="preserve"> </v>
      </c>
      <c r="X63" s="227" t="str">
        <f>'ETR CO2 Benefits (MEUR)'!Y64</f>
        <v xml:space="preserve"> </v>
      </c>
      <c r="Y63" s="228" t="str">
        <f>'ETR CO2 Benefits (MEUR)'!Z64</f>
        <v xml:space="preserve"> </v>
      </c>
      <c r="Z63" s="37" t="str">
        <f>'ETR CO2 Benefits (MEUR)'!AA64</f>
        <v xml:space="preserve"> </v>
      </c>
      <c r="AA63" s="37" t="str">
        <f>'ETR CO2 Benefits (MEUR)'!AB64</f>
        <v xml:space="preserve"> </v>
      </c>
      <c r="AB63" s="37" t="str">
        <f>'ETR CO2 Benefits (MEUR)'!AC64</f>
        <v xml:space="preserve"> </v>
      </c>
      <c r="AC63" s="37" t="str">
        <f>'ETR CO2 Benefits (MEUR)'!AD64</f>
        <v xml:space="preserve"> </v>
      </c>
      <c r="AD63" s="242" t="str">
        <f>'ETR CO2 Benefits (MEUR)'!AE64</f>
        <v xml:space="preserve"> </v>
      </c>
      <c r="AE63" s="40" t="str">
        <f>'ETR CO2 Benefits (MEUR)'!AF64</f>
        <v xml:space="preserve"> </v>
      </c>
      <c r="AF63" s="40" t="str">
        <f>'ETR CO2 Benefits (MEUR)'!AG64</f>
        <v xml:space="preserve"> </v>
      </c>
      <c r="AG63" s="40" t="str">
        <f>'ETR CO2 Benefits (MEUR)'!AH64</f>
        <v xml:space="preserve"> </v>
      </c>
      <c r="AH63" s="40" t="str">
        <f>'ETR CO2 Benefits (MEUR)'!AI64</f>
        <v xml:space="preserve"> </v>
      </c>
      <c r="AI63" s="248" t="str">
        <f>'ETR CO2 Benefits (MEUR)'!AJ64</f>
        <v xml:space="preserve"> </v>
      </c>
      <c r="AJ63" s="227" t="str">
        <f>'ETR CO2 Benefits (MEUR)'!AK64</f>
        <v xml:space="preserve"> </v>
      </c>
      <c r="AK63" s="227" t="str">
        <f>'ETR CO2 Benefits (MEUR)'!AL64</f>
        <v xml:space="preserve"> </v>
      </c>
      <c r="AL63" s="227" t="str">
        <f>'ETR CO2 Benefits (MEUR)'!AM64</f>
        <v xml:space="preserve"> </v>
      </c>
      <c r="AM63" s="227" t="str">
        <f>'ETR CO2 Benefits (MEUR)'!AN64</f>
        <v xml:space="preserve"> </v>
      </c>
      <c r="AN63" s="228" t="str">
        <f>'ETR CO2 Benefits (MEUR)'!AO64</f>
        <v xml:space="preserve"> </v>
      </c>
      <c r="AO63" s="37" t="str">
        <f>'ETR CO2 Benefits (MEUR)'!AP64</f>
        <v xml:space="preserve"> </v>
      </c>
      <c r="AP63" s="37" t="str">
        <f>'ETR CO2 Benefits (MEUR)'!AQ64</f>
        <v xml:space="preserve"> </v>
      </c>
      <c r="AQ63" s="37" t="str">
        <f>'ETR CO2 Benefits (MEUR)'!AR64</f>
        <v xml:space="preserve"> </v>
      </c>
      <c r="AR63" s="37" t="str">
        <f>'ETR CO2 Benefits (MEUR)'!AS64</f>
        <v xml:space="preserve"> </v>
      </c>
      <c r="AS63" s="242" t="str">
        <f>'ETR CO2 Benefits (MEUR)'!AT64</f>
        <v xml:space="preserve"> </v>
      </c>
      <c r="AT63" s="40" t="str">
        <f>'ETR CO2 Benefits (MEUR)'!AU64</f>
        <v xml:space="preserve"> </v>
      </c>
      <c r="AU63" s="40" t="str">
        <f>'ETR CO2 Benefits (MEUR)'!AV64</f>
        <v xml:space="preserve"> </v>
      </c>
      <c r="AV63" s="40" t="str">
        <f>'ETR CO2 Benefits (MEUR)'!AW64</f>
        <v xml:space="preserve"> </v>
      </c>
      <c r="AW63" s="40" t="str">
        <f>'ETR CO2 Benefits (MEUR)'!AX64</f>
        <v xml:space="preserve"> </v>
      </c>
      <c r="AX63" s="248" t="str">
        <f>'ETR CO2 Benefits (MEUR)'!AY64</f>
        <v xml:space="preserve"> </v>
      </c>
    </row>
    <row r="64" spans="1:50" ht="157.5" customHeight="1" x14ac:dyDescent="0.25">
      <c r="A64" s="25" t="str">
        <f>'ETR Capacities'!B65</f>
        <v>NL</v>
      </c>
      <c r="B64" s="10" t="str">
        <f>'ETR Capacities'!C65</f>
        <v>ETR-N-830</v>
      </c>
      <c r="C64" s="10" t="str">
        <f>_xlfn.XLOOKUP(B64,[4]ETR!$D$4:$D$78,[4]ETR!$E$4:$E$78)</f>
        <v>Green Hydrogen Hub Zuidwending</v>
      </c>
      <c r="D64" s="10" t="str">
        <f>_xlfn.XLOOKUP(B64,'ETR Capacities'!$C$5:$C$79,'ETR Capacities'!$E$5:$E$79)</f>
        <v xml:space="preserve">Hydrogen and synthetic methane </v>
      </c>
      <c r="E64" s="13" t="str">
        <f>IF(_xlfn.XLOOKUP(B64,'ETR Capacities'!$C$5:$C$79,'ETR Capacities'!$F$5:$F$79)=0," ",_xlfn.XLOOKUP(B64,'ETR Capacities'!$C$5:$C$79,'ETR Capacities'!$F$5:$F$79))</f>
        <v xml:space="preserve"> </v>
      </c>
      <c r="F64" s="105">
        <f>'ETR CO2 Benefits (MEUR)'!G65</f>
        <v>0</v>
      </c>
      <c r="G64" s="105">
        <f>'ETR CO2 Benefits (MEUR)'!H65</f>
        <v>0</v>
      </c>
      <c r="H64" s="105">
        <f>'ETR CO2 Benefits (MEUR)'!I65</f>
        <v>0</v>
      </c>
      <c r="I64" s="105">
        <f>'ETR CO2 Benefits (MEUR)'!J65</f>
        <v>0</v>
      </c>
      <c r="J64" s="106">
        <f>'ETR CO2 Benefits (MEUR)'!K65</f>
        <v>0</v>
      </c>
      <c r="K64" s="209">
        <f>'ETR CO2 Benefits (MEUR)'!L65</f>
        <v>0</v>
      </c>
      <c r="L64" s="209">
        <f>'ETR CO2 Benefits (MEUR)'!M65</f>
        <v>0</v>
      </c>
      <c r="M64" s="209">
        <f>'ETR CO2 Benefits (MEUR)'!N65</f>
        <v>0</v>
      </c>
      <c r="N64" s="209">
        <f>'ETR CO2 Benefits (MEUR)'!O65</f>
        <v>0</v>
      </c>
      <c r="O64" s="210">
        <f>'ETR CO2 Benefits (MEUR)'!P65</f>
        <v>0</v>
      </c>
      <c r="P64" s="209">
        <f>'ETR CO2 Benefits (MEUR)'!Q65</f>
        <v>0</v>
      </c>
      <c r="Q64" s="209">
        <f>'ETR CO2 Benefits (MEUR)'!R65</f>
        <v>0</v>
      </c>
      <c r="R64" s="209">
        <f>'ETR CO2 Benefits (MEUR)'!S65</f>
        <v>0</v>
      </c>
      <c r="S64" s="209">
        <f>'ETR CO2 Benefits (MEUR)'!T65</f>
        <v>0</v>
      </c>
      <c r="T64" s="210">
        <f>'ETR CO2 Benefits (MEUR)'!U65</f>
        <v>0</v>
      </c>
      <c r="U64" s="227">
        <f>'ETR CO2 Benefits (MEUR)'!V65</f>
        <v>17.384220000000003</v>
      </c>
      <c r="V64" s="227">
        <f>'ETR CO2 Benefits (MEUR)'!W65</f>
        <v>0</v>
      </c>
      <c r="W64" s="227">
        <f>'ETR CO2 Benefits (MEUR)'!X65</f>
        <v>0</v>
      </c>
      <c r="X64" s="227">
        <f>'ETR CO2 Benefits (MEUR)'!Y65</f>
        <v>0</v>
      </c>
      <c r="Y64" s="228">
        <f>'ETR CO2 Benefits (MEUR)'!Z65</f>
        <v>0</v>
      </c>
      <c r="Z64" s="37">
        <f>'ETR CO2 Benefits (MEUR)'!AA65</f>
        <v>34.124580000000009</v>
      </c>
      <c r="AA64" s="37">
        <f>'ETR CO2 Benefits (MEUR)'!AB65</f>
        <v>0</v>
      </c>
      <c r="AB64" s="37">
        <f>'ETR CO2 Benefits (MEUR)'!AC65</f>
        <v>0</v>
      </c>
      <c r="AC64" s="37">
        <f>'ETR CO2 Benefits (MEUR)'!AD65</f>
        <v>0</v>
      </c>
      <c r="AD64" s="242">
        <f>'ETR CO2 Benefits (MEUR)'!AE65</f>
        <v>0</v>
      </c>
      <c r="AE64" s="40">
        <f>'ETR CO2 Benefits (MEUR)'!AF65</f>
        <v>22.535100000000003</v>
      </c>
      <c r="AF64" s="40">
        <f>'ETR CO2 Benefits (MEUR)'!AG65</f>
        <v>0</v>
      </c>
      <c r="AG64" s="40">
        <f>'ETR CO2 Benefits (MEUR)'!AH65</f>
        <v>0</v>
      </c>
      <c r="AH64" s="40">
        <f>'ETR CO2 Benefits (MEUR)'!AI65</f>
        <v>0</v>
      </c>
      <c r="AI64" s="248">
        <f>'ETR CO2 Benefits (MEUR)'!AJ65</f>
        <v>0</v>
      </c>
      <c r="AJ64" s="227">
        <f>'ETR CO2 Benefits (MEUR)'!AK65</f>
        <v>48.289500000000011</v>
      </c>
      <c r="AK64" s="227">
        <f>'ETR CO2 Benefits (MEUR)'!AL65</f>
        <v>0</v>
      </c>
      <c r="AL64" s="227">
        <f>'ETR CO2 Benefits (MEUR)'!AM65</f>
        <v>0</v>
      </c>
      <c r="AM64" s="227">
        <f>'ETR CO2 Benefits (MEUR)'!AN65</f>
        <v>0</v>
      </c>
      <c r="AN64" s="228">
        <f>'ETR CO2 Benefits (MEUR)'!AO65</f>
        <v>0</v>
      </c>
      <c r="AO64" s="37">
        <f>'ETR CO2 Benefits (MEUR)'!AP65</f>
        <v>64.38600000000001</v>
      </c>
      <c r="AP64" s="37">
        <f>'ETR CO2 Benefits (MEUR)'!AQ65</f>
        <v>0</v>
      </c>
      <c r="AQ64" s="37">
        <f>'ETR CO2 Benefits (MEUR)'!AR65</f>
        <v>0</v>
      </c>
      <c r="AR64" s="37">
        <f>'ETR CO2 Benefits (MEUR)'!AS65</f>
        <v>0</v>
      </c>
      <c r="AS64" s="242">
        <f>'ETR CO2 Benefits (MEUR)'!AT65</f>
        <v>0</v>
      </c>
      <c r="AT64" s="40">
        <f>'ETR CO2 Benefits (MEUR)'!AU65</f>
        <v>51.508800000000008</v>
      </c>
      <c r="AU64" s="40">
        <f>'ETR CO2 Benefits (MEUR)'!AV65</f>
        <v>0</v>
      </c>
      <c r="AV64" s="40">
        <f>'ETR CO2 Benefits (MEUR)'!AW65</f>
        <v>0</v>
      </c>
      <c r="AW64" s="40">
        <f>'ETR CO2 Benefits (MEUR)'!AX65</f>
        <v>0</v>
      </c>
      <c r="AX64" s="248">
        <f>'ETR CO2 Benefits (MEUR)'!AY65</f>
        <v>0</v>
      </c>
    </row>
    <row r="65" spans="1:50" ht="172.5" customHeight="1" x14ac:dyDescent="0.25">
      <c r="A65" s="25" t="str">
        <f>'ETR Capacities'!B66</f>
        <v>NL</v>
      </c>
      <c r="B65" s="11" t="str">
        <f>'ETR Capacities'!C66</f>
        <v>ETR-N-833</v>
      </c>
      <c r="C65" s="11" t="str">
        <f>_xlfn.XLOOKUP(B65,[4]ETR!$D$4:$D$78,[4]ETR!$E$4:$E$78)</f>
        <v>Green Hydrogen Hub Drenthe</v>
      </c>
      <c r="D65" s="11" t="str">
        <f>_xlfn.XLOOKUP(B65,'ETR Capacities'!$C$5:$C$79,'ETR Capacities'!$E$5:$E$79)</f>
        <v xml:space="preserve">Hydrogen and synthetic methane </v>
      </c>
      <c r="E65" s="75" t="str">
        <f>IF(_xlfn.XLOOKUP(B65,'ETR Capacities'!$C$5:$C$79,'ETR Capacities'!$F$5:$F$79)=0," ",_xlfn.XLOOKUP(B65,'ETR Capacities'!$C$5:$C$79,'ETR Capacities'!$F$5:$F$79))</f>
        <v xml:space="preserve"> </v>
      </c>
      <c r="F65" s="103">
        <f>'ETR CO2 Benefits (MEUR)'!G66</f>
        <v>0</v>
      </c>
      <c r="G65" s="103">
        <f>'ETR CO2 Benefits (MEUR)'!H66</f>
        <v>0</v>
      </c>
      <c r="H65" s="103">
        <f>'ETR CO2 Benefits (MEUR)'!I66</f>
        <v>0</v>
      </c>
      <c r="I65" s="103">
        <f>'ETR CO2 Benefits (MEUR)'!J66</f>
        <v>0</v>
      </c>
      <c r="J65" s="104">
        <f>'ETR CO2 Benefits (MEUR)'!K66</f>
        <v>0</v>
      </c>
      <c r="K65" s="207">
        <f>'ETR CO2 Benefits (MEUR)'!L66</f>
        <v>0</v>
      </c>
      <c r="L65" s="207">
        <f>'ETR CO2 Benefits (MEUR)'!M66</f>
        <v>0</v>
      </c>
      <c r="M65" s="207">
        <f>'ETR CO2 Benefits (MEUR)'!N66</f>
        <v>0</v>
      </c>
      <c r="N65" s="207">
        <f>'ETR CO2 Benefits (MEUR)'!O66</f>
        <v>0</v>
      </c>
      <c r="O65" s="208">
        <f>'ETR CO2 Benefits (MEUR)'!P66</f>
        <v>0</v>
      </c>
      <c r="P65" s="207">
        <f>'ETR CO2 Benefits (MEUR)'!Q66</f>
        <v>0</v>
      </c>
      <c r="Q65" s="207">
        <f>'ETR CO2 Benefits (MEUR)'!R66</f>
        <v>0</v>
      </c>
      <c r="R65" s="207">
        <f>'ETR CO2 Benefits (MEUR)'!S66</f>
        <v>0</v>
      </c>
      <c r="S65" s="207">
        <f>'ETR CO2 Benefits (MEUR)'!T66</f>
        <v>0</v>
      </c>
      <c r="T65" s="208">
        <f>'ETR CO2 Benefits (MEUR)'!U66</f>
        <v>0</v>
      </c>
      <c r="U65" s="225">
        <f>'ETR CO2 Benefits (MEUR)'!V66</f>
        <v>5.2152660000000006</v>
      </c>
      <c r="V65" s="225">
        <f>'ETR CO2 Benefits (MEUR)'!W66</f>
        <v>0</v>
      </c>
      <c r="W65" s="225">
        <f>'ETR CO2 Benefits (MEUR)'!X66</f>
        <v>0</v>
      </c>
      <c r="X65" s="225">
        <f>'ETR CO2 Benefits (MEUR)'!Y66</f>
        <v>0</v>
      </c>
      <c r="Y65" s="226">
        <f>'ETR CO2 Benefits (MEUR)'!Z66</f>
        <v>0</v>
      </c>
      <c r="Z65" s="63">
        <f>'ETR CO2 Benefits (MEUR)'!AA66</f>
        <v>10.237374000000003</v>
      </c>
      <c r="AA65" s="63">
        <f>'ETR CO2 Benefits (MEUR)'!AB66</f>
        <v>0</v>
      </c>
      <c r="AB65" s="63">
        <f>'ETR CO2 Benefits (MEUR)'!AC66</f>
        <v>0</v>
      </c>
      <c r="AC65" s="63">
        <f>'ETR CO2 Benefits (MEUR)'!AD66</f>
        <v>0</v>
      </c>
      <c r="AD65" s="241">
        <f>'ETR CO2 Benefits (MEUR)'!AE66</f>
        <v>0</v>
      </c>
      <c r="AE65" s="61">
        <f>'ETR CO2 Benefits (MEUR)'!AF66</f>
        <v>6.760530000000001</v>
      </c>
      <c r="AF65" s="61">
        <f>'ETR CO2 Benefits (MEUR)'!AG66</f>
        <v>0</v>
      </c>
      <c r="AG65" s="61">
        <f>'ETR CO2 Benefits (MEUR)'!AH66</f>
        <v>0</v>
      </c>
      <c r="AH65" s="61">
        <f>'ETR CO2 Benefits (MEUR)'!AI66</f>
        <v>0</v>
      </c>
      <c r="AI65" s="247">
        <f>'ETR CO2 Benefits (MEUR)'!AJ66</f>
        <v>0</v>
      </c>
      <c r="AJ65" s="225">
        <f>'ETR CO2 Benefits (MEUR)'!AK66</f>
        <v>48.289500000000011</v>
      </c>
      <c r="AK65" s="225">
        <f>'ETR CO2 Benefits (MEUR)'!AL66</f>
        <v>0</v>
      </c>
      <c r="AL65" s="225">
        <f>'ETR CO2 Benefits (MEUR)'!AM66</f>
        <v>0</v>
      </c>
      <c r="AM65" s="225">
        <f>'ETR CO2 Benefits (MEUR)'!AN66</f>
        <v>0</v>
      </c>
      <c r="AN65" s="226">
        <f>'ETR CO2 Benefits (MEUR)'!AO66</f>
        <v>0</v>
      </c>
      <c r="AO65" s="63">
        <f>'ETR CO2 Benefits (MEUR)'!AP66</f>
        <v>64.38600000000001</v>
      </c>
      <c r="AP65" s="63">
        <f>'ETR CO2 Benefits (MEUR)'!AQ66</f>
        <v>0</v>
      </c>
      <c r="AQ65" s="63">
        <f>'ETR CO2 Benefits (MEUR)'!AR66</f>
        <v>0</v>
      </c>
      <c r="AR65" s="63">
        <f>'ETR CO2 Benefits (MEUR)'!AS66</f>
        <v>0</v>
      </c>
      <c r="AS65" s="241">
        <f>'ETR CO2 Benefits (MEUR)'!AT66</f>
        <v>0</v>
      </c>
      <c r="AT65" s="61">
        <f>'ETR CO2 Benefits (MEUR)'!AU66</f>
        <v>51.508800000000008</v>
      </c>
      <c r="AU65" s="61">
        <f>'ETR CO2 Benefits (MEUR)'!AV66</f>
        <v>0</v>
      </c>
      <c r="AV65" s="61">
        <f>'ETR CO2 Benefits (MEUR)'!AW66</f>
        <v>0</v>
      </c>
      <c r="AW65" s="61">
        <f>'ETR CO2 Benefits (MEUR)'!AX66</f>
        <v>0</v>
      </c>
      <c r="AX65" s="247">
        <f>'ETR CO2 Benefits (MEUR)'!AY66</f>
        <v>0</v>
      </c>
    </row>
    <row r="66" spans="1:50" ht="153" customHeight="1" thickBot="1" x14ac:dyDescent="0.3">
      <c r="A66" s="20" t="str">
        <f>'ETR Capacities'!B67</f>
        <v>NL</v>
      </c>
      <c r="B66" s="24" t="str">
        <f>'ETR Capacities'!C67</f>
        <v>ETR-N-874</v>
      </c>
      <c r="C66" s="24" t="str">
        <f>_xlfn.XLOOKUP(B66,[4]ETR!$D$4:$D$78,[4]ETR!$E$4:$E$78)</f>
        <v>Green Hydrogen Hub Leer</v>
      </c>
      <c r="D66" s="24" t="str">
        <f>_xlfn.XLOOKUP(B66,'ETR Capacities'!$C$5:$C$79,'ETR Capacities'!$E$5:$E$79)</f>
        <v xml:space="preserve">Hydrogen and synthetic methane </v>
      </c>
      <c r="E66" s="31" t="str">
        <f>IF(_xlfn.XLOOKUP(B66,'ETR Capacities'!$C$5:$C$79,'ETR Capacities'!$F$5:$F$79)=0," ",_xlfn.XLOOKUP(B66,'ETR Capacities'!$C$5:$C$79,'ETR Capacities'!$F$5:$F$79))</f>
        <v xml:space="preserve"> </v>
      </c>
      <c r="F66" s="111">
        <f>'ETR CO2 Benefits (MEUR)'!G67</f>
        <v>0</v>
      </c>
      <c r="G66" s="111">
        <f>'ETR CO2 Benefits (MEUR)'!H67</f>
        <v>0</v>
      </c>
      <c r="H66" s="111">
        <f>'ETR CO2 Benefits (MEUR)'!I67</f>
        <v>0</v>
      </c>
      <c r="I66" s="111">
        <f>'ETR CO2 Benefits (MEUR)'!J67</f>
        <v>0</v>
      </c>
      <c r="J66" s="112">
        <f>'ETR CO2 Benefits (MEUR)'!K67</f>
        <v>0</v>
      </c>
      <c r="K66" s="216">
        <f>'ETR CO2 Benefits (MEUR)'!L67</f>
        <v>0</v>
      </c>
      <c r="L66" s="216">
        <f>'ETR CO2 Benefits (MEUR)'!M67</f>
        <v>0</v>
      </c>
      <c r="M66" s="216">
        <f>'ETR CO2 Benefits (MEUR)'!N67</f>
        <v>0</v>
      </c>
      <c r="N66" s="216">
        <f>'ETR CO2 Benefits (MEUR)'!O67</f>
        <v>0</v>
      </c>
      <c r="O66" s="217">
        <f>'ETR CO2 Benefits (MEUR)'!P67</f>
        <v>0</v>
      </c>
      <c r="P66" s="216">
        <f>'ETR CO2 Benefits (MEUR)'!Q67</f>
        <v>0</v>
      </c>
      <c r="Q66" s="216">
        <f>'ETR CO2 Benefits (MEUR)'!R67</f>
        <v>0</v>
      </c>
      <c r="R66" s="216">
        <f>'ETR CO2 Benefits (MEUR)'!S67</f>
        <v>0</v>
      </c>
      <c r="S66" s="216">
        <f>'ETR CO2 Benefits (MEUR)'!T67</f>
        <v>0</v>
      </c>
      <c r="T66" s="217">
        <f>'ETR CO2 Benefits (MEUR)'!U67</f>
        <v>0</v>
      </c>
      <c r="U66" s="234">
        <f>'ETR CO2 Benefits (MEUR)'!V67</f>
        <v>5.2152660000000006</v>
      </c>
      <c r="V66" s="234">
        <f>'ETR CO2 Benefits (MEUR)'!W67</f>
        <v>0</v>
      </c>
      <c r="W66" s="234">
        <f>'ETR CO2 Benefits (MEUR)'!X67</f>
        <v>0</v>
      </c>
      <c r="X66" s="234">
        <f>'ETR CO2 Benefits (MEUR)'!Y67</f>
        <v>0</v>
      </c>
      <c r="Y66" s="235">
        <f>'ETR CO2 Benefits (MEUR)'!Z67</f>
        <v>0</v>
      </c>
      <c r="Z66" s="45">
        <f>'ETR CO2 Benefits (MEUR)'!AA67</f>
        <v>10.237374000000003</v>
      </c>
      <c r="AA66" s="45">
        <f>'ETR CO2 Benefits (MEUR)'!AB67</f>
        <v>0</v>
      </c>
      <c r="AB66" s="45">
        <f>'ETR CO2 Benefits (MEUR)'!AC67</f>
        <v>0</v>
      </c>
      <c r="AC66" s="45">
        <f>'ETR CO2 Benefits (MEUR)'!AD67</f>
        <v>0</v>
      </c>
      <c r="AD66" s="68">
        <f>'ETR CO2 Benefits (MEUR)'!AE67</f>
        <v>0</v>
      </c>
      <c r="AE66" s="49">
        <f>'ETR CO2 Benefits (MEUR)'!AF67</f>
        <v>6.760530000000001</v>
      </c>
      <c r="AF66" s="49">
        <f>'ETR CO2 Benefits (MEUR)'!AG67</f>
        <v>0</v>
      </c>
      <c r="AG66" s="49">
        <f>'ETR CO2 Benefits (MEUR)'!AH67</f>
        <v>0</v>
      </c>
      <c r="AH66" s="49">
        <f>'ETR CO2 Benefits (MEUR)'!AI67</f>
        <v>0</v>
      </c>
      <c r="AI66" s="46">
        <f>'ETR CO2 Benefits (MEUR)'!AJ67</f>
        <v>0</v>
      </c>
      <c r="AJ66" s="234">
        <f>'ETR CO2 Benefits (MEUR)'!AK67</f>
        <v>48.289500000000011</v>
      </c>
      <c r="AK66" s="234">
        <f>'ETR CO2 Benefits (MEUR)'!AL67</f>
        <v>0</v>
      </c>
      <c r="AL66" s="234">
        <f>'ETR CO2 Benefits (MEUR)'!AM67</f>
        <v>0</v>
      </c>
      <c r="AM66" s="234">
        <f>'ETR CO2 Benefits (MEUR)'!AN67</f>
        <v>0</v>
      </c>
      <c r="AN66" s="235">
        <f>'ETR CO2 Benefits (MEUR)'!AO67</f>
        <v>0</v>
      </c>
      <c r="AO66" s="45">
        <f>'ETR CO2 Benefits (MEUR)'!AP67</f>
        <v>64.38600000000001</v>
      </c>
      <c r="AP66" s="45">
        <f>'ETR CO2 Benefits (MEUR)'!AQ67</f>
        <v>0</v>
      </c>
      <c r="AQ66" s="45">
        <f>'ETR CO2 Benefits (MEUR)'!AR67</f>
        <v>0</v>
      </c>
      <c r="AR66" s="45">
        <f>'ETR CO2 Benefits (MEUR)'!AS67</f>
        <v>0</v>
      </c>
      <c r="AS66" s="68">
        <f>'ETR CO2 Benefits (MEUR)'!AT67</f>
        <v>0</v>
      </c>
      <c r="AT66" s="49">
        <f>'ETR CO2 Benefits (MEUR)'!AU67</f>
        <v>51.508800000000008</v>
      </c>
      <c r="AU66" s="49">
        <f>'ETR CO2 Benefits (MEUR)'!AV67</f>
        <v>0</v>
      </c>
      <c r="AV66" s="49">
        <f>'ETR CO2 Benefits (MEUR)'!AW67</f>
        <v>0</v>
      </c>
      <c r="AW66" s="49">
        <f>'ETR CO2 Benefits (MEUR)'!AX67</f>
        <v>0</v>
      </c>
      <c r="AX66" s="46">
        <f>'ETR CO2 Benefits (MEUR)'!AY67</f>
        <v>0</v>
      </c>
    </row>
    <row r="67" spans="1:50" ht="194.25" customHeight="1" x14ac:dyDescent="0.25">
      <c r="A67" s="32" t="str">
        <f>'ETR Capacities'!B68</f>
        <v>SK</v>
      </c>
      <c r="B67" s="14" t="str">
        <f>'ETR Capacities'!C68</f>
        <v>ETR-A-312</v>
      </c>
      <c r="C67" s="14" t="str">
        <f>_xlfn.XLOOKUP(B67,[4]ETR!$D$4:$D$78,[4]ETR!$E$4:$E$78)</f>
        <v>P2G Velke Kapusany</v>
      </c>
      <c r="D67" s="14" t="str">
        <f>_xlfn.XLOOKUP(B67,'ETR Capacities'!$C$5:$C$79,'ETR Capacities'!$E$5:$E$79)</f>
        <v xml:space="preserve">Hydrogen and synthetic methane </v>
      </c>
      <c r="E67" s="73">
        <f>IF(_xlfn.XLOOKUP(B67,'ETR Capacities'!$C$5:$C$79,'ETR Capacities'!$F$5:$F$79)=0," ",_xlfn.XLOOKUP(B67,'ETR Capacities'!$C$5:$C$79,'ETR Capacities'!$F$5:$F$79))</f>
        <v>107</v>
      </c>
      <c r="F67" s="746">
        <f>SUM('ETR CO2 Benefits (MEUR)'!G68:G70)</f>
        <v>0</v>
      </c>
      <c r="G67" s="749">
        <f>SUM('ETR CO2 Benefits (MEUR)'!H68:H70)</f>
        <v>0</v>
      </c>
      <c r="H67" s="749">
        <f>SUM('ETR CO2 Benefits (MEUR)'!I68:I70)</f>
        <v>0</v>
      </c>
      <c r="I67" s="749">
        <f>SUM('ETR CO2 Benefits (MEUR)'!J68:J70)</f>
        <v>0</v>
      </c>
      <c r="J67" s="752">
        <f>SUM('ETR CO2 Benefits (MEUR)'!K68:K70)</f>
        <v>0</v>
      </c>
      <c r="K67" s="735">
        <f>SUM('ETR CO2 Benefits (MEUR)'!L68:L70)</f>
        <v>10.945620000000002</v>
      </c>
      <c r="L67" s="731">
        <f>SUM('ETR CO2 Benefits (MEUR)'!M68:M70)</f>
        <v>0</v>
      </c>
      <c r="M67" s="731">
        <f>SUM('ETR CO2 Benefits (MEUR)'!N68:N70)</f>
        <v>0</v>
      </c>
      <c r="N67" s="731">
        <f>SUM('ETR CO2 Benefits (MEUR)'!O68:O70)</f>
        <v>0</v>
      </c>
      <c r="O67" s="733">
        <f>SUM('ETR CO2 Benefits (MEUR)'!P68:P70)</f>
        <v>0</v>
      </c>
      <c r="P67" s="735">
        <f>SUM('ETR CO2 Benefits (MEUR)'!Q68:Q70)</f>
        <v>4.4955225000000016</v>
      </c>
      <c r="Q67" s="731">
        <f>SUM('ETR CO2 Benefits (MEUR)'!R68:R70)</f>
        <v>0</v>
      </c>
      <c r="R67" s="731">
        <f>SUM('ETR CO2 Benefits (MEUR)'!S68:S70)</f>
        <v>0</v>
      </c>
      <c r="S67" s="731">
        <f>SUM('ETR CO2 Benefits (MEUR)'!T68:T70)</f>
        <v>0</v>
      </c>
      <c r="T67" s="733">
        <f>SUM('ETR CO2 Benefits (MEUR)'!U68:U70)</f>
        <v>0</v>
      </c>
      <c r="U67" s="725">
        <f>SUM('ETR CO2 Benefits (MEUR)'!V68:V70)</f>
        <v>5.277352500000001</v>
      </c>
      <c r="V67" s="727">
        <f>SUM('ETR CO2 Benefits (MEUR)'!W68:W70)</f>
        <v>0</v>
      </c>
      <c r="W67" s="727">
        <f>SUM('ETR CO2 Benefits (MEUR)'!X68:X70)</f>
        <v>0</v>
      </c>
      <c r="X67" s="727">
        <f>SUM('ETR CO2 Benefits (MEUR)'!Y68:Y70)</f>
        <v>0</v>
      </c>
      <c r="Y67" s="729">
        <f>SUM('ETR CO2 Benefits (MEUR)'!Z68:Z70)</f>
        <v>0</v>
      </c>
      <c r="Z67" s="717">
        <f>SUM('ETR CO2 Benefits (MEUR)'!AA68:AA70)</f>
        <v>10.359247500000002</v>
      </c>
      <c r="AA67" s="719">
        <f>SUM('ETR CO2 Benefits (MEUR)'!AB68:AB70)</f>
        <v>0</v>
      </c>
      <c r="AB67" s="719">
        <f>SUM('ETR CO2 Benefits (MEUR)'!AC68:AC70)</f>
        <v>0</v>
      </c>
      <c r="AC67" s="719">
        <f>SUM('ETR CO2 Benefits (MEUR)'!AD68:AD70)</f>
        <v>0</v>
      </c>
      <c r="AD67" s="721">
        <f>SUM('ETR CO2 Benefits (MEUR)'!AE68:AE70)</f>
        <v>0</v>
      </c>
      <c r="AE67" s="723">
        <f>SUM('ETR CO2 Benefits (MEUR)'!AF68:AF70)</f>
        <v>6.8410125000000015</v>
      </c>
      <c r="AF67" s="713">
        <f>SUM('ETR CO2 Benefits (MEUR)'!AG68:AG70)</f>
        <v>0</v>
      </c>
      <c r="AG67" s="713">
        <f>SUM('ETR CO2 Benefits (MEUR)'!AH68:AH70)</f>
        <v>0</v>
      </c>
      <c r="AH67" s="713">
        <f>SUM('ETR CO2 Benefits (MEUR)'!AI68:AI70)</f>
        <v>0</v>
      </c>
      <c r="AI67" s="715">
        <f>SUM('ETR CO2 Benefits (MEUR)'!AJ68:AJ70)</f>
        <v>0</v>
      </c>
      <c r="AJ67" s="725">
        <f>SUM('ETR CO2 Benefits (MEUR)'!AK68:AK70)</f>
        <v>45.012712500000006</v>
      </c>
      <c r="AK67" s="727">
        <f>SUM('ETR CO2 Benefits (MEUR)'!AL68:AL70)</f>
        <v>0</v>
      </c>
      <c r="AL67" s="727">
        <f>SUM('ETR CO2 Benefits (MEUR)'!AM68:AM70)</f>
        <v>0</v>
      </c>
      <c r="AM67" s="727">
        <f>SUM('ETR CO2 Benefits (MEUR)'!AN68:AN70)</f>
        <v>0</v>
      </c>
      <c r="AN67" s="729">
        <f>SUM('ETR CO2 Benefits (MEUR)'!AO68:AO70)</f>
        <v>0</v>
      </c>
      <c r="AO67" s="717">
        <f>SUM('ETR CO2 Benefits (MEUR)'!AP68:AP70)</f>
        <v>60.016950000000008</v>
      </c>
      <c r="AP67" s="719">
        <f>SUM('ETR CO2 Benefits (MEUR)'!AQ68:AQ70)</f>
        <v>0</v>
      </c>
      <c r="AQ67" s="719">
        <f>SUM('ETR CO2 Benefits (MEUR)'!AR68:AR70)</f>
        <v>0</v>
      </c>
      <c r="AR67" s="719">
        <f>SUM('ETR CO2 Benefits (MEUR)'!AS68:AS70)</f>
        <v>0</v>
      </c>
      <c r="AS67" s="721">
        <f>SUM('ETR CO2 Benefits (MEUR)'!AT68:AT70)</f>
        <v>0</v>
      </c>
      <c r="AT67" s="723">
        <f>SUM('ETR CO2 Benefits (MEUR)'!AU68:AU70)</f>
        <v>48.013560000000012</v>
      </c>
      <c r="AU67" s="713">
        <f>SUM('ETR CO2 Benefits (MEUR)'!AV68:AV70)</f>
        <v>0</v>
      </c>
      <c r="AV67" s="713">
        <f>SUM('ETR CO2 Benefits (MEUR)'!AW68:AW70)</f>
        <v>0</v>
      </c>
      <c r="AW67" s="713">
        <f>SUM('ETR CO2 Benefits (MEUR)'!AX68:AX70)</f>
        <v>0</v>
      </c>
      <c r="AX67" s="715">
        <f>SUM('ETR CO2 Benefits (MEUR)'!AY68:AY70)</f>
        <v>0</v>
      </c>
    </row>
    <row r="68" spans="1:50" ht="204" customHeight="1" x14ac:dyDescent="0.25">
      <c r="A68" s="25" t="str">
        <f>'ETR Capacities'!B69</f>
        <v>SK</v>
      </c>
      <c r="B68" s="10" t="str">
        <f>'ETR Capacities'!C69</f>
        <v>ETR-N-315</v>
      </c>
      <c r="C68" s="10" t="str">
        <f>_xlfn.XLOOKUP(B68,[4]ETR!$D$4:$D$78,[4]ETR!$E$4:$E$78)</f>
        <v>G2F - Gas to Future</v>
      </c>
      <c r="D68" s="10" t="str">
        <f>_xlfn.XLOOKUP(B68,'ETR Capacities'!$C$5:$C$79,'ETR Capacities'!$E$5:$E$79)</f>
        <v xml:space="preserve">Hydrogen and synthetic methane </v>
      </c>
      <c r="E68" s="669" t="str">
        <f>IF(_xlfn.XLOOKUP(B68,'ETR Capacities'!$C$5:$C$79,'ETR Capacities'!$F$5:$F$79)=0," ",_xlfn.XLOOKUP(B68,'ETR Capacities'!$C$5:$C$79,'ETR Capacities'!$F$5:$F$79))</f>
        <v xml:space="preserve"> </v>
      </c>
      <c r="F68" s="747"/>
      <c r="G68" s="750">
        <f>'ETR CO2 Benefits (MEUR)'!H69</f>
        <v>0</v>
      </c>
      <c r="H68" s="750">
        <f>'ETR CO2 Benefits (MEUR)'!I69</f>
        <v>0</v>
      </c>
      <c r="I68" s="750">
        <f>'ETR CO2 Benefits (MEUR)'!J69</f>
        <v>0</v>
      </c>
      <c r="J68" s="753">
        <f>'ETR CO2 Benefits (MEUR)'!K69</f>
        <v>0</v>
      </c>
      <c r="K68" s="736">
        <f>'ETR CO2 Benefits (MEUR)'!L69</f>
        <v>5.6659680000000012</v>
      </c>
      <c r="L68" s="732">
        <f>'ETR CO2 Benefits (MEUR)'!M69</f>
        <v>0</v>
      </c>
      <c r="M68" s="732">
        <f>'ETR CO2 Benefits (MEUR)'!N69</f>
        <v>0</v>
      </c>
      <c r="N68" s="732">
        <f>'ETR CO2 Benefits (MEUR)'!O69</f>
        <v>0</v>
      </c>
      <c r="O68" s="734">
        <f>'ETR CO2 Benefits (MEUR)'!P69</f>
        <v>0</v>
      </c>
      <c r="P68" s="736">
        <f>'ETR CO2 Benefits (MEUR)'!Q69</f>
        <v>2.3270940000000007</v>
      </c>
      <c r="Q68" s="732">
        <f>'ETR CO2 Benefits (MEUR)'!R69</f>
        <v>0</v>
      </c>
      <c r="R68" s="732">
        <f>'ETR CO2 Benefits (MEUR)'!S69</f>
        <v>0</v>
      </c>
      <c r="S68" s="732">
        <f>'ETR CO2 Benefits (MEUR)'!T69</f>
        <v>0</v>
      </c>
      <c r="T68" s="734">
        <f>'ETR CO2 Benefits (MEUR)'!U69</f>
        <v>0</v>
      </c>
      <c r="U68" s="726">
        <f>'ETR CO2 Benefits (MEUR)'!V69</f>
        <v>2.7318060000000006</v>
      </c>
      <c r="V68" s="728">
        <f>'ETR CO2 Benefits (MEUR)'!W69</f>
        <v>0</v>
      </c>
      <c r="W68" s="728">
        <f>'ETR CO2 Benefits (MEUR)'!X69</f>
        <v>0</v>
      </c>
      <c r="X68" s="728">
        <f>'ETR CO2 Benefits (MEUR)'!Y69</f>
        <v>0</v>
      </c>
      <c r="Y68" s="730">
        <f>'ETR CO2 Benefits (MEUR)'!Z69</f>
        <v>0</v>
      </c>
      <c r="Z68" s="718">
        <f>'ETR CO2 Benefits (MEUR)'!AA69</f>
        <v>5.3624340000000013</v>
      </c>
      <c r="AA68" s="720">
        <f>'ETR CO2 Benefits (MEUR)'!AB69</f>
        <v>0</v>
      </c>
      <c r="AB68" s="720">
        <f>'ETR CO2 Benefits (MEUR)'!AC69</f>
        <v>0</v>
      </c>
      <c r="AC68" s="720">
        <f>'ETR CO2 Benefits (MEUR)'!AD69</f>
        <v>0</v>
      </c>
      <c r="AD68" s="722">
        <f>'ETR CO2 Benefits (MEUR)'!AE69</f>
        <v>0</v>
      </c>
      <c r="AE68" s="724">
        <f>'ETR CO2 Benefits (MEUR)'!AF69</f>
        <v>3.5412300000000005</v>
      </c>
      <c r="AF68" s="714">
        <f>'ETR CO2 Benefits (MEUR)'!AG69</f>
        <v>0</v>
      </c>
      <c r="AG68" s="714">
        <f>'ETR CO2 Benefits (MEUR)'!AH69</f>
        <v>0</v>
      </c>
      <c r="AH68" s="714">
        <f>'ETR CO2 Benefits (MEUR)'!AI69</f>
        <v>0</v>
      </c>
      <c r="AI68" s="716">
        <f>'ETR CO2 Benefits (MEUR)'!AJ69</f>
        <v>0</v>
      </c>
      <c r="AJ68" s="726"/>
      <c r="AK68" s="728">
        <f>'ETR CO2 Benefits (MEUR)'!AL69</f>
        <v>0</v>
      </c>
      <c r="AL68" s="728">
        <f>'ETR CO2 Benefits (MEUR)'!AM69</f>
        <v>0</v>
      </c>
      <c r="AM68" s="728">
        <f>'ETR CO2 Benefits (MEUR)'!AN69</f>
        <v>0</v>
      </c>
      <c r="AN68" s="730">
        <f>'ETR CO2 Benefits (MEUR)'!AO69</f>
        <v>0</v>
      </c>
      <c r="AO68" s="718"/>
      <c r="AP68" s="720"/>
      <c r="AQ68" s="720"/>
      <c r="AR68" s="720"/>
      <c r="AS68" s="722"/>
      <c r="AT68" s="724"/>
      <c r="AU68" s="714"/>
      <c r="AV68" s="714"/>
      <c r="AW68" s="714"/>
      <c r="AX68" s="716"/>
    </row>
    <row r="69" spans="1:50" ht="114.75" customHeight="1" x14ac:dyDescent="0.25">
      <c r="A69" s="25" t="str">
        <f>'ETR Capacities'!B70</f>
        <v>SK</v>
      </c>
      <c r="B69" s="10" t="str">
        <f>'ETR Capacities'!C70</f>
        <v>ETR-N-913</v>
      </c>
      <c r="C69" s="10" t="str">
        <f>_xlfn.XLOOKUP(B69,[4]ETR!$D$4:$D$78,[4]ETR!$E$4:$E$78)</f>
        <v>Modification of  NP23 MW turboset to a hydrogen-ready low-emissions at CS04</v>
      </c>
      <c r="D69" s="10" t="str">
        <f>_xlfn.XLOOKUP(B69,'ETR Capacities'!$C$5:$C$79,'ETR Capacities'!$E$5:$E$79)</f>
        <v xml:space="preserve">Hydrogen and synthetic methane </v>
      </c>
      <c r="E69" s="670"/>
      <c r="F69" s="748"/>
      <c r="G69" s="751">
        <f>'ETR CO2 Benefits (MEUR)'!H70</f>
        <v>0</v>
      </c>
      <c r="H69" s="751">
        <f>'ETR CO2 Benefits (MEUR)'!I70</f>
        <v>0</v>
      </c>
      <c r="I69" s="751">
        <f>'ETR CO2 Benefits (MEUR)'!J70</f>
        <v>0</v>
      </c>
      <c r="J69" s="754">
        <f>'ETR CO2 Benefits (MEUR)'!K70</f>
        <v>0</v>
      </c>
      <c r="K69" s="712">
        <f>'ETR CO2 Benefits (MEUR)'!L70</f>
        <v>0</v>
      </c>
      <c r="L69" s="708">
        <f>'ETR CO2 Benefits (MEUR)'!M70</f>
        <v>0</v>
      </c>
      <c r="M69" s="708">
        <f>'ETR CO2 Benefits (MEUR)'!N70</f>
        <v>0</v>
      </c>
      <c r="N69" s="708">
        <f>'ETR CO2 Benefits (MEUR)'!O70</f>
        <v>0</v>
      </c>
      <c r="O69" s="710">
        <f>'ETR CO2 Benefits (MEUR)'!P70</f>
        <v>0</v>
      </c>
      <c r="P69" s="712">
        <f>'ETR CO2 Benefits (MEUR)'!Q70</f>
        <v>0</v>
      </c>
      <c r="Q69" s="708">
        <f>'ETR CO2 Benefits (MEUR)'!R70</f>
        <v>0</v>
      </c>
      <c r="R69" s="708">
        <f>'ETR CO2 Benefits (MEUR)'!S70</f>
        <v>0</v>
      </c>
      <c r="S69" s="708">
        <f>'ETR CO2 Benefits (MEUR)'!T70</f>
        <v>0</v>
      </c>
      <c r="T69" s="710">
        <f>'ETR CO2 Benefits (MEUR)'!U70</f>
        <v>0</v>
      </c>
      <c r="U69" s="706">
        <f>'ETR CO2 Benefits (MEUR)'!V70</f>
        <v>0</v>
      </c>
      <c r="V69" s="694">
        <f>'ETR CO2 Benefits (MEUR)'!W70</f>
        <v>0</v>
      </c>
      <c r="W69" s="694">
        <f>'ETR CO2 Benefits (MEUR)'!X70</f>
        <v>0</v>
      </c>
      <c r="X69" s="694">
        <f>'ETR CO2 Benefits (MEUR)'!Y70</f>
        <v>0</v>
      </c>
      <c r="Y69" s="696">
        <f>'ETR CO2 Benefits (MEUR)'!Z70</f>
        <v>0</v>
      </c>
      <c r="Z69" s="698">
        <f>'ETR CO2 Benefits (MEUR)'!AA70</f>
        <v>0</v>
      </c>
      <c r="AA69" s="700">
        <f>'ETR CO2 Benefits (MEUR)'!AB70</f>
        <v>0</v>
      </c>
      <c r="AB69" s="700">
        <f>'ETR CO2 Benefits (MEUR)'!AC70</f>
        <v>0</v>
      </c>
      <c r="AC69" s="700">
        <f>'ETR CO2 Benefits (MEUR)'!AD70</f>
        <v>0</v>
      </c>
      <c r="AD69" s="702">
        <f>'ETR CO2 Benefits (MEUR)'!AE70</f>
        <v>0</v>
      </c>
      <c r="AE69" s="704">
        <f>'ETR CO2 Benefits (MEUR)'!AF70</f>
        <v>0</v>
      </c>
      <c r="AF69" s="690">
        <f>'ETR CO2 Benefits (MEUR)'!AG70</f>
        <v>0</v>
      </c>
      <c r="AG69" s="690">
        <f>'ETR CO2 Benefits (MEUR)'!AH70</f>
        <v>0</v>
      </c>
      <c r="AH69" s="690">
        <f>'ETR CO2 Benefits (MEUR)'!AI70</f>
        <v>0</v>
      </c>
      <c r="AI69" s="692">
        <f>'ETR CO2 Benefits (MEUR)'!AJ70</f>
        <v>0</v>
      </c>
      <c r="AJ69" s="706"/>
      <c r="AK69" s="694">
        <f>'ETR CO2 Benefits (MEUR)'!AL70</f>
        <v>0</v>
      </c>
      <c r="AL69" s="694">
        <f>'ETR CO2 Benefits (MEUR)'!AM70</f>
        <v>0</v>
      </c>
      <c r="AM69" s="694">
        <f>'ETR CO2 Benefits (MEUR)'!AN70</f>
        <v>0</v>
      </c>
      <c r="AN69" s="696">
        <f>'ETR CO2 Benefits (MEUR)'!AO70</f>
        <v>0</v>
      </c>
      <c r="AO69" s="698"/>
      <c r="AP69" s="700"/>
      <c r="AQ69" s="700"/>
      <c r="AR69" s="700"/>
      <c r="AS69" s="702"/>
      <c r="AT69" s="704"/>
      <c r="AU69" s="690"/>
      <c r="AV69" s="690"/>
      <c r="AW69" s="690"/>
      <c r="AX69" s="692"/>
    </row>
    <row r="70" spans="1:50" ht="114" customHeight="1" x14ac:dyDescent="0.25">
      <c r="A70" s="25" t="str">
        <f>'ETR Capacities'!B71</f>
        <v>SK</v>
      </c>
      <c r="B70" s="11" t="str">
        <f>'ETR Capacities'!C71</f>
        <v>ETR-N-916</v>
      </c>
      <c r="C70" s="11" t="str">
        <f>_xlfn.XLOOKUP(B70,[4]ETR!$D$4:$D$78,[4]ETR!$E$4:$E$78)</f>
        <v>Measures for achieving hydrogen blending readiness of the transmission syst</v>
      </c>
      <c r="D70" s="11" t="str">
        <f>_xlfn.XLOOKUP(B70,'ETR Capacities'!$C$5:$C$79,'ETR Capacities'!$E$5:$E$79)</f>
        <v xml:space="preserve">Hydrogen and synthetic methane </v>
      </c>
      <c r="E70" s="75" t="str">
        <f>IF(_xlfn.XLOOKUP(B70,'ETR Capacities'!$C$5:$C$79,'ETR Capacities'!$F$5:$F$79)=0," ",_xlfn.XLOOKUP(B70,'ETR Capacities'!$C$5:$C$79,'ETR Capacities'!$F$5:$F$79))</f>
        <v xml:space="preserve"> </v>
      </c>
      <c r="F70" s="103">
        <f>'ETR CO2 Benefits (MEUR)'!G71</f>
        <v>0</v>
      </c>
      <c r="G70" s="103">
        <f>'ETR CO2 Benefits (MEUR)'!H71</f>
        <v>0</v>
      </c>
      <c r="H70" s="103">
        <f>'ETR CO2 Benefits (MEUR)'!I71</f>
        <v>0</v>
      </c>
      <c r="I70" s="103">
        <f>'ETR CO2 Benefits (MEUR)'!J71</f>
        <v>0</v>
      </c>
      <c r="J70" s="104">
        <f>'ETR CO2 Benefits (MEUR)'!K71</f>
        <v>0</v>
      </c>
      <c r="K70" s="207">
        <f>'ETR CO2 Benefits (MEUR)'!L71</f>
        <v>0</v>
      </c>
      <c r="L70" s="207">
        <f>'ETR CO2 Benefits (MEUR)'!M71</f>
        <v>0</v>
      </c>
      <c r="M70" s="207">
        <f>'ETR CO2 Benefits (MEUR)'!N71</f>
        <v>0</v>
      </c>
      <c r="N70" s="207">
        <f>'ETR CO2 Benefits (MEUR)'!O71</f>
        <v>0</v>
      </c>
      <c r="O70" s="208">
        <f>'ETR CO2 Benefits (MEUR)'!P71</f>
        <v>0</v>
      </c>
      <c r="P70" s="207">
        <f>'ETR CO2 Benefits (MEUR)'!Q71</f>
        <v>0</v>
      </c>
      <c r="Q70" s="207">
        <f>'ETR CO2 Benefits (MEUR)'!R71</f>
        <v>0</v>
      </c>
      <c r="R70" s="207">
        <f>'ETR CO2 Benefits (MEUR)'!S71</f>
        <v>0</v>
      </c>
      <c r="S70" s="207">
        <f>'ETR CO2 Benefits (MEUR)'!T71</f>
        <v>0</v>
      </c>
      <c r="T70" s="208">
        <f>'ETR CO2 Benefits (MEUR)'!U71</f>
        <v>0</v>
      </c>
      <c r="U70" s="225">
        <f>'ETR CO2 Benefits (MEUR)'!V71</f>
        <v>0</v>
      </c>
      <c r="V70" s="225">
        <f>'ETR CO2 Benefits (MEUR)'!W71</f>
        <v>0</v>
      </c>
      <c r="W70" s="225">
        <f>'ETR CO2 Benefits (MEUR)'!X71</f>
        <v>0</v>
      </c>
      <c r="X70" s="225">
        <f>'ETR CO2 Benefits (MEUR)'!Y71</f>
        <v>0</v>
      </c>
      <c r="Y70" s="226">
        <f>'ETR CO2 Benefits (MEUR)'!Z71</f>
        <v>0</v>
      </c>
      <c r="Z70" s="63">
        <f>'ETR CO2 Benefits (MEUR)'!AA71</f>
        <v>0</v>
      </c>
      <c r="AA70" s="63">
        <f>'ETR CO2 Benefits (MEUR)'!AB71</f>
        <v>0</v>
      </c>
      <c r="AB70" s="63">
        <f>'ETR CO2 Benefits (MEUR)'!AC71</f>
        <v>0</v>
      </c>
      <c r="AC70" s="63">
        <f>'ETR CO2 Benefits (MEUR)'!AD71</f>
        <v>0</v>
      </c>
      <c r="AD70" s="241">
        <f>'ETR CO2 Benefits (MEUR)'!AE71</f>
        <v>0</v>
      </c>
      <c r="AE70" s="61">
        <f>'ETR CO2 Benefits (MEUR)'!AF71</f>
        <v>0</v>
      </c>
      <c r="AF70" s="61">
        <f>'ETR CO2 Benefits (MEUR)'!AG71</f>
        <v>0</v>
      </c>
      <c r="AG70" s="61">
        <f>'ETR CO2 Benefits (MEUR)'!AH71</f>
        <v>0</v>
      </c>
      <c r="AH70" s="61">
        <f>'ETR CO2 Benefits (MEUR)'!AI71</f>
        <v>0</v>
      </c>
      <c r="AI70" s="247">
        <f>'ETR CO2 Benefits (MEUR)'!AJ71</f>
        <v>0</v>
      </c>
      <c r="AJ70" s="225">
        <f>'ETR CO2 Benefits (MEUR)'!AK71</f>
        <v>0</v>
      </c>
      <c r="AK70" s="225">
        <f>'ETR CO2 Benefits (MEUR)'!AL71</f>
        <v>0</v>
      </c>
      <c r="AL70" s="225">
        <f>'ETR CO2 Benefits (MEUR)'!AM71</f>
        <v>0</v>
      </c>
      <c r="AM70" s="225">
        <f>'ETR CO2 Benefits (MEUR)'!AN71</f>
        <v>0</v>
      </c>
      <c r="AN70" s="226">
        <f>'ETR CO2 Benefits (MEUR)'!AO71</f>
        <v>0</v>
      </c>
      <c r="AO70" s="63">
        <f>'ETR CO2 Benefits (MEUR)'!AP71</f>
        <v>0</v>
      </c>
      <c r="AP70" s="63">
        <f>'ETR CO2 Benefits (MEUR)'!AQ71</f>
        <v>0</v>
      </c>
      <c r="AQ70" s="63">
        <f>'ETR CO2 Benefits (MEUR)'!AR71</f>
        <v>0</v>
      </c>
      <c r="AR70" s="63">
        <f>'ETR CO2 Benefits (MEUR)'!AS71</f>
        <v>0</v>
      </c>
      <c r="AS70" s="241">
        <f>'ETR CO2 Benefits (MEUR)'!AT71</f>
        <v>0</v>
      </c>
      <c r="AT70" s="61">
        <f>'ETR CO2 Benefits (MEUR)'!AU71</f>
        <v>0</v>
      </c>
      <c r="AU70" s="61">
        <f>'ETR CO2 Benefits (MEUR)'!AV71</f>
        <v>0</v>
      </c>
      <c r="AV70" s="61">
        <f>'ETR CO2 Benefits (MEUR)'!AW71</f>
        <v>0</v>
      </c>
      <c r="AW70" s="61">
        <f>'ETR CO2 Benefits (MEUR)'!AX71</f>
        <v>0</v>
      </c>
      <c r="AX70" s="247">
        <f>'ETR CO2 Benefits (MEUR)'!AY71</f>
        <v>0</v>
      </c>
    </row>
    <row r="71" spans="1:50" ht="107.25" customHeight="1" thickBot="1" x14ac:dyDescent="0.3">
      <c r="A71" s="25" t="str">
        <f>'ETR Capacities'!B72</f>
        <v>SK</v>
      </c>
      <c r="B71" s="24" t="str">
        <f>'ETR Capacities'!C72</f>
        <v>ETR-N-920</v>
      </c>
      <c r="C71" s="24" t="str">
        <f>_xlfn.XLOOKUP(B71,[4]ETR!$D$4:$D$78,[4]ETR!$E$4:$E$78)</f>
        <v>Measures for the reduction of methane emissions</v>
      </c>
      <c r="D71" s="24" t="str">
        <f>_xlfn.XLOOKUP(B71,'ETR Capacities'!$C$5:$C$79,'ETR Capacities'!$E$5:$E$79)</f>
        <v>Methane Emissions</v>
      </c>
      <c r="E71" s="31" t="str">
        <f>IF(_xlfn.XLOOKUP(B71,'ETR Capacities'!$C$5:$C$79,'ETR Capacities'!$F$5:$F$79)=0," ",_xlfn.XLOOKUP(B71,'ETR Capacities'!$C$5:$C$79,'ETR Capacities'!$F$5:$F$79))</f>
        <v xml:space="preserve"> </v>
      </c>
      <c r="F71" s="111">
        <f>'ETR CO2 Benefits (MEUR)'!G72</f>
        <v>0</v>
      </c>
      <c r="G71" s="111">
        <f>'ETR CO2 Benefits (MEUR)'!H72</f>
        <v>0</v>
      </c>
      <c r="H71" s="111">
        <f>'ETR CO2 Benefits (MEUR)'!I72</f>
        <v>0</v>
      </c>
      <c r="I71" s="111">
        <f>'ETR CO2 Benefits (MEUR)'!J72</f>
        <v>0</v>
      </c>
      <c r="J71" s="112">
        <f>'ETR CO2 Benefits (MEUR)'!K72</f>
        <v>0</v>
      </c>
      <c r="K71" s="216">
        <f>'ETR CO2 Benefits (MEUR)'!L72</f>
        <v>0</v>
      </c>
      <c r="L71" s="216">
        <f>'ETR CO2 Benefits (MEUR)'!M72</f>
        <v>0</v>
      </c>
      <c r="M71" s="216">
        <f>'ETR CO2 Benefits (MEUR)'!N72</f>
        <v>0</v>
      </c>
      <c r="N71" s="216">
        <f>'ETR CO2 Benefits (MEUR)'!O72</f>
        <v>0</v>
      </c>
      <c r="O71" s="217">
        <f>'ETR CO2 Benefits (MEUR)'!P72</f>
        <v>4.1460160000000004</v>
      </c>
      <c r="P71" s="216">
        <f>'ETR CO2 Benefits (MEUR)'!Q72</f>
        <v>0</v>
      </c>
      <c r="Q71" s="216">
        <f>'ETR CO2 Benefits (MEUR)'!R72</f>
        <v>0</v>
      </c>
      <c r="R71" s="216">
        <f>'ETR CO2 Benefits (MEUR)'!S72</f>
        <v>0</v>
      </c>
      <c r="S71" s="216">
        <f>'ETR CO2 Benefits (MEUR)'!T72</f>
        <v>0</v>
      </c>
      <c r="T71" s="217">
        <f>'ETR CO2 Benefits (MEUR)'!U72</f>
        <v>1.702828</v>
      </c>
      <c r="U71" s="234">
        <f>'ETR CO2 Benefits (MEUR)'!V72</f>
        <v>0</v>
      </c>
      <c r="V71" s="234">
        <f>'ETR CO2 Benefits (MEUR)'!W72</f>
        <v>0</v>
      </c>
      <c r="W71" s="234">
        <f>'ETR CO2 Benefits (MEUR)'!X72</f>
        <v>0</v>
      </c>
      <c r="X71" s="234">
        <f>'ETR CO2 Benefits (MEUR)'!Y72</f>
        <v>0</v>
      </c>
      <c r="Y71" s="235">
        <f>'ETR CO2 Benefits (MEUR)'!Z72</f>
        <v>1.998972</v>
      </c>
      <c r="Z71" s="45">
        <f>'ETR CO2 Benefits (MEUR)'!AA72</f>
        <v>0</v>
      </c>
      <c r="AA71" s="45">
        <f>'ETR CO2 Benefits (MEUR)'!AB72</f>
        <v>0</v>
      </c>
      <c r="AB71" s="45">
        <f>'ETR CO2 Benefits (MEUR)'!AC72</f>
        <v>0</v>
      </c>
      <c r="AC71" s="45">
        <f>'ETR CO2 Benefits (MEUR)'!AD72</f>
        <v>0</v>
      </c>
      <c r="AD71" s="68">
        <f>'ETR CO2 Benefits (MEUR)'!AE72</f>
        <v>3.923908</v>
      </c>
      <c r="AE71" s="49">
        <f>'ETR CO2 Benefits (MEUR)'!AF72</f>
        <v>0</v>
      </c>
      <c r="AF71" s="49">
        <f>'ETR CO2 Benefits (MEUR)'!AG72</f>
        <v>0</v>
      </c>
      <c r="AG71" s="49">
        <f>'ETR CO2 Benefits (MEUR)'!AH72</f>
        <v>0</v>
      </c>
      <c r="AH71" s="49">
        <f>'ETR CO2 Benefits (MEUR)'!AI72</f>
        <v>0</v>
      </c>
      <c r="AI71" s="46">
        <f>'ETR CO2 Benefits (MEUR)'!AJ72</f>
        <v>2.5912600000000001</v>
      </c>
      <c r="AJ71" s="234">
        <f>'ETR CO2 Benefits (MEUR)'!AK72</f>
        <v>0</v>
      </c>
      <c r="AK71" s="234">
        <f>'ETR CO2 Benefits (MEUR)'!AL72</f>
        <v>0</v>
      </c>
      <c r="AL71" s="234">
        <f>'ETR CO2 Benefits (MEUR)'!AM72</f>
        <v>0</v>
      </c>
      <c r="AM71" s="234">
        <f>'ETR CO2 Benefits (MEUR)'!AN72</f>
        <v>0</v>
      </c>
      <c r="AN71" s="235">
        <f>'ETR CO2 Benefits (MEUR)'!AO72</f>
        <v>5.5526999999999997</v>
      </c>
      <c r="AO71" s="45">
        <f>'ETR CO2 Benefits (MEUR)'!AP72</f>
        <v>0</v>
      </c>
      <c r="AP71" s="45">
        <f>'ETR CO2 Benefits (MEUR)'!AQ72</f>
        <v>0</v>
      </c>
      <c r="AQ71" s="45">
        <f>'ETR CO2 Benefits (MEUR)'!AR72</f>
        <v>0</v>
      </c>
      <c r="AR71" s="45">
        <f>'ETR CO2 Benefits (MEUR)'!AS72</f>
        <v>0</v>
      </c>
      <c r="AS71" s="68">
        <f>'ETR CO2 Benefits (MEUR)'!AT72</f>
        <v>7.4036</v>
      </c>
      <c r="AT71" s="49">
        <f>'ETR CO2 Benefits (MEUR)'!AU72</f>
        <v>0</v>
      </c>
      <c r="AU71" s="49">
        <f>'ETR CO2 Benefits (MEUR)'!AV72</f>
        <v>0</v>
      </c>
      <c r="AV71" s="49">
        <f>'ETR CO2 Benefits (MEUR)'!AW72</f>
        <v>0</v>
      </c>
      <c r="AW71" s="49">
        <f>'ETR CO2 Benefits (MEUR)'!AX72</f>
        <v>0</v>
      </c>
      <c r="AX71" s="46">
        <f>'ETR CO2 Benefits (MEUR)'!AY72</f>
        <v>5.9228800000000001</v>
      </c>
    </row>
    <row r="72" spans="1:50" ht="139.5" customHeight="1" x14ac:dyDescent="0.25">
      <c r="A72" s="26" t="str">
        <f>'ETR Capacities'!B73</f>
        <v>ES</v>
      </c>
      <c r="B72" s="14" t="str">
        <f>'ETR Capacities'!C73</f>
        <v>ETR-N-504</v>
      </c>
      <c r="C72" s="14" t="str">
        <f>_xlfn.XLOOKUP(B72,[4]ETR!$D$4:$D$78,[4]ETR!$E$4:$E$78)</f>
        <v>Sun2Hy</v>
      </c>
      <c r="D72" s="14" t="str">
        <f>_xlfn.XLOOKUP(B72,'ETR Capacities'!$C$5:$C$79,'ETR Capacities'!$E$5:$E$79)</f>
        <v xml:space="preserve">Hydrogen and synthetic methane </v>
      </c>
      <c r="E72" s="73" t="str">
        <f>IF(_xlfn.XLOOKUP(B72,'ETR Capacities'!$C$5:$C$79,'ETR Capacities'!$F$5:$F$79)=0," ",_xlfn.XLOOKUP(B72,'ETR Capacities'!$C$5:$C$79,'ETR Capacities'!$F$5:$F$79))</f>
        <v xml:space="preserve"> </v>
      </c>
      <c r="F72" s="113">
        <f>'ETR CO2 Benefits (MEUR)'!G73</f>
        <v>0</v>
      </c>
      <c r="G72" s="113">
        <f>'ETR CO2 Benefits (MEUR)'!H73</f>
        <v>0</v>
      </c>
      <c r="H72" s="113">
        <f>'ETR CO2 Benefits (MEUR)'!I73</f>
        <v>0</v>
      </c>
      <c r="I72" s="113">
        <f>'ETR CO2 Benefits (MEUR)'!J73</f>
        <v>0</v>
      </c>
      <c r="J72" s="114">
        <f>'ETR CO2 Benefits (MEUR)'!K73</f>
        <v>0</v>
      </c>
      <c r="K72" s="218">
        <f>'ETR CO2 Benefits (MEUR)'!L73</f>
        <v>0.28329840000000001</v>
      </c>
      <c r="L72" s="218">
        <f>'ETR CO2 Benefits (MEUR)'!M73</f>
        <v>0</v>
      </c>
      <c r="M72" s="218">
        <f>'ETR CO2 Benefits (MEUR)'!N73</f>
        <v>0</v>
      </c>
      <c r="N72" s="218">
        <f>'ETR CO2 Benefits (MEUR)'!O73</f>
        <v>0</v>
      </c>
      <c r="O72" s="219">
        <f>'ETR CO2 Benefits (MEUR)'!P73</f>
        <v>0</v>
      </c>
      <c r="P72" s="218">
        <f>'ETR CO2 Benefits (MEUR)'!Q73</f>
        <v>0.11635470000000001</v>
      </c>
      <c r="Q72" s="218">
        <f>'ETR CO2 Benefits (MEUR)'!R73</f>
        <v>0</v>
      </c>
      <c r="R72" s="218">
        <f>'ETR CO2 Benefits (MEUR)'!S73</f>
        <v>0</v>
      </c>
      <c r="S72" s="218">
        <f>'ETR CO2 Benefits (MEUR)'!T73</f>
        <v>0</v>
      </c>
      <c r="T72" s="219">
        <f>'ETR CO2 Benefits (MEUR)'!U73</f>
        <v>0</v>
      </c>
      <c r="U72" s="236">
        <f>'ETR CO2 Benefits (MEUR)'!V73</f>
        <v>0.13659030000000003</v>
      </c>
      <c r="V72" s="236">
        <f>'ETR CO2 Benefits (MEUR)'!W73</f>
        <v>0</v>
      </c>
      <c r="W72" s="236">
        <f>'ETR CO2 Benefits (MEUR)'!X73</f>
        <v>0</v>
      </c>
      <c r="X72" s="236">
        <f>'ETR CO2 Benefits (MEUR)'!Y73</f>
        <v>0</v>
      </c>
      <c r="Y72" s="237">
        <f>'ETR CO2 Benefits (MEUR)'!Z73</f>
        <v>0</v>
      </c>
      <c r="Z72" s="64">
        <f>'ETR CO2 Benefits (MEUR)'!AA73</f>
        <v>0.26812170000000002</v>
      </c>
      <c r="AA72" s="64">
        <f>'ETR CO2 Benefits (MEUR)'!AB73</f>
        <v>0</v>
      </c>
      <c r="AB72" s="64">
        <f>'ETR CO2 Benefits (MEUR)'!AC73</f>
        <v>0</v>
      </c>
      <c r="AC72" s="64">
        <f>'ETR CO2 Benefits (MEUR)'!AD73</f>
        <v>0</v>
      </c>
      <c r="AD72" s="51">
        <f>'ETR CO2 Benefits (MEUR)'!AE73</f>
        <v>0</v>
      </c>
      <c r="AE72" s="62">
        <f>'ETR CO2 Benefits (MEUR)'!AF73</f>
        <v>0.17706150000000004</v>
      </c>
      <c r="AF72" s="62">
        <f>'ETR CO2 Benefits (MEUR)'!AG73</f>
        <v>0</v>
      </c>
      <c r="AG72" s="62">
        <f>'ETR CO2 Benefits (MEUR)'!AH73</f>
        <v>0</v>
      </c>
      <c r="AH72" s="62">
        <f>'ETR CO2 Benefits (MEUR)'!AI73</f>
        <v>0</v>
      </c>
      <c r="AI72" s="50">
        <f>'ETR CO2 Benefits (MEUR)'!AJ73</f>
        <v>0</v>
      </c>
      <c r="AJ72" s="236">
        <f>'ETR CO2 Benefits (MEUR)'!AK73</f>
        <v>0.37941750000000007</v>
      </c>
      <c r="AK72" s="236">
        <f>'ETR CO2 Benefits (MEUR)'!AL73</f>
        <v>0</v>
      </c>
      <c r="AL72" s="236">
        <f>'ETR CO2 Benefits (MEUR)'!AM73</f>
        <v>0</v>
      </c>
      <c r="AM72" s="236">
        <f>'ETR CO2 Benefits (MEUR)'!AN73</f>
        <v>0</v>
      </c>
      <c r="AN72" s="237">
        <f>'ETR CO2 Benefits (MEUR)'!AO73</f>
        <v>0</v>
      </c>
      <c r="AO72" s="64">
        <f>'ETR CO2 Benefits (MEUR)'!AP73</f>
        <v>0.50589000000000006</v>
      </c>
      <c r="AP72" s="64">
        <f>'ETR CO2 Benefits (MEUR)'!AQ73</f>
        <v>0</v>
      </c>
      <c r="AQ72" s="64">
        <f>'ETR CO2 Benefits (MEUR)'!AR73</f>
        <v>0</v>
      </c>
      <c r="AR72" s="64">
        <f>'ETR CO2 Benefits (MEUR)'!AS73</f>
        <v>0</v>
      </c>
      <c r="AS72" s="51">
        <f>'ETR CO2 Benefits (MEUR)'!AT73</f>
        <v>0</v>
      </c>
      <c r="AT72" s="62">
        <f>'ETR CO2 Benefits (MEUR)'!AU73</f>
        <v>0.40471200000000007</v>
      </c>
      <c r="AU72" s="62">
        <f>'ETR CO2 Benefits (MEUR)'!AV73</f>
        <v>0</v>
      </c>
      <c r="AV72" s="62">
        <f>'ETR CO2 Benefits (MEUR)'!AW73</f>
        <v>0</v>
      </c>
      <c r="AW72" s="62">
        <f>'ETR CO2 Benefits (MEUR)'!AX73</f>
        <v>0</v>
      </c>
      <c r="AX72" s="50">
        <f>'ETR CO2 Benefits (MEUR)'!AY73</f>
        <v>0</v>
      </c>
    </row>
    <row r="73" spans="1:50" ht="198" customHeight="1" x14ac:dyDescent="0.25">
      <c r="A73" s="25" t="str">
        <f>'ETR Capacities'!B74</f>
        <v>ES</v>
      </c>
      <c r="B73" s="10" t="str">
        <f>'ETR Capacities'!C74</f>
        <v>ETR-N-537</v>
      </c>
      <c r="C73" s="10" t="str">
        <f>_xlfn.XLOOKUP(B73,[4]ETR!$D$4:$D$78,[4]ETR!$E$4:$E$78)</f>
        <v>Green Crane - Spain</v>
      </c>
      <c r="D73" s="10" t="str">
        <f>_xlfn.XLOOKUP(B73,'ETR Capacities'!$C$5:$C$79,'ETR Capacities'!$E$5:$E$79)</f>
        <v xml:space="preserve">Hydrogen and synthetic methane </v>
      </c>
      <c r="E73" s="13" t="str">
        <f>IF(_xlfn.XLOOKUP(B73,'ETR Capacities'!$C$5:$C$79,'ETR Capacities'!$F$5:$F$79)=0," ",_xlfn.XLOOKUP(B73,'ETR Capacities'!$C$5:$C$79,'ETR Capacities'!$F$5:$F$79))</f>
        <v xml:space="preserve"> </v>
      </c>
      <c r="F73" s="105">
        <f>'ETR CO2 Benefits (MEUR)'!G74</f>
        <v>0</v>
      </c>
      <c r="G73" s="105">
        <f>'ETR CO2 Benefits (MEUR)'!H74</f>
        <v>0</v>
      </c>
      <c r="H73" s="105">
        <f>'ETR CO2 Benefits (MEUR)'!I74</f>
        <v>0</v>
      </c>
      <c r="I73" s="105">
        <f>'ETR CO2 Benefits (MEUR)'!J74</f>
        <v>0</v>
      </c>
      <c r="J73" s="106">
        <f>'ETR CO2 Benefits (MEUR)'!K74</f>
        <v>0</v>
      </c>
      <c r="K73" s="209">
        <f>'ETR CO2 Benefits (MEUR)'!L74</f>
        <v>2.6612880000000003</v>
      </c>
      <c r="L73" s="209">
        <f>'ETR CO2 Benefits (MEUR)'!M74</f>
        <v>0</v>
      </c>
      <c r="M73" s="209">
        <f>'ETR CO2 Benefits (MEUR)'!N74</f>
        <v>0</v>
      </c>
      <c r="N73" s="209">
        <f>'ETR CO2 Benefits (MEUR)'!O74</f>
        <v>0</v>
      </c>
      <c r="O73" s="210">
        <f>'ETR CO2 Benefits (MEUR)'!P74</f>
        <v>0</v>
      </c>
      <c r="P73" s="209">
        <f>'ETR CO2 Benefits (MEUR)'!Q74</f>
        <v>1.0930290000000003</v>
      </c>
      <c r="Q73" s="209">
        <f>'ETR CO2 Benefits (MEUR)'!R74</f>
        <v>0</v>
      </c>
      <c r="R73" s="209">
        <f>'ETR CO2 Benefits (MEUR)'!S74</f>
        <v>0</v>
      </c>
      <c r="S73" s="209">
        <f>'ETR CO2 Benefits (MEUR)'!T74</f>
        <v>0</v>
      </c>
      <c r="T73" s="210">
        <f>'ETR CO2 Benefits (MEUR)'!U74</f>
        <v>0</v>
      </c>
      <c r="U73" s="227">
        <f>'ETR CO2 Benefits (MEUR)'!V74</f>
        <v>1.2831210000000002</v>
      </c>
      <c r="V73" s="227">
        <f>'ETR CO2 Benefits (MEUR)'!W74</f>
        <v>0</v>
      </c>
      <c r="W73" s="227">
        <f>'ETR CO2 Benefits (MEUR)'!X74</f>
        <v>0</v>
      </c>
      <c r="X73" s="227">
        <f>'ETR CO2 Benefits (MEUR)'!Y74</f>
        <v>0</v>
      </c>
      <c r="Y73" s="228">
        <f>'ETR CO2 Benefits (MEUR)'!Z74</f>
        <v>0</v>
      </c>
      <c r="Z73" s="37">
        <f>'ETR CO2 Benefits (MEUR)'!AA74</f>
        <v>2.5187190000000004</v>
      </c>
      <c r="AA73" s="37">
        <f>'ETR CO2 Benefits (MEUR)'!AB74</f>
        <v>0</v>
      </c>
      <c r="AB73" s="37">
        <f>'ETR CO2 Benefits (MEUR)'!AC74</f>
        <v>0</v>
      </c>
      <c r="AC73" s="37">
        <f>'ETR CO2 Benefits (MEUR)'!AD74</f>
        <v>0</v>
      </c>
      <c r="AD73" s="242">
        <f>'ETR CO2 Benefits (MEUR)'!AE74</f>
        <v>0</v>
      </c>
      <c r="AE73" s="40">
        <f>'ETR CO2 Benefits (MEUR)'!AF74</f>
        <v>1.6633050000000003</v>
      </c>
      <c r="AF73" s="40">
        <f>'ETR CO2 Benefits (MEUR)'!AG74</f>
        <v>0</v>
      </c>
      <c r="AG73" s="40">
        <f>'ETR CO2 Benefits (MEUR)'!AH74</f>
        <v>0</v>
      </c>
      <c r="AH73" s="40">
        <f>'ETR CO2 Benefits (MEUR)'!AI74</f>
        <v>0</v>
      </c>
      <c r="AI73" s="248">
        <f>'ETR CO2 Benefits (MEUR)'!AJ74</f>
        <v>0</v>
      </c>
      <c r="AJ73" s="227">
        <f>'ETR CO2 Benefits (MEUR)'!AK74</f>
        <v>3.5642250000000004</v>
      </c>
      <c r="AK73" s="227">
        <f>'ETR CO2 Benefits (MEUR)'!AL74</f>
        <v>0</v>
      </c>
      <c r="AL73" s="227">
        <f>'ETR CO2 Benefits (MEUR)'!AM74</f>
        <v>0</v>
      </c>
      <c r="AM73" s="227">
        <f>'ETR CO2 Benefits (MEUR)'!AN74</f>
        <v>0</v>
      </c>
      <c r="AN73" s="228">
        <f>'ETR CO2 Benefits (MEUR)'!AO74</f>
        <v>0</v>
      </c>
      <c r="AO73" s="37">
        <f>'ETR CO2 Benefits (MEUR)'!AP74</f>
        <v>4.7523000000000009</v>
      </c>
      <c r="AP73" s="37">
        <f>'ETR CO2 Benefits (MEUR)'!AQ74</f>
        <v>0</v>
      </c>
      <c r="AQ73" s="37">
        <f>'ETR CO2 Benefits (MEUR)'!AR74</f>
        <v>0</v>
      </c>
      <c r="AR73" s="37">
        <f>'ETR CO2 Benefits (MEUR)'!AS74</f>
        <v>0</v>
      </c>
      <c r="AS73" s="242">
        <f>'ETR CO2 Benefits (MEUR)'!AT74</f>
        <v>0</v>
      </c>
      <c r="AT73" s="40">
        <f>'ETR CO2 Benefits (MEUR)'!AU74</f>
        <v>3.8018400000000003</v>
      </c>
      <c r="AU73" s="40">
        <f>'ETR CO2 Benefits (MEUR)'!AV74</f>
        <v>0</v>
      </c>
      <c r="AV73" s="40">
        <f>'ETR CO2 Benefits (MEUR)'!AW74</f>
        <v>0</v>
      </c>
      <c r="AW73" s="40">
        <f>'ETR CO2 Benefits (MEUR)'!AX74</f>
        <v>0</v>
      </c>
      <c r="AX73" s="248">
        <f>'ETR CO2 Benefits (MEUR)'!AY74</f>
        <v>0</v>
      </c>
    </row>
    <row r="74" spans="1:50" ht="203.25" customHeight="1" x14ac:dyDescent="0.25">
      <c r="A74" s="25" t="str">
        <f>'ETR Capacities'!B75</f>
        <v>ES</v>
      </c>
      <c r="B74" s="10" t="str">
        <f>'ETR Capacities'!C75</f>
        <v>ETR-F-541</v>
      </c>
      <c r="C74" s="10" t="str">
        <f>_xlfn.XLOOKUP(B74,[4]ETR!$D$4:$D$78,[4]ETR!$E$4:$E$78)</f>
        <v xml:space="preserve">CORE LNGas hive and LNGHIVE2 Infrastructure and logistic solutions </v>
      </c>
      <c r="D74" s="10" t="str">
        <f>_xlfn.XLOOKUP(B74,'ETR Capacities'!$C$5:$C$79,'ETR Capacities'!$E$5:$E$79)</f>
        <v>CNG/LNG for transport</v>
      </c>
      <c r="E74" s="13" t="str">
        <f>IF(_xlfn.XLOOKUP(B74,'ETR Capacities'!$C$5:$C$79,'ETR Capacities'!$F$5:$F$79)=0," ",_xlfn.XLOOKUP(B74,'ETR Capacities'!$C$5:$C$79,'ETR Capacities'!$F$5:$F$79))</f>
        <v xml:space="preserve"> </v>
      </c>
      <c r="F74" s="105" t="str">
        <f>'ETR CO2 Benefits (MEUR)'!G75</f>
        <v xml:space="preserve"> </v>
      </c>
      <c r="G74" s="105" t="str">
        <f>'ETR CO2 Benefits (MEUR)'!H75</f>
        <v xml:space="preserve"> </v>
      </c>
      <c r="H74" s="105" t="str">
        <f>'ETR CO2 Benefits (MEUR)'!I75</f>
        <v xml:space="preserve"> </v>
      </c>
      <c r="I74" s="105" t="str">
        <f>'ETR CO2 Benefits (MEUR)'!J75</f>
        <v xml:space="preserve"> </v>
      </c>
      <c r="J74" s="106" t="str">
        <f>'ETR CO2 Benefits (MEUR)'!K75</f>
        <v xml:space="preserve"> </v>
      </c>
      <c r="K74" s="209" t="str">
        <f>'ETR CO2 Benefits (MEUR)'!L75</f>
        <v xml:space="preserve"> </v>
      </c>
      <c r="L74" s="209" t="str">
        <f>'ETR CO2 Benefits (MEUR)'!M75</f>
        <v xml:space="preserve"> </v>
      </c>
      <c r="M74" s="209" t="str">
        <f>'ETR CO2 Benefits (MEUR)'!N75</f>
        <v xml:space="preserve"> </v>
      </c>
      <c r="N74" s="209" t="str">
        <f>'ETR CO2 Benefits (MEUR)'!O75</f>
        <v xml:space="preserve"> </v>
      </c>
      <c r="O74" s="210" t="str">
        <f>'ETR CO2 Benefits (MEUR)'!P75</f>
        <v xml:space="preserve"> </v>
      </c>
      <c r="P74" s="209" t="str">
        <f>'ETR CO2 Benefits (MEUR)'!Q75</f>
        <v xml:space="preserve"> </v>
      </c>
      <c r="Q74" s="209" t="str">
        <f>'ETR CO2 Benefits (MEUR)'!R75</f>
        <v xml:space="preserve"> </v>
      </c>
      <c r="R74" s="209" t="str">
        <f>'ETR CO2 Benefits (MEUR)'!S75</f>
        <v xml:space="preserve"> </v>
      </c>
      <c r="S74" s="209" t="str">
        <f>'ETR CO2 Benefits (MEUR)'!T75</f>
        <v xml:space="preserve"> </v>
      </c>
      <c r="T74" s="210" t="str">
        <f>'ETR CO2 Benefits (MEUR)'!U75</f>
        <v xml:space="preserve"> </v>
      </c>
      <c r="U74" s="227" t="str">
        <f>'ETR CO2 Benefits (MEUR)'!V75</f>
        <v xml:space="preserve"> </v>
      </c>
      <c r="V74" s="227" t="str">
        <f>'ETR CO2 Benefits (MEUR)'!W75</f>
        <v xml:space="preserve"> </v>
      </c>
      <c r="W74" s="227" t="str">
        <f>'ETR CO2 Benefits (MEUR)'!X75</f>
        <v xml:space="preserve"> </v>
      </c>
      <c r="X74" s="227" t="str">
        <f>'ETR CO2 Benefits (MEUR)'!Y75</f>
        <v xml:space="preserve"> </v>
      </c>
      <c r="Y74" s="228" t="str">
        <f>'ETR CO2 Benefits (MEUR)'!Z75</f>
        <v xml:space="preserve"> </v>
      </c>
      <c r="Z74" s="37" t="str">
        <f>'ETR CO2 Benefits (MEUR)'!AA75</f>
        <v xml:space="preserve"> </v>
      </c>
      <c r="AA74" s="37" t="str">
        <f>'ETR CO2 Benefits (MEUR)'!AB75</f>
        <v xml:space="preserve"> </v>
      </c>
      <c r="AB74" s="37" t="str">
        <f>'ETR CO2 Benefits (MEUR)'!AC75</f>
        <v xml:space="preserve"> </v>
      </c>
      <c r="AC74" s="37" t="str">
        <f>'ETR CO2 Benefits (MEUR)'!AD75</f>
        <v xml:space="preserve"> </v>
      </c>
      <c r="AD74" s="242" t="str">
        <f>'ETR CO2 Benefits (MEUR)'!AE75</f>
        <v xml:space="preserve"> </v>
      </c>
      <c r="AE74" s="40" t="str">
        <f>'ETR CO2 Benefits (MEUR)'!AF75</f>
        <v xml:space="preserve"> </v>
      </c>
      <c r="AF74" s="40" t="str">
        <f>'ETR CO2 Benefits (MEUR)'!AG75</f>
        <v xml:space="preserve"> </v>
      </c>
      <c r="AG74" s="40" t="str">
        <f>'ETR CO2 Benefits (MEUR)'!AH75</f>
        <v xml:space="preserve"> </v>
      </c>
      <c r="AH74" s="40" t="str">
        <f>'ETR CO2 Benefits (MEUR)'!AI75</f>
        <v xml:space="preserve"> </v>
      </c>
      <c r="AI74" s="248" t="str">
        <f>'ETR CO2 Benefits (MEUR)'!AJ75</f>
        <v xml:space="preserve"> </v>
      </c>
      <c r="AJ74" s="227" t="str">
        <f>'ETR CO2 Benefits (MEUR)'!AK75</f>
        <v xml:space="preserve"> </v>
      </c>
      <c r="AK74" s="227" t="str">
        <f>'ETR CO2 Benefits (MEUR)'!AL75</f>
        <v xml:space="preserve"> </v>
      </c>
      <c r="AL74" s="227" t="str">
        <f>'ETR CO2 Benefits (MEUR)'!AM75</f>
        <v xml:space="preserve"> </v>
      </c>
      <c r="AM74" s="227" t="str">
        <f>'ETR CO2 Benefits (MEUR)'!AN75</f>
        <v xml:space="preserve"> </v>
      </c>
      <c r="AN74" s="228" t="str">
        <f>'ETR CO2 Benefits (MEUR)'!AO75</f>
        <v xml:space="preserve"> </v>
      </c>
      <c r="AO74" s="37" t="str">
        <f>'ETR CO2 Benefits (MEUR)'!AP75</f>
        <v xml:space="preserve"> </v>
      </c>
      <c r="AP74" s="37" t="str">
        <f>'ETR CO2 Benefits (MEUR)'!AQ75</f>
        <v xml:space="preserve"> </v>
      </c>
      <c r="AQ74" s="37" t="str">
        <f>'ETR CO2 Benefits (MEUR)'!AR75</f>
        <v xml:space="preserve"> </v>
      </c>
      <c r="AR74" s="37" t="str">
        <f>'ETR CO2 Benefits (MEUR)'!AS75</f>
        <v xml:space="preserve"> </v>
      </c>
      <c r="AS74" s="242" t="str">
        <f>'ETR CO2 Benefits (MEUR)'!AT75</f>
        <v xml:space="preserve"> </v>
      </c>
      <c r="AT74" s="40" t="str">
        <f>'ETR CO2 Benefits (MEUR)'!AU75</f>
        <v xml:space="preserve"> </v>
      </c>
      <c r="AU74" s="40" t="str">
        <f>'ETR CO2 Benefits (MEUR)'!AV75</f>
        <v xml:space="preserve"> </v>
      </c>
      <c r="AV74" s="40" t="str">
        <f>'ETR CO2 Benefits (MEUR)'!AW75</f>
        <v xml:space="preserve"> </v>
      </c>
      <c r="AW74" s="40" t="str">
        <f>'ETR CO2 Benefits (MEUR)'!AX75</f>
        <v xml:space="preserve"> </v>
      </c>
      <c r="AX74" s="248" t="str">
        <f>'ETR CO2 Benefits (MEUR)'!AY75</f>
        <v xml:space="preserve"> </v>
      </c>
    </row>
    <row r="75" spans="1:50" ht="199.5" customHeight="1" x14ac:dyDescent="0.25">
      <c r="A75" s="25" t="str">
        <f>'ETR Capacities'!B76</f>
        <v>ES</v>
      </c>
      <c r="B75" s="10" t="str">
        <f>'ETR Capacities'!C76</f>
        <v>ETR-F-632</v>
      </c>
      <c r="C75" s="10" t="str">
        <f>_xlfn.XLOOKUP(B75,[4]ETR!$D$4:$D$78,[4]ETR!$E$4:$E$78)</f>
        <v>Railway project roadmap. Transformation to LNG</v>
      </c>
      <c r="D75" s="10" t="str">
        <f>_xlfn.XLOOKUP(B75,'ETR Capacities'!$C$5:$C$79,'ETR Capacities'!$E$5:$E$79)</f>
        <v>CNG/LNG for transport</v>
      </c>
      <c r="E75" s="13" t="str">
        <f>IF(_xlfn.XLOOKUP(B75,'ETR Capacities'!$C$5:$C$79,'ETR Capacities'!$F$5:$F$79)=0," ",_xlfn.XLOOKUP(B75,'ETR Capacities'!$C$5:$C$79,'ETR Capacities'!$F$5:$F$79))</f>
        <v xml:space="preserve"> </v>
      </c>
      <c r="F75" s="105" t="str">
        <f>'ETR CO2 Benefits (MEUR)'!G76</f>
        <v xml:space="preserve"> </v>
      </c>
      <c r="G75" s="105" t="str">
        <f>'ETR CO2 Benefits (MEUR)'!H76</f>
        <v xml:space="preserve"> </v>
      </c>
      <c r="H75" s="105" t="str">
        <f>'ETR CO2 Benefits (MEUR)'!I76</f>
        <v xml:space="preserve"> </v>
      </c>
      <c r="I75" s="105" t="str">
        <f>'ETR CO2 Benefits (MEUR)'!J76</f>
        <v xml:space="preserve"> </v>
      </c>
      <c r="J75" s="106" t="str">
        <f>'ETR CO2 Benefits (MEUR)'!K76</f>
        <v xml:space="preserve"> </v>
      </c>
      <c r="K75" s="209" t="str">
        <f>'ETR CO2 Benefits (MEUR)'!L76</f>
        <v xml:space="preserve"> </v>
      </c>
      <c r="L75" s="209" t="str">
        <f>'ETR CO2 Benefits (MEUR)'!M76</f>
        <v xml:space="preserve"> </v>
      </c>
      <c r="M75" s="209" t="str">
        <f>'ETR CO2 Benefits (MEUR)'!N76</f>
        <v xml:space="preserve"> </v>
      </c>
      <c r="N75" s="209" t="str">
        <f>'ETR CO2 Benefits (MEUR)'!O76</f>
        <v xml:space="preserve"> </v>
      </c>
      <c r="O75" s="210" t="str">
        <f>'ETR CO2 Benefits (MEUR)'!P76</f>
        <v xml:space="preserve"> </v>
      </c>
      <c r="P75" s="209" t="str">
        <f>'ETR CO2 Benefits (MEUR)'!Q76</f>
        <v xml:space="preserve"> </v>
      </c>
      <c r="Q75" s="209" t="str">
        <f>'ETR CO2 Benefits (MEUR)'!R76</f>
        <v xml:space="preserve"> </v>
      </c>
      <c r="R75" s="209" t="str">
        <f>'ETR CO2 Benefits (MEUR)'!S76</f>
        <v xml:space="preserve"> </v>
      </c>
      <c r="S75" s="209" t="str">
        <f>'ETR CO2 Benefits (MEUR)'!T76</f>
        <v xml:space="preserve"> </v>
      </c>
      <c r="T75" s="210" t="str">
        <f>'ETR CO2 Benefits (MEUR)'!U76</f>
        <v xml:space="preserve"> </v>
      </c>
      <c r="U75" s="227" t="str">
        <f>'ETR CO2 Benefits (MEUR)'!V76</f>
        <v xml:space="preserve"> </v>
      </c>
      <c r="V75" s="227" t="str">
        <f>'ETR CO2 Benefits (MEUR)'!W76</f>
        <v xml:space="preserve"> </v>
      </c>
      <c r="W75" s="227" t="str">
        <f>'ETR CO2 Benefits (MEUR)'!X76</f>
        <v xml:space="preserve"> </v>
      </c>
      <c r="X75" s="227" t="str">
        <f>'ETR CO2 Benefits (MEUR)'!Y76</f>
        <v xml:space="preserve"> </v>
      </c>
      <c r="Y75" s="228" t="str">
        <f>'ETR CO2 Benefits (MEUR)'!Z76</f>
        <v xml:space="preserve"> </v>
      </c>
      <c r="Z75" s="37" t="str">
        <f>'ETR CO2 Benefits (MEUR)'!AA76</f>
        <v xml:space="preserve"> </v>
      </c>
      <c r="AA75" s="37" t="str">
        <f>'ETR CO2 Benefits (MEUR)'!AB76</f>
        <v xml:space="preserve"> </v>
      </c>
      <c r="AB75" s="37" t="str">
        <f>'ETR CO2 Benefits (MEUR)'!AC76</f>
        <v xml:space="preserve"> </v>
      </c>
      <c r="AC75" s="37" t="str">
        <f>'ETR CO2 Benefits (MEUR)'!AD76</f>
        <v xml:space="preserve"> </v>
      </c>
      <c r="AD75" s="242" t="str">
        <f>'ETR CO2 Benefits (MEUR)'!AE76</f>
        <v xml:space="preserve"> </v>
      </c>
      <c r="AE75" s="40" t="str">
        <f>'ETR CO2 Benefits (MEUR)'!AF76</f>
        <v xml:space="preserve"> </v>
      </c>
      <c r="AF75" s="40" t="str">
        <f>'ETR CO2 Benefits (MEUR)'!AG76</f>
        <v xml:space="preserve"> </v>
      </c>
      <c r="AG75" s="40" t="str">
        <f>'ETR CO2 Benefits (MEUR)'!AH76</f>
        <v xml:space="preserve"> </v>
      </c>
      <c r="AH75" s="40" t="str">
        <f>'ETR CO2 Benefits (MEUR)'!AI76</f>
        <v xml:space="preserve"> </v>
      </c>
      <c r="AI75" s="248" t="str">
        <f>'ETR CO2 Benefits (MEUR)'!AJ76</f>
        <v xml:space="preserve"> </v>
      </c>
      <c r="AJ75" s="227" t="str">
        <f>'ETR CO2 Benefits (MEUR)'!AK76</f>
        <v xml:space="preserve"> </v>
      </c>
      <c r="AK75" s="227" t="str">
        <f>'ETR CO2 Benefits (MEUR)'!AL76</f>
        <v xml:space="preserve"> </v>
      </c>
      <c r="AL75" s="227" t="str">
        <f>'ETR CO2 Benefits (MEUR)'!AM76</f>
        <v xml:space="preserve"> </v>
      </c>
      <c r="AM75" s="227" t="str">
        <f>'ETR CO2 Benefits (MEUR)'!AN76</f>
        <v xml:space="preserve"> </v>
      </c>
      <c r="AN75" s="228" t="str">
        <f>'ETR CO2 Benefits (MEUR)'!AO76</f>
        <v xml:space="preserve"> </v>
      </c>
      <c r="AO75" s="37" t="str">
        <f>'ETR CO2 Benefits (MEUR)'!AP76</f>
        <v xml:space="preserve"> </v>
      </c>
      <c r="AP75" s="37" t="str">
        <f>'ETR CO2 Benefits (MEUR)'!AQ76</f>
        <v xml:space="preserve"> </v>
      </c>
      <c r="AQ75" s="37" t="str">
        <f>'ETR CO2 Benefits (MEUR)'!AR76</f>
        <v xml:space="preserve"> </v>
      </c>
      <c r="AR75" s="37" t="str">
        <f>'ETR CO2 Benefits (MEUR)'!AS76</f>
        <v xml:space="preserve"> </v>
      </c>
      <c r="AS75" s="242" t="str">
        <f>'ETR CO2 Benefits (MEUR)'!AT76</f>
        <v xml:space="preserve"> </v>
      </c>
      <c r="AT75" s="40" t="str">
        <f>'ETR CO2 Benefits (MEUR)'!AU76</f>
        <v xml:space="preserve"> </v>
      </c>
      <c r="AU75" s="40" t="str">
        <f>'ETR CO2 Benefits (MEUR)'!AV76</f>
        <v xml:space="preserve"> </v>
      </c>
      <c r="AV75" s="40" t="str">
        <f>'ETR CO2 Benefits (MEUR)'!AW76</f>
        <v xml:space="preserve"> </v>
      </c>
      <c r="AW75" s="40" t="str">
        <f>'ETR CO2 Benefits (MEUR)'!AX76</f>
        <v xml:space="preserve"> </v>
      </c>
      <c r="AX75" s="248" t="str">
        <f>'ETR CO2 Benefits (MEUR)'!AY76</f>
        <v xml:space="preserve"> </v>
      </c>
    </row>
    <row r="76" spans="1:50" ht="119.25" customHeight="1" x14ac:dyDescent="0.25">
      <c r="A76" s="25" t="str">
        <f>'ETR Capacities'!B77</f>
        <v>ES</v>
      </c>
      <c r="B76" s="10" t="str">
        <f>'ETR Capacities'!C77</f>
        <v>ETR-N-427</v>
      </c>
      <c r="C76" s="10" t="str">
        <f>_xlfn.XLOOKUP(B76,[4]ETR!$D$4:$D$78,[4]ETR!$E$4:$E$78)</f>
        <v>P2G integrated in Reganosa NG Transmission Grid</v>
      </c>
      <c r="D76" s="10" t="str">
        <f>_xlfn.XLOOKUP(B76,'ETR Capacities'!$C$5:$C$79,'ETR Capacities'!$E$5:$E$79)</f>
        <v xml:space="preserve">Hydrogen and synthetic methane </v>
      </c>
      <c r="E76" s="13" t="str">
        <f>IF(_xlfn.XLOOKUP(B76,'ETR Capacities'!$C$5:$C$79,'ETR Capacities'!$F$5:$F$79)=0," ",_xlfn.XLOOKUP(B76,'ETR Capacities'!$C$5:$C$79,'ETR Capacities'!$F$5:$F$79))</f>
        <v xml:space="preserve"> </v>
      </c>
      <c r="F76" s="105">
        <f>'ETR CO2 Benefits (MEUR)'!G77</f>
        <v>0</v>
      </c>
      <c r="G76" s="105">
        <f>'ETR CO2 Benefits (MEUR)'!H77</f>
        <v>0</v>
      </c>
      <c r="H76" s="105">
        <f>'ETR CO2 Benefits (MEUR)'!I77</f>
        <v>0</v>
      </c>
      <c r="I76" s="105">
        <f>'ETR CO2 Benefits (MEUR)'!J77</f>
        <v>0</v>
      </c>
      <c r="J76" s="106">
        <f>'ETR CO2 Benefits (MEUR)'!K77</f>
        <v>0</v>
      </c>
      <c r="K76" s="209">
        <f>'ETR CO2 Benefits (MEUR)'!L77</f>
        <v>8.1555600000000013</v>
      </c>
      <c r="L76" s="209">
        <f>'ETR CO2 Benefits (MEUR)'!M77</f>
        <v>0</v>
      </c>
      <c r="M76" s="209">
        <f>'ETR CO2 Benefits (MEUR)'!N77</f>
        <v>0</v>
      </c>
      <c r="N76" s="209">
        <f>'ETR CO2 Benefits (MEUR)'!O77</f>
        <v>0</v>
      </c>
      <c r="O76" s="210">
        <f>'ETR CO2 Benefits (MEUR)'!P77</f>
        <v>0</v>
      </c>
      <c r="P76" s="209">
        <f>'ETR CO2 Benefits (MEUR)'!Q77</f>
        <v>3.3496050000000004</v>
      </c>
      <c r="Q76" s="209">
        <f>'ETR CO2 Benefits (MEUR)'!R77</f>
        <v>0</v>
      </c>
      <c r="R76" s="209">
        <f>'ETR CO2 Benefits (MEUR)'!S77</f>
        <v>0</v>
      </c>
      <c r="S76" s="209">
        <f>'ETR CO2 Benefits (MEUR)'!T77</f>
        <v>0</v>
      </c>
      <c r="T76" s="210">
        <f>'ETR CO2 Benefits (MEUR)'!U77</f>
        <v>0</v>
      </c>
      <c r="U76" s="227">
        <f>'ETR CO2 Benefits (MEUR)'!V77</f>
        <v>3.9321450000000011</v>
      </c>
      <c r="V76" s="227">
        <f>'ETR CO2 Benefits (MEUR)'!W77</f>
        <v>0</v>
      </c>
      <c r="W76" s="227">
        <f>'ETR CO2 Benefits (MEUR)'!X77</f>
        <v>0</v>
      </c>
      <c r="X76" s="227">
        <f>'ETR CO2 Benefits (MEUR)'!Y77</f>
        <v>0</v>
      </c>
      <c r="Y76" s="228">
        <f>'ETR CO2 Benefits (MEUR)'!Z77</f>
        <v>0</v>
      </c>
      <c r="Z76" s="37">
        <f>'ETR CO2 Benefits (MEUR)'!AA77</f>
        <v>7.7186550000000018</v>
      </c>
      <c r="AA76" s="37">
        <f>'ETR CO2 Benefits (MEUR)'!AB77</f>
        <v>0</v>
      </c>
      <c r="AB76" s="37">
        <f>'ETR CO2 Benefits (MEUR)'!AC77</f>
        <v>0</v>
      </c>
      <c r="AC76" s="37">
        <f>'ETR CO2 Benefits (MEUR)'!AD77</f>
        <v>0</v>
      </c>
      <c r="AD76" s="242">
        <f>'ETR CO2 Benefits (MEUR)'!AE77</f>
        <v>0</v>
      </c>
      <c r="AE76" s="40">
        <f>'ETR CO2 Benefits (MEUR)'!AF77</f>
        <v>5.0972250000000008</v>
      </c>
      <c r="AF76" s="40">
        <f>'ETR CO2 Benefits (MEUR)'!AG77</f>
        <v>0</v>
      </c>
      <c r="AG76" s="40">
        <f>'ETR CO2 Benefits (MEUR)'!AH77</f>
        <v>0</v>
      </c>
      <c r="AH76" s="40">
        <f>'ETR CO2 Benefits (MEUR)'!AI77</f>
        <v>0</v>
      </c>
      <c r="AI76" s="248">
        <f>'ETR CO2 Benefits (MEUR)'!AJ77</f>
        <v>0</v>
      </c>
      <c r="AJ76" s="227">
        <f>'ETR CO2 Benefits (MEUR)'!AK77</f>
        <v>10.922625000000002</v>
      </c>
      <c r="AK76" s="227">
        <f>'ETR CO2 Benefits (MEUR)'!AL77</f>
        <v>0</v>
      </c>
      <c r="AL76" s="227">
        <f>'ETR CO2 Benefits (MEUR)'!AM77</f>
        <v>0</v>
      </c>
      <c r="AM76" s="227">
        <f>'ETR CO2 Benefits (MEUR)'!AN77</f>
        <v>0</v>
      </c>
      <c r="AN76" s="228">
        <f>'ETR CO2 Benefits (MEUR)'!AO77</f>
        <v>0</v>
      </c>
      <c r="AO76" s="37">
        <f>'ETR CO2 Benefits (MEUR)'!AP77</f>
        <v>14.563500000000003</v>
      </c>
      <c r="AP76" s="37">
        <f>'ETR CO2 Benefits (MEUR)'!AQ77</f>
        <v>0</v>
      </c>
      <c r="AQ76" s="37">
        <f>'ETR CO2 Benefits (MEUR)'!AR77</f>
        <v>0</v>
      </c>
      <c r="AR76" s="37">
        <f>'ETR CO2 Benefits (MEUR)'!AS77</f>
        <v>0</v>
      </c>
      <c r="AS76" s="242">
        <f>'ETR CO2 Benefits (MEUR)'!AT77</f>
        <v>0</v>
      </c>
      <c r="AT76" s="40">
        <f>'ETR CO2 Benefits (MEUR)'!AU77</f>
        <v>11.650800000000002</v>
      </c>
      <c r="AU76" s="40">
        <f>'ETR CO2 Benefits (MEUR)'!AV77</f>
        <v>0</v>
      </c>
      <c r="AV76" s="40">
        <f>'ETR CO2 Benefits (MEUR)'!AW77</f>
        <v>0</v>
      </c>
      <c r="AW76" s="40">
        <f>'ETR CO2 Benefits (MEUR)'!AX77</f>
        <v>0</v>
      </c>
      <c r="AX76" s="248">
        <f>'ETR CO2 Benefits (MEUR)'!AY77</f>
        <v>0</v>
      </c>
    </row>
    <row r="77" spans="1:50" ht="168" customHeight="1" x14ac:dyDescent="0.25">
      <c r="A77" s="25" t="str">
        <f>'ETR Capacities'!B78</f>
        <v>ES</v>
      </c>
      <c r="B77" s="11" t="str">
        <f>'ETR Capacities'!C78</f>
        <v>ETR-N-483</v>
      </c>
      <c r="C77" s="11" t="str">
        <f>_xlfn.XLOOKUP(B77,[4]ETR!$D$4:$D$78,[4]ETR!$E$4:$E$78)</f>
        <v>L2DG (LNG to Decarbonised Gas)</v>
      </c>
      <c r="D77" s="11" t="str">
        <f>_xlfn.XLOOKUP(B77,'ETR Capacities'!$C$5:$C$79,'ETR Capacities'!$E$5:$E$79)</f>
        <v xml:space="preserve">Hydrogen and synthetic methane </v>
      </c>
      <c r="E77" s="75" t="str">
        <f>IF(_xlfn.XLOOKUP(B77,'ETR Capacities'!$C$5:$C$79,'ETR Capacities'!$F$5:$F$79)=0," ",_xlfn.XLOOKUP(B77,'ETR Capacities'!$C$5:$C$79,'ETR Capacities'!$F$5:$F$79))</f>
        <v xml:space="preserve"> </v>
      </c>
      <c r="F77" s="103">
        <f>'ETR CO2 Benefits (MEUR)'!G78</f>
        <v>0</v>
      </c>
      <c r="G77" s="103">
        <f>'ETR CO2 Benefits (MEUR)'!H78</f>
        <v>0</v>
      </c>
      <c r="H77" s="103">
        <f>'ETR CO2 Benefits (MEUR)'!I78</f>
        <v>0</v>
      </c>
      <c r="I77" s="103">
        <f>'ETR CO2 Benefits (MEUR)'!J78</f>
        <v>0</v>
      </c>
      <c r="J77" s="104">
        <f>'ETR CO2 Benefits (MEUR)'!K78</f>
        <v>0</v>
      </c>
      <c r="K77" s="207">
        <f>'ETR CO2 Benefits (MEUR)'!L78</f>
        <v>16.311120000000003</v>
      </c>
      <c r="L77" s="207">
        <f>'ETR CO2 Benefits (MEUR)'!M78</f>
        <v>0</v>
      </c>
      <c r="M77" s="207">
        <f>'ETR CO2 Benefits (MEUR)'!N78</f>
        <v>0</v>
      </c>
      <c r="N77" s="207">
        <f>'ETR CO2 Benefits (MEUR)'!O78</f>
        <v>0</v>
      </c>
      <c r="O77" s="208">
        <f>'ETR CO2 Benefits (MEUR)'!P78</f>
        <v>0</v>
      </c>
      <c r="P77" s="207">
        <f>'ETR CO2 Benefits (MEUR)'!Q78</f>
        <v>6.6992100000000008</v>
      </c>
      <c r="Q77" s="207">
        <f>'ETR CO2 Benefits (MEUR)'!R78</f>
        <v>0</v>
      </c>
      <c r="R77" s="207">
        <f>'ETR CO2 Benefits (MEUR)'!S78</f>
        <v>0</v>
      </c>
      <c r="S77" s="207">
        <f>'ETR CO2 Benefits (MEUR)'!T78</f>
        <v>0</v>
      </c>
      <c r="T77" s="208">
        <f>'ETR CO2 Benefits (MEUR)'!U78</f>
        <v>0</v>
      </c>
      <c r="U77" s="225">
        <f>'ETR CO2 Benefits (MEUR)'!V78</f>
        <v>7.8642900000000022</v>
      </c>
      <c r="V77" s="225">
        <f>'ETR CO2 Benefits (MEUR)'!W78</f>
        <v>0</v>
      </c>
      <c r="W77" s="225">
        <f>'ETR CO2 Benefits (MEUR)'!X78</f>
        <v>0</v>
      </c>
      <c r="X77" s="225">
        <f>'ETR CO2 Benefits (MEUR)'!Y78</f>
        <v>0</v>
      </c>
      <c r="Y77" s="226">
        <f>'ETR CO2 Benefits (MEUR)'!Z78</f>
        <v>0</v>
      </c>
      <c r="Z77" s="63">
        <f>'ETR CO2 Benefits (MEUR)'!AA78</f>
        <v>15.437310000000004</v>
      </c>
      <c r="AA77" s="63">
        <f>'ETR CO2 Benefits (MEUR)'!AB78</f>
        <v>0</v>
      </c>
      <c r="AB77" s="63">
        <f>'ETR CO2 Benefits (MEUR)'!AC78</f>
        <v>0</v>
      </c>
      <c r="AC77" s="63">
        <f>'ETR CO2 Benefits (MEUR)'!AD78</f>
        <v>0</v>
      </c>
      <c r="AD77" s="241">
        <f>'ETR CO2 Benefits (MEUR)'!AE78</f>
        <v>0</v>
      </c>
      <c r="AE77" s="61">
        <f>'ETR CO2 Benefits (MEUR)'!AF78</f>
        <v>10.194450000000002</v>
      </c>
      <c r="AF77" s="61">
        <f>'ETR CO2 Benefits (MEUR)'!AG78</f>
        <v>0</v>
      </c>
      <c r="AG77" s="61">
        <f>'ETR CO2 Benefits (MEUR)'!AH78</f>
        <v>0</v>
      </c>
      <c r="AH77" s="61">
        <f>'ETR CO2 Benefits (MEUR)'!AI78</f>
        <v>0</v>
      </c>
      <c r="AI77" s="247">
        <f>'ETR CO2 Benefits (MEUR)'!AJ78</f>
        <v>0</v>
      </c>
      <c r="AJ77" s="225">
        <f>'ETR CO2 Benefits (MEUR)'!AK78</f>
        <v>21.845250000000004</v>
      </c>
      <c r="AK77" s="225">
        <f>'ETR CO2 Benefits (MEUR)'!AL78</f>
        <v>0</v>
      </c>
      <c r="AL77" s="225">
        <f>'ETR CO2 Benefits (MEUR)'!AM78</f>
        <v>0</v>
      </c>
      <c r="AM77" s="225">
        <f>'ETR CO2 Benefits (MEUR)'!AN78</f>
        <v>0</v>
      </c>
      <c r="AN77" s="226">
        <f>'ETR CO2 Benefits (MEUR)'!AO78</f>
        <v>0</v>
      </c>
      <c r="AO77" s="63">
        <f>'ETR CO2 Benefits (MEUR)'!AP78</f>
        <v>29.127000000000006</v>
      </c>
      <c r="AP77" s="63">
        <f>'ETR CO2 Benefits (MEUR)'!AQ78</f>
        <v>0</v>
      </c>
      <c r="AQ77" s="63">
        <f>'ETR CO2 Benefits (MEUR)'!AR78</f>
        <v>0</v>
      </c>
      <c r="AR77" s="63">
        <f>'ETR CO2 Benefits (MEUR)'!AS78</f>
        <v>0</v>
      </c>
      <c r="AS77" s="241">
        <f>'ETR CO2 Benefits (MEUR)'!AT78</f>
        <v>0</v>
      </c>
      <c r="AT77" s="61">
        <f>'ETR CO2 Benefits (MEUR)'!AU78</f>
        <v>23.301600000000004</v>
      </c>
      <c r="AU77" s="61">
        <f>'ETR CO2 Benefits (MEUR)'!AV78</f>
        <v>0</v>
      </c>
      <c r="AV77" s="61">
        <f>'ETR CO2 Benefits (MEUR)'!AW78</f>
        <v>0</v>
      </c>
      <c r="AW77" s="61">
        <f>'ETR CO2 Benefits (MEUR)'!AX78</f>
        <v>0</v>
      </c>
      <c r="AX77" s="247">
        <f>'ETR CO2 Benefits (MEUR)'!AY78</f>
        <v>0</v>
      </c>
    </row>
    <row r="78" spans="1:50" ht="29.25" thickBot="1" x14ac:dyDescent="0.3">
      <c r="A78" s="71" t="s">
        <v>6</v>
      </c>
      <c r="B78" s="24" t="str">
        <f>'ETR Capacities'!C79</f>
        <v>ETR-N-921</v>
      </c>
      <c r="C78" s="24" t="str">
        <f>_xlfn.XLOOKUP(B78,[4]ETR!$D$4:$D$78,[4]ETR!$E$4:$E$78)</f>
        <v xml:space="preserve">Circular economy: waste to biomethane </v>
      </c>
      <c r="D78" s="24" t="str">
        <f>_xlfn.XLOOKUP(B78,'ETR Capacities'!$C$5:$C$79,'ETR Capacities'!$E$5:$E$79)</f>
        <v>Biomethane developments</v>
      </c>
      <c r="E78" s="31" t="str">
        <f>IF(_xlfn.XLOOKUP(B78,'ETR Capacities'!$C$5:$C$79,'ETR Capacities'!$F$5:$F$79)=0," ",_xlfn.XLOOKUP(B78,'ETR Capacities'!$C$5:$C$79,'ETR Capacities'!$F$5:$F$79))</f>
        <v xml:space="preserve"> </v>
      </c>
      <c r="F78" s="111">
        <f>'ETR CO2 Benefits (MEUR)'!G79</f>
        <v>0</v>
      </c>
      <c r="G78" s="111">
        <f>'ETR CO2 Benefits (MEUR)'!H79</f>
        <v>0</v>
      </c>
      <c r="H78" s="111">
        <f>'ETR CO2 Benefits (MEUR)'!I79</f>
        <v>0</v>
      </c>
      <c r="I78" s="111">
        <f>'ETR CO2 Benefits (MEUR)'!J79</f>
        <v>0</v>
      </c>
      <c r="J78" s="112">
        <f>'ETR CO2 Benefits (MEUR)'!K79</f>
        <v>0</v>
      </c>
      <c r="K78" s="216">
        <f>'ETR CO2 Benefits (MEUR)'!L79</f>
        <v>0</v>
      </c>
      <c r="L78" s="216">
        <f>'ETR CO2 Benefits (MEUR)'!M79</f>
        <v>0</v>
      </c>
      <c r="M78" s="216">
        <f>'ETR CO2 Benefits (MEUR)'!N79</f>
        <v>15.280944000000003</v>
      </c>
      <c r="N78" s="216">
        <f>'ETR CO2 Benefits (MEUR)'!O79</f>
        <v>0</v>
      </c>
      <c r="O78" s="217">
        <f>'ETR CO2 Benefits (MEUR)'!P79</f>
        <v>0</v>
      </c>
      <c r="P78" s="216">
        <f>'ETR CO2 Benefits (MEUR)'!Q79</f>
        <v>0</v>
      </c>
      <c r="Q78" s="216">
        <f>'ETR CO2 Benefits (MEUR)'!R79</f>
        <v>0</v>
      </c>
      <c r="R78" s="216">
        <f>'ETR CO2 Benefits (MEUR)'!S79</f>
        <v>6.2761020000000007</v>
      </c>
      <c r="S78" s="216">
        <f>'ETR CO2 Benefits (MEUR)'!T79</f>
        <v>0</v>
      </c>
      <c r="T78" s="217">
        <f>'ETR CO2 Benefits (MEUR)'!U79</f>
        <v>0</v>
      </c>
      <c r="U78" s="234">
        <f>'ETR CO2 Benefits (MEUR)'!V79</f>
        <v>0</v>
      </c>
      <c r="V78" s="234">
        <f>'ETR CO2 Benefits (MEUR)'!W79</f>
        <v>0</v>
      </c>
      <c r="W78" s="234">
        <f>'ETR CO2 Benefits (MEUR)'!X79</f>
        <v>7.3675980000000019</v>
      </c>
      <c r="X78" s="234">
        <f>'ETR CO2 Benefits (MEUR)'!Y79</f>
        <v>0</v>
      </c>
      <c r="Y78" s="235">
        <f>'ETR CO2 Benefits (MEUR)'!Z79</f>
        <v>0</v>
      </c>
      <c r="Z78" s="45">
        <f>'ETR CO2 Benefits (MEUR)'!AA79</f>
        <v>0</v>
      </c>
      <c r="AA78" s="45">
        <f>'ETR CO2 Benefits (MEUR)'!AB79</f>
        <v>0</v>
      </c>
      <c r="AB78" s="45">
        <f>'ETR CO2 Benefits (MEUR)'!AC79</f>
        <v>14.462322000000004</v>
      </c>
      <c r="AC78" s="45">
        <f>'ETR CO2 Benefits (MEUR)'!AD79</f>
        <v>0</v>
      </c>
      <c r="AD78" s="68">
        <f>'ETR CO2 Benefits (MEUR)'!AE79</f>
        <v>0</v>
      </c>
      <c r="AE78" s="49">
        <f>'ETR CO2 Benefits (MEUR)'!AF79</f>
        <v>0</v>
      </c>
      <c r="AF78" s="49">
        <f>'ETR CO2 Benefits (MEUR)'!AG79</f>
        <v>0</v>
      </c>
      <c r="AG78" s="49">
        <f>'ETR CO2 Benefits (MEUR)'!AH79</f>
        <v>9.5505900000000015</v>
      </c>
      <c r="AH78" s="49">
        <f>'ETR CO2 Benefits (MEUR)'!AI79</f>
        <v>0</v>
      </c>
      <c r="AI78" s="46">
        <f>'ETR CO2 Benefits (MEUR)'!AJ79</f>
        <v>0</v>
      </c>
      <c r="AJ78" s="234">
        <f>'ETR CO2 Benefits (MEUR)'!AK79</f>
        <v>0</v>
      </c>
      <c r="AK78" s="234">
        <f>'ETR CO2 Benefits (MEUR)'!AL79</f>
        <v>0</v>
      </c>
      <c r="AL78" s="234">
        <f>'ETR CO2 Benefits (MEUR)'!AM79</f>
        <v>20.465550000000004</v>
      </c>
      <c r="AM78" s="234">
        <f>'ETR CO2 Benefits (MEUR)'!AN79</f>
        <v>0</v>
      </c>
      <c r="AN78" s="235">
        <f>'ETR CO2 Benefits (MEUR)'!AO79</f>
        <v>0</v>
      </c>
      <c r="AO78" s="45">
        <f>'ETR CO2 Benefits (MEUR)'!AP79</f>
        <v>0</v>
      </c>
      <c r="AP78" s="45">
        <f>'ETR CO2 Benefits (MEUR)'!AQ79</f>
        <v>0</v>
      </c>
      <c r="AQ78" s="45">
        <f>'ETR CO2 Benefits (MEUR)'!AR79</f>
        <v>27.287400000000009</v>
      </c>
      <c r="AR78" s="45">
        <f>'ETR CO2 Benefits (MEUR)'!AS79</f>
        <v>0</v>
      </c>
      <c r="AS78" s="68">
        <f>'ETR CO2 Benefits (MEUR)'!AT79</f>
        <v>0</v>
      </c>
      <c r="AT78" s="49">
        <f>'ETR CO2 Benefits (MEUR)'!AU79</f>
        <v>0</v>
      </c>
      <c r="AU78" s="49">
        <f>'ETR CO2 Benefits (MEUR)'!AV79</f>
        <v>0</v>
      </c>
      <c r="AV78" s="49">
        <f>'ETR CO2 Benefits (MEUR)'!AW79</f>
        <v>21.829920000000005</v>
      </c>
      <c r="AW78" s="49">
        <f>'ETR CO2 Benefits (MEUR)'!AX79</f>
        <v>0</v>
      </c>
      <c r="AX78" s="46">
        <f>'ETR CO2 Benefits (MEUR)'!AY79</f>
        <v>0</v>
      </c>
    </row>
    <row r="79" spans="1:50" x14ac:dyDescent="0.25">
      <c r="D79"/>
    </row>
    <row r="80" spans="1:50" x14ac:dyDescent="0.25">
      <c r="D80"/>
    </row>
    <row r="81" spans="4:4" x14ac:dyDescent="0.25">
      <c r="D81"/>
    </row>
    <row r="82" spans="4:4" x14ac:dyDescent="0.25">
      <c r="D82"/>
    </row>
    <row r="83" spans="4:4" x14ac:dyDescent="0.25">
      <c r="D83"/>
    </row>
    <row r="84" spans="4:4" x14ac:dyDescent="0.25">
      <c r="D84"/>
    </row>
    <row r="85" spans="4:4" x14ac:dyDescent="0.25">
      <c r="D85"/>
    </row>
    <row r="86" spans="4:4" x14ac:dyDescent="0.25">
      <c r="D86"/>
    </row>
    <row r="87" spans="4:4" x14ac:dyDescent="0.25">
      <c r="D87"/>
    </row>
    <row r="88" spans="4:4" x14ac:dyDescent="0.25">
      <c r="D88"/>
    </row>
  </sheetData>
  <mergeCells count="193">
    <mergeCell ref="AJ2:AN2"/>
    <mergeCell ref="AO2:AS2"/>
    <mergeCell ref="AT2:AX2"/>
    <mergeCell ref="E34:E35"/>
    <mergeCell ref="E47:E48"/>
    <mergeCell ref="E57:E59"/>
    <mergeCell ref="K13:K20"/>
    <mergeCell ref="L13:L20"/>
    <mergeCell ref="M13:M20"/>
    <mergeCell ref="N13:N20"/>
    <mergeCell ref="F2:J2"/>
    <mergeCell ref="K2:O2"/>
    <mergeCell ref="P2:T2"/>
    <mergeCell ref="U2:Y2"/>
    <mergeCell ref="Z2:AD2"/>
    <mergeCell ref="AE2:AI2"/>
    <mergeCell ref="X13:X20"/>
    <mergeCell ref="Y13:Y20"/>
    <mergeCell ref="Z13:Z20"/>
    <mergeCell ref="O13:O20"/>
    <mergeCell ref="P13:P20"/>
    <mergeCell ref="Q13:Q20"/>
    <mergeCell ref="R13:R20"/>
    <mergeCell ref="S13:S20"/>
    <mergeCell ref="E68:E69"/>
    <mergeCell ref="F13:F20"/>
    <mergeCell ref="G13:G20"/>
    <mergeCell ref="H13:H20"/>
    <mergeCell ref="I13:I20"/>
    <mergeCell ref="J13:J20"/>
    <mergeCell ref="F57:F59"/>
    <mergeCell ref="G57:G59"/>
    <mergeCell ref="H57:H59"/>
    <mergeCell ref="I57:I59"/>
    <mergeCell ref="J57:J59"/>
    <mergeCell ref="F47:F48"/>
    <mergeCell ref="G47:G48"/>
    <mergeCell ref="H47:H48"/>
    <mergeCell ref="I47:I48"/>
    <mergeCell ref="J47:J48"/>
    <mergeCell ref="T13:T20"/>
    <mergeCell ref="AV13:AV20"/>
    <mergeCell ref="AW13:AW20"/>
    <mergeCell ref="AX13:AX20"/>
    <mergeCell ref="AM13:AM20"/>
    <mergeCell ref="AN13:AN20"/>
    <mergeCell ref="AO13:AO20"/>
    <mergeCell ref="AP13:AP20"/>
    <mergeCell ref="AQ13:AQ20"/>
    <mergeCell ref="AR13:AR20"/>
    <mergeCell ref="K57:K59"/>
    <mergeCell ref="L57:L59"/>
    <mergeCell ref="M57:M59"/>
    <mergeCell ref="N57:N59"/>
    <mergeCell ref="O57:O59"/>
    <mergeCell ref="AS13:AS20"/>
    <mergeCell ref="AT13:AT20"/>
    <mergeCell ref="AU13:AU20"/>
    <mergeCell ref="AG13:AG20"/>
    <mergeCell ref="AH13:AH20"/>
    <mergeCell ref="AI13:AI20"/>
    <mergeCell ref="AJ13:AJ20"/>
    <mergeCell ref="AK13:AK20"/>
    <mergeCell ref="AL13:AL20"/>
    <mergeCell ref="AA13:AA20"/>
    <mergeCell ref="AB13:AB20"/>
    <mergeCell ref="AC13:AC20"/>
    <mergeCell ref="AD13:AD20"/>
    <mergeCell ref="AE13:AE20"/>
    <mergeCell ref="AF13:AF20"/>
    <mergeCell ref="U13:U20"/>
    <mergeCell ref="V13:V20"/>
    <mergeCell ref="W13:W20"/>
    <mergeCell ref="K47:K48"/>
    <mergeCell ref="AW57:AW59"/>
    <mergeCell ref="AX57:AX59"/>
    <mergeCell ref="F67:F69"/>
    <mergeCell ref="G67:G69"/>
    <mergeCell ref="H67:H69"/>
    <mergeCell ref="I67:I69"/>
    <mergeCell ref="J67:J69"/>
    <mergeCell ref="AN57:AN59"/>
    <mergeCell ref="AO57:AO59"/>
    <mergeCell ref="AP57:AP59"/>
    <mergeCell ref="AQ57:AQ59"/>
    <mergeCell ref="AR57:AR59"/>
    <mergeCell ref="AS57:AS59"/>
    <mergeCell ref="AH57:AH59"/>
    <mergeCell ref="AI57:AI59"/>
    <mergeCell ref="AJ57:AJ59"/>
    <mergeCell ref="AK57:AK59"/>
    <mergeCell ref="AL57:AL59"/>
    <mergeCell ref="AM57:AM59"/>
    <mergeCell ref="AB57:AB59"/>
    <mergeCell ref="AC57:AC59"/>
    <mergeCell ref="AD57:AD59"/>
    <mergeCell ref="AE57:AE59"/>
    <mergeCell ref="AF57:AF59"/>
    <mergeCell ref="K67:K69"/>
    <mergeCell ref="L67:L69"/>
    <mergeCell ref="M67:M69"/>
    <mergeCell ref="N67:N69"/>
    <mergeCell ref="O67:O69"/>
    <mergeCell ref="P67:P69"/>
    <mergeCell ref="AT57:AT59"/>
    <mergeCell ref="AU57:AU59"/>
    <mergeCell ref="AV57:AV59"/>
    <mergeCell ref="AG57:AG59"/>
    <mergeCell ref="V57:V59"/>
    <mergeCell ref="W57:W59"/>
    <mergeCell ref="X57:X59"/>
    <mergeCell ref="Y57:Y59"/>
    <mergeCell ref="Z57:Z59"/>
    <mergeCell ref="AA57:AA59"/>
    <mergeCell ref="P57:P59"/>
    <mergeCell ref="Q57:Q59"/>
    <mergeCell ref="R57:R59"/>
    <mergeCell ref="S57:S59"/>
    <mergeCell ref="T57:T59"/>
    <mergeCell ref="U57:U59"/>
    <mergeCell ref="W67:W69"/>
    <mergeCell ref="X67:X69"/>
    <mergeCell ref="Y67:Y69"/>
    <mergeCell ref="Z67:Z69"/>
    <mergeCell ref="AA67:AA69"/>
    <mergeCell ref="AB67:AB69"/>
    <mergeCell ref="Q67:Q69"/>
    <mergeCell ref="R67:R69"/>
    <mergeCell ref="S67:S69"/>
    <mergeCell ref="T67:T69"/>
    <mergeCell ref="U67:U69"/>
    <mergeCell ref="V67:V69"/>
    <mergeCell ref="AI67:AI69"/>
    <mergeCell ref="AJ67:AJ69"/>
    <mergeCell ref="AK67:AK69"/>
    <mergeCell ref="AL67:AL69"/>
    <mergeCell ref="AM67:AM69"/>
    <mergeCell ref="AN67:AN69"/>
    <mergeCell ref="AC67:AC69"/>
    <mergeCell ref="AD67:AD69"/>
    <mergeCell ref="AE67:AE69"/>
    <mergeCell ref="AF67:AF69"/>
    <mergeCell ref="AG67:AG69"/>
    <mergeCell ref="AH67:AH69"/>
    <mergeCell ref="AU67:AU69"/>
    <mergeCell ref="AV67:AV69"/>
    <mergeCell ref="AW67:AW69"/>
    <mergeCell ref="AX67:AX69"/>
    <mergeCell ref="AO67:AO69"/>
    <mergeCell ref="AP67:AP69"/>
    <mergeCell ref="AQ67:AQ69"/>
    <mergeCell ref="AR67:AR69"/>
    <mergeCell ref="AS67:AS69"/>
    <mergeCell ref="AT67:AT69"/>
    <mergeCell ref="L47:L48"/>
    <mergeCell ref="M47:M48"/>
    <mergeCell ref="N47:N48"/>
    <mergeCell ref="O47:O48"/>
    <mergeCell ref="P47:P48"/>
    <mergeCell ref="Q47:Q48"/>
    <mergeCell ref="R47:R48"/>
    <mergeCell ref="S47:S48"/>
    <mergeCell ref="T47:T48"/>
    <mergeCell ref="U47:U48"/>
    <mergeCell ref="V47:V48"/>
    <mergeCell ref="W47:W48"/>
    <mergeCell ref="X47:X48"/>
    <mergeCell ref="Y47:Y48"/>
    <mergeCell ref="Z47:Z48"/>
    <mergeCell ref="AA47:AA48"/>
    <mergeCell ref="AB47:AB48"/>
    <mergeCell ref="AC47:AC48"/>
    <mergeCell ref="AD47:AD48"/>
    <mergeCell ref="AE47:AE48"/>
    <mergeCell ref="AF47:AF48"/>
    <mergeCell ref="AG47:AG48"/>
    <mergeCell ref="AH47:AH48"/>
    <mergeCell ref="AI47:AI48"/>
    <mergeCell ref="AJ47:AJ48"/>
    <mergeCell ref="AK47:AK48"/>
    <mergeCell ref="AL47:AL48"/>
    <mergeCell ref="AV47:AV48"/>
    <mergeCell ref="AW47:AW48"/>
    <mergeCell ref="AX47:AX48"/>
    <mergeCell ref="AM47:AM48"/>
    <mergeCell ref="AN47:AN48"/>
    <mergeCell ref="AO47:AO48"/>
    <mergeCell ref="AP47:AP48"/>
    <mergeCell ref="AQ47:AQ48"/>
    <mergeCell ref="AR47:AR48"/>
    <mergeCell ref="AS47:AS48"/>
    <mergeCell ref="AT47:AT48"/>
    <mergeCell ref="AU47:AU48"/>
  </mergeCells>
  <conditionalFormatting sqref="Q13:T13">
    <cfRule type="cellIs" dxfId="682" priority="9" operator="greaterThan">
      <formula>0</formula>
    </cfRule>
  </conditionalFormatting>
  <conditionalFormatting sqref="AJ13:AX13">
    <cfRule type="cellIs" dxfId="681" priority="8" operator="greaterThan">
      <formula>0</formula>
    </cfRule>
  </conditionalFormatting>
  <conditionalFormatting sqref="G57:J57 U57:AI57">
    <cfRule type="cellIs" dxfId="680" priority="7" operator="greaterThan">
      <formula>0</formula>
    </cfRule>
  </conditionalFormatting>
  <conditionalFormatting sqref="K57 P57">
    <cfRule type="cellIs" dxfId="679" priority="6" operator="greaterThan">
      <formula>0</formula>
    </cfRule>
  </conditionalFormatting>
  <conditionalFormatting sqref="L57:O57 Q57:T57">
    <cfRule type="cellIs" dxfId="678" priority="5" operator="greaterThan">
      <formula>0</formula>
    </cfRule>
  </conditionalFormatting>
  <conditionalFormatting sqref="AJ57:AX57">
    <cfRule type="cellIs" dxfId="677" priority="4" operator="greaterThan">
      <formula>0</formula>
    </cfRule>
  </conditionalFormatting>
  <conditionalFormatting sqref="G67:O67 U67:AI67">
    <cfRule type="cellIs" dxfId="676" priority="3" operator="greaterThan">
      <formula>0</formula>
    </cfRule>
  </conditionalFormatting>
  <conditionalFormatting sqref="P67:T67">
    <cfRule type="cellIs" dxfId="675" priority="2" operator="greaterThan">
      <formula>0</formula>
    </cfRule>
  </conditionalFormatting>
  <conditionalFormatting sqref="AJ67:AX67">
    <cfRule type="cellIs" dxfId="674" priority="1" operator="greaterThan">
      <formula>0</formula>
    </cfRule>
  </conditionalFormatting>
  <conditionalFormatting sqref="F4:J12 F21:J47 F13 F60:J66 F57 F70:J78 F67 F49:J56">
    <cfRule type="cellIs" dxfId="673" priority="25" operator="greaterThan">
      <formula>0</formula>
    </cfRule>
  </conditionalFormatting>
  <conditionalFormatting sqref="K4:O12 K21:O47 K60:O66 K70:O78 K49:O56">
    <cfRule type="cellIs" dxfId="672" priority="24" operator="greaterThan">
      <formula>0</formula>
    </cfRule>
  </conditionalFormatting>
  <conditionalFormatting sqref="P4:T12 P21:T47 P60:T66 P70:T78 P49:T56">
    <cfRule type="cellIs" dxfId="671" priority="23" operator="greaterThan">
      <formula>0</formula>
    </cfRule>
  </conditionalFormatting>
  <conditionalFormatting sqref="U4:Y12 U21:Y47 U60:Y66 U70:Y78 U49:Y56">
    <cfRule type="cellIs" dxfId="670" priority="22" operator="greaterThan">
      <formula>0</formula>
    </cfRule>
  </conditionalFormatting>
  <conditionalFormatting sqref="Z4:AD12 Z21:AD47 Z60:AD66 Z70:AD78 Z49:AD56">
    <cfRule type="cellIs" dxfId="669" priority="21" operator="greaterThan">
      <formula>0</formula>
    </cfRule>
  </conditionalFormatting>
  <conditionalFormatting sqref="AE4:AI12 AE21:AI47 AE60:AI66 AE70:AI78 AE49:AI56">
    <cfRule type="cellIs" dxfId="668" priority="20" operator="greaterThan">
      <formula>0</formula>
    </cfRule>
  </conditionalFormatting>
  <conditionalFormatting sqref="AJ4:AN12 AJ21:AN47 AJ60:AN66 AJ70:AN78 AJ49:AN56">
    <cfRule type="cellIs" dxfId="667" priority="19" operator="greaterThan">
      <formula>0</formula>
    </cfRule>
  </conditionalFormatting>
  <conditionalFormatting sqref="AO4:AS12 AO21:AS47 AO60:AS66 AO70:AS78 AO49:AS56">
    <cfRule type="cellIs" dxfId="666" priority="18" operator="greaterThan">
      <formula>0</formula>
    </cfRule>
  </conditionalFormatting>
  <conditionalFormatting sqref="AT4:AX12 AT21:AX47 AT60:AX66 AT70:AX78 AT49:AX56">
    <cfRule type="cellIs" dxfId="665" priority="17" operator="greaterThan">
      <formula>0</formula>
    </cfRule>
  </conditionalFormatting>
  <conditionalFormatting sqref="G13:J13 U13:AI13">
    <cfRule type="cellIs" dxfId="664" priority="16" operator="greaterThan">
      <formula>0</formula>
    </cfRule>
  </conditionalFormatting>
  <conditionalFormatting sqref="K13">
    <cfRule type="cellIs" dxfId="663" priority="14" operator="greaterThan">
      <formula>0</formula>
    </cfRule>
  </conditionalFormatting>
  <conditionalFormatting sqref="L13:O13">
    <cfRule type="cellIs" dxfId="662" priority="13" operator="greaterThan">
      <formula>0</formula>
    </cfRule>
  </conditionalFormatting>
  <conditionalFormatting sqref="P13">
    <cfRule type="cellIs" dxfId="661" priority="10" operator="greaterThan">
      <formula>0</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B8B92-2018-4A07-BD25-BFFB3E8E9457}">
  <sheetPr>
    <tabColor rgb="FF00B050"/>
  </sheetPr>
  <dimension ref="A1:Z89"/>
  <sheetViews>
    <sheetView showGridLines="0" topLeftCell="A13" zoomScale="70" zoomScaleNormal="70" workbookViewId="0"/>
  </sheetViews>
  <sheetFormatPr defaultRowHeight="15" x14ac:dyDescent="0.25"/>
  <cols>
    <col min="1" max="1" width="2" customWidth="1"/>
    <col min="2" max="2" width="17.7109375" customWidth="1"/>
    <col min="3" max="3" width="15.42578125" customWidth="1"/>
    <col min="4" max="4" width="34.5703125" customWidth="1"/>
    <col min="5" max="5" width="23" style="6" customWidth="1"/>
    <col min="6" max="6" width="14.42578125" style="57" customWidth="1"/>
    <col min="7" max="8" width="18.7109375" customWidth="1"/>
    <col min="9" max="9" width="21.7109375" customWidth="1"/>
    <col min="10" max="10" width="21.5703125" customWidth="1"/>
    <col min="11" max="11" width="21.7109375" customWidth="1"/>
    <col min="12" max="13" width="18.7109375" customWidth="1"/>
    <col min="14" max="16" width="21.7109375" customWidth="1"/>
    <col min="17" max="18" width="18.7109375" customWidth="1"/>
    <col min="19" max="21" width="21.7109375" customWidth="1"/>
    <col min="22" max="23" width="18.7109375" customWidth="1"/>
    <col min="24" max="26" width="21.7109375" customWidth="1"/>
    <col min="27" max="46" width="16.7109375" customWidth="1"/>
  </cols>
  <sheetData>
    <row r="1" spans="2:26" s="634" customFormat="1" ht="25.5" customHeight="1" x14ac:dyDescent="0.25">
      <c r="B1" s="641" t="s">
        <v>1182</v>
      </c>
      <c r="E1" s="635"/>
      <c r="F1" s="636"/>
    </row>
    <row r="2" spans="2:26" ht="15.75" thickBot="1" x14ac:dyDescent="0.3">
      <c r="C2" s="12">
        <v>365</v>
      </c>
    </row>
    <row r="3" spans="2:26" s="88" customFormat="1" ht="36.75" customHeight="1" thickBot="1" x14ac:dyDescent="0.4">
      <c r="B3" s="86"/>
      <c r="C3" s="86"/>
      <c r="D3" s="86"/>
      <c r="E3" s="87"/>
      <c r="F3" s="86"/>
      <c r="G3" s="762">
        <v>2020</v>
      </c>
      <c r="H3" s="763"/>
      <c r="I3" s="763"/>
      <c r="J3" s="763"/>
      <c r="K3" s="764"/>
      <c r="L3" s="762">
        <v>2025</v>
      </c>
      <c r="M3" s="763"/>
      <c r="N3" s="763"/>
      <c r="O3" s="763"/>
      <c r="P3" s="764"/>
      <c r="Q3" s="762">
        <v>2030</v>
      </c>
      <c r="R3" s="763"/>
      <c r="S3" s="763"/>
      <c r="T3" s="763"/>
      <c r="U3" s="764"/>
      <c r="V3" s="762">
        <v>2040</v>
      </c>
      <c r="W3" s="763"/>
      <c r="X3" s="763"/>
      <c r="Y3" s="763"/>
      <c r="Z3" s="764"/>
    </row>
    <row r="4" spans="2:26" s="85" customFormat="1" ht="109.5" customHeight="1" thickBot="1" x14ac:dyDescent="0.4">
      <c r="B4" s="642" t="s">
        <v>890</v>
      </c>
      <c r="C4" s="643" t="s">
        <v>150</v>
      </c>
      <c r="D4" s="643" t="s">
        <v>151</v>
      </c>
      <c r="E4" s="644" t="s">
        <v>152</v>
      </c>
      <c r="F4" s="645" t="s">
        <v>891</v>
      </c>
      <c r="G4" s="80" t="s">
        <v>1155</v>
      </c>
      <c r="H4" s="81" t="s">
        <v>1156</v>
      </c>
      <c r="I4" s="82" t="s">
        <v>1157</v>
      </c>
      <c r="J4" s="83" t="s">
        <v>1158</v>
      </c>
      <c r="K4" s="100" t="s">
        <v>1159</v>
      </c>
      <c r="L4" s="80" t="s">
        <v>1155</v>
      </c>
      <c r="M4" s="81" t="s">
        <v>1156</v>
      </c>
      <c r="N4" s="82" t="s">
        <v>1157</v>
      </c>
      <c r="O4" s="83" t="s">
        <v>1158</v>
      </c>
      <c r="P4" s="100" t="s">
        <v>1159</v>
      </c>
      <c r="Q4" s="80" t="s">
        <v>1155</v>
      </c>
      <c r="R4" s="81" t="s">
        <v>1156</v>
      </c>
      <c r="S4" s="82" t="s">
        <v>1157</v>
      </c>
      <c r="T4" s="83" t="s">
        <v>1158</v>
      </c>
      <c r="U4" s="100" t="s">
        <v>1159</v>
      </c>
      <c r="V4" s="80" t="s">
        <v>1155</v>
      </c>
      <c r="W4" s="81" t="s">
        <v>1156</v>
      </c>
      <c r="X4" s="82" t="s">
        <v>1157</v>
      </c>
      <c r="Y4" s="83" t="s">
        <v>1158</v>
      </c>
      <c r="Z4" s="100" t="s">
        <v>1159</v>
      </c>
    </row>
    <row r="5" spans="2:26" ht="117" customHeight="1" thickBot="1" x14ac:dyDescent="0.3">
      <c r="B5" s="492" t="str">
        <f>'ETR Capacities'!B5</f>
        <v>AT</v>
      </c>
      <c r="C5" s="498" t="str">
        <f>'ETR Capacities'!C5</f>
        <v>ETR-N-896</v>
      </c>
      <c r="D5" s="498" t="str">
        <f>_xlfn.XLOOKUP(C5,'Investment Project Main Info'!$E$4:$E$265,'Investment Project Main Info'!$F$4:$F$265)</f>
        <v>P2G4A</v>
      </c>
      <c r="E5" s="498" t="str">
        <f>_xlfn.XLOOKUP(C5,'ETR Capacities'!$C$5:$C$79,'ETR Capacities'!$E$5:$E$79)</f>
        <v xml:space="preserve">Hydrogen and synthetic methane </v>
      </c>
      <c r="F5" s="445" t="str">
        <f>IF(_xlfn.XLOOKUP(C5,'ETR Capacities'!$C$5:$C$79,'ETR Capacities'!$F$5:$F$79)=0," ",_xlfn.XLOOKUP(C5,'ETR Capacities'!$C$5:$C$79,'ETR Capacities'!$F$5:$F$79))</f>
        <v xml:space="preserve"> </v>
      </c>
      <c r="G5" s="33">
        <f>'ETR Capacities'!J5*365*_xlfn.XLOOKUP($B5,'Value Other Extern EUR-MWh'!$B$3:$B$27,'Value Other Extern EUR-MWh'!$H$3:$H$27)/1000</f>
        <v>0</v>
      </c>
      <c r="H5" s="33">
        <f>'ETR Capacities'!K5*365*_xlfn.XLOOKUP($B5,'Value Other Extern EUR-MWh'!$B$3:$B$27,'Value Other Extern EUR-MWh'!$H$3:$H$27)/1000</f>
        <v>0</v>
      </c>
      <c r="I5" s="33">
        <f>'ETR Capacities'!L5*365*(_xlfn.XLOOKUP('ETR Other Exter. Savings (MEUR)'!B5,'Value Other Extern EUR-MWh'!$B$3:$B$27,'Value Other Extern EUR-MWh'!$F$3:$F$27)-_xlfn.XLOOKUP('ETR Other Exter. Savings (MEUR)'!B5,'Value Other Extern EUR-MWh'!$B$3:$B$27,'Value Other Extern EUR-MWh'!$G$3:$G$27))/1000</f>
        <v>0</v>
      </c>
      <c r="J5" s="33">
        <v>0</v>
      </c>
      <c r="K5" s="91">
        <v>0</v>
      </c>
      <c r="L5" s="101">
        <f>'ETR Capacities'!P5*365*_xlfn.XLOOKUP($B5,'Value Other Extern EUR-MWh'!$B$3:$B$27,'Value Other Extern EUR-MWh'!$H$3:$H$27)/1000</f>
        <v>0</v>
      </c>
      <c r="M5" s="101">
        <f>'ETR Capacities'!Q5*365*_xlfn.XLOOKUP($B5,'Value Other Extern EUR-MWh'!$B$3:$B$27,'Value Other Extern EUR-MWh'!$H$3:$H$27)/1000</f>
        <v>0</v>
      </c>
      <c r="N5" s="101">
        <f>'ETR Capacities'!R5*365*(_xlfn.XLOOKUP('ETR Other Exter. Savings (MEUR)'!B5,'Value Other Extern EUR-MWh'!$B$3:$B$27,'Value Other Extern EUR-MWh'!$F$3:$F$27)-_xlfn.XLOOKUP('ETR Other Exter. Savings (MEUR)'!B5,'Value Other Extern EUR-MWh'!$B$3:$B$27,'Value Other Extern EUR-MWh'!$G$3:$G$27))/1000</f>
        <v>0</v>
      </c>
      <c r="O5" s="101">
        <v>0</v>
      </c>
      <c r="P5" s="102">
        <v>0</v>
      </c>
      <c r="Q5" s="101">
        <f>'ETR Capacities'!V5*365*_xlfn.XLOOKUP($B5,'Value Other Extern EUR-MWh'!$B$3:$B$27,'Value Other Extern EUR-MWh'!$H$3:$H$27)/1000</f>
        <v>0.17776625386996903</v>
      </c>
      <c r="R5" s="101">
        <f>'ETR Capacities'!W5*365*_xlfn.XLOOKUP($B5,'Value Other Extern EUR-MWh'!$B$3:$B$27,'Value Other Extern EUR-MWh'!$H$3:$H$27)/1000</f>
        <v>0</v>
      </c>
      <c r="S5" s="101">
        <f>'ETR Capacities'!X5*365*(_xlfn.XLOOKUP('ETR Other Exter. Savings (MEUR)'!B5,'Value Other Extern EUR-MWh'!$B$3:$B$27,'Value Other Extern EUR-MWh'!$F$3:$F$27)-_xlfn.XLOOKUP('ETR Other Exter. Savings (MEUR)'!B5,'Value Other Extern EUR-MWh'!$B$3:$B$27,'Value Other Extern EUR-MWh'!$G$3:$G$27))/1000</f>
        <v>0</v>
      </c>
      <c r="T5" s="101">
        <v>0</v>
      </c>
      <c r="U5" s="102">
        <v>0</v>
      </c>
      <c r="V5" s="101">
        <f>'ETR Capacities'!AB5*365*_xlfn.XLOOKUP($B5,'Value Other Extern EUR-MWh'!$B$3:$B$27,'Value Other Extern EUR-MWh'!$H$3:$H$27)/1000</f>
        <v>0.17776625386996903</v>
      </c>
      <c r="W5" s="101">
        <f>'ETR Capacities'!AC5*365*_xlfn.XLOOKUP($B5,'Value Other Extern EUR-MWh'!$B$3:$B$27,'Value Other Extern EUR-MWh'!$H$3:$H$27)/1000</f>
        <v>0</v>
      </c>
      <c r="X5" s="101">
        <f>'ETR Capacities'!AD5*365*(_xlfn.XLOOKUP('ETR Other Exter. Savings (MEUR)'!B5,'Value Other Extern EUR-MWh'!$B$3:$B$27,'Value Other Extern EUR-MWh'!$F$3:$F$27)-_xlfn.XLOOKUP('ETR Other Exter. Savings (MEUR)'!B5,'Value Other Extern EUR-MWh'!$B$3:$B$27,'Value Other Extern EUR-MWh'!$G$3:$G$27))/1000</f>
        <v>0</v>
      </c>
      <c r="Y5" s="101">
        <v>0</v>
      </c>
      <c r="Z5" s="102">
        <v>0</v>
      </c>
    </row>
    <row r="6" spans="2:26" ht="131.25" customHeight="1" x14ac:dyDescent="0.25">
      <c r="B6" s="493" t="str">
        <f>'ETR Capacities'!B6</f>
        <v>BE</v>
      </c>
      <c r="C6" s="499" t="str">
        <f>'ETR Capacities'!C6</f>
        <v>ETR-N-300</v>
      </c>
      <c r="D6" s="499" t="str">
        <f>_xlfn.XLOOKUP(C6,'Investment Project Main Info'!$E$4:$E$265,'Investment Project Main Info'!$F$4:$F$265)</f>
        <v>HyOffWind Zeebrugge</v>
      </c>
      <c r="E6" s="499" t="str">
        <f>_xlfn.XLOOKUP(C6,'ETR Capacities'!$C$5:$C$79,'ETR Capacities'!$E$5:$E$79)</f>
        <v xml:space="preserve">Hydrogen and synthetic methane </v>
      </c>
      <c r="F6" s="446" t="str">
        <f>IF(_xlfn.XLOOKUP(C6,'ETR Capacities'!$C$5:$C$79,'ETR Capacities'!$F$5:$F$79)=0," ",_xlfn.XLOOKUP(C6,'ETR Capacities'!$C$5:$C$79,'ETR Capacities'!$F$5:$F$79))</f>
        <v xml:space="preserve"> </v>
      </c>
      <c r="G6" s="59">
        <f>'ETR Capacities'!J6*365*_xlfn.XLOOKUP($B6,'Value Other Extern EUR-MWh'!$B$3:$B$27,'Value Other Extern EUR-MWh'!$H$3:$H$27)/1000</f>
        <v>0.30104024767801857</v>
      </c>
      <c r="H6" s="59">
        <f>'ETR Capacities'!K6*365*_xlfn.XLOOKUP($B6,'Value Other Extern EUR-MWh'!$B$3:$B$27,'Value Other Extern EUR-MWh'!$H$3:$H$27)/1000</f>
        <v>0</v>
      </c>
      <c r="I6" s="59">
        <f>'ETR Capacities'!L6*365*(_xlfn.XLOOKUP('ETR Other Exter. Savings (MEUR)'!B6,'Value Other Extern EUR-MWh'!$B$3:$B$27,'Value Other Extern EUR-MWh'!$F$3:$F$27)-_xlfn.XLOOKUP('ETR Other Exter. Savings (MEUR)'!B6,'Value Other Extern EUR-MWh'!$B$3:$B$27,'Value Other Extern EUR-MWh'!$G$3:$G$27))/1000</f>
        <v>0</v>
      </c>
      <c r="J6" s="59">
        <v>0</v>
      </c>
      <c r="K6" s="92">
        <v>0</v>
      </c>
      <c r="L6" s="334">
        <f>'ETR Capacities'!P6*365*_xlfn.XLOOKUP($B6,'Value Other Extern EUR-MWh'!$B$3:$B$27,'Value Other Extern EUR-MWh'!$H$3:$H$27)/1000</f>
        <v>0.30104024767801857</v>
      </c>
      <c r="M6" s="334">
        <f>'ETR Capacities'!Q6*365*_xlfn.XLOOKUP($B6,'Value Other Extern EUR-MWh'!$B$3:$B$27,'Value Other Extern EUR-MWh'!$H$3:$H$27)/1000</f>
        <v>0</v>
      </c>
      <c r="N6" s="334">
        <f>'ETR Capacities'!R6*365*(_xlfn.XLOOKUP('ETR Other Exter. Savings (MEUR)'!B6,'Value Other Extern EUR-MWh'!$B$3:$B$27,'Value Other Extern EUR-MWh'!$F$3:$F$27)-_xlfn.XLOOKUP('ETR Other Exter. Savings (MEUR)'!B6,'Value Other Extern EUR-MWh'!$B$3:$B$27,'Value Other Extern EUR-MWh'!$G$3:$G$27))/1000</f>
        <v>0</v>
      </c>
      <c r="O6" s="334">
        <v>0</v>
      </c>
      <c r="P6" s="337">
        <v>0</v>
      </c>
      <c r="Q6" s="334">
        <f>'ETR Capacities'!V6*365*_xlfn.XLOOKUP($B6,'Value Other Extern EUR-MWh'!$B$3:$B$27,'Value Other Extern EUR-MWh'!$H$3:$H$27)/1000</f>
        <v>0.30104024767801857</v>
      </c>
      <c r="R6" s="334">
        <f>'ETR Capacities'!W6*365*_xlfn.XLOOKUP($B6,'Value Other Extern EUR-MWh'!$B$3:$B$27,'Value Other Extern EUR-MWh'!$H$3:$H$27)/1000</f>
        <v>0</v>
      </c>
      <c r="S6" s="334">
        <f>'ETR Capacities'!X6*365*(_xlfn.XLOOKUP('ETR Other Exter. Savings (MEUR)'!B6,'Value Other Extern EUR-MWh'!$B$3:$B$27,'Value Other Extern EUR-MWh'!$F$3:$F$27)-_xlfn.XLOOKUP('ETR Other Exter. Savings (MEUR)'!B6,'Value Other Extern EUR-MWh'!$B$3:$B$27,'Value Other Extern EUR-MWh'!$G$3:$G$27))/1000</f>
        <v>0</v>
      </c>
      <c r="T6" s="334">
        <v>0</v>
      </c>
      <c r="U6" s="337">
        <v>0</v>
      </c>
      <c r="V6" s="334">
        <f>'ETR Capacities'!AB6*365*_xlfn.XLOOKUP($B6,'Value Other Extern EUR-MWh'!$B$3:$B$27,'Value Other Extern EUR-MWh'!$H$3:$H$27)/1000</f>
        <v>0.30104024767801857</v>
      </c>
      <c r="W6" s="334">
        <f>'ETR Capacities'!AC6*365*_xlfn.XLOOKUP($B6,'Value Other Extern EUR-MWh'!$B$3:$B$27,'Value Other Extern EUR-MWh'!$H$3:$H$27)/1000</f>
        <v>0</v>
      </c>
      <c r="X6" s="334">
        <f>'ETR Capacities'!AD6*365*(_xlfn.XLOOKUP('ETR Other Exter. Savings (MEUR)'!B6,'Value Other Extern EUR-MWh'!$B$3:$B$27,'Value Other Extern EUR-MWh'!$F$3:$F$27)-_xlfn.XLOOKUP('ETR Other Exter. Savings (MEUR)'!B6,'Value Other Extern EUR-MWh'!$B$3:$B$27,'Value Other Extern EUR-MWh'!$G$3:$G$27))/1000</f>
        <v>0</v>
      </c>
      <c r="Y6" s="334">
        <v>0</v>
      </c>
      <c r="Z6" s="337">
        <v>0</v>
      </c>
    </row>
    <row r="7" spans="2:26" ht="87.75" customHeight="1" x14ac:dyDescent="0.25">
      <c r="B7" s="494" t="str">
        <f>'ETR Capacities'!B7</f>
        <v>BE</v>
      </c>
      <c r="C7" s="450" t="str">
        <f>'ETR Capacities'!C7</f>
        <v>ETR-N-401</v>
      </c>
      <c r="D7" s="450" t="str">
        <f>_xlfn.XLOOKUP(C7,'Investment Project Main Info'!$E$4:$E$265,'Investment Project Main Info'!$F$4:$F$265)</f>
        <v>Antwerp@C</v>
      </c>
      <c r="E7" s="450" t="str">
        <f>_xlfn.XLOOKUP(C7,'ETR Capacities'!$C$5:$C$79,'ETR Capacities'!$E$5:$E$79)</f>
        <v>CCS/CCU</v>
      </c>
      <c r="F7" s="447" t="str">
        <f>IF(_xlfn.XLOOKUP(C7,'ETR Capacities'!$C$5:$C$79,'ETR Capacities'!$F$5:$F$79)=0," ",_xlfn.XLOOKUP(C7,'ETR Capacities'!$C$5:$C$79,'ETR Capacities'!$F$5:$F$79))</f>
        <v xml:space="preserve"> </v>
      </c>
      <c r="G7" s="36"/>
      <c r="H7" s="36"/>
      <c r="I7" s="36"/>
      <c r="J7" s="36"/>
      <c r="K7" s="93"/>
      <c r="L7" s="105"/>
      <c r="M7" s="105"/>
      <c r="N7" s="105"/>
      <c r="O7" s="105"/>
      <c r="P7" s="106"/>
      <c r="Q7" s="105"/>
      <c r="R7" s="105"/>
      <c r="S7" s="105"/>
      <c r="T7" s="105"/>
      <c r="U7" s="106"/>
      <c r="V7" s="105"/>
      <c r="W7" s="105"/>
      <c r="X7" s="105"/>
      <c r="Y7" s="105"/>
      <c r="Z7" s="106"/>
    </row>
    <row r="8" spans="2:26" ht="102" customHeight="1" x14ac:dyDescent="0.25">
      <c r="B8" s="494" t="str">
        <f>'ETR Capacities'!B8</f>
        <v>BE</v>
      </c>
      <c r="C8" s="450" t="str">
        <f>'ETR Capacities'!C8</f>
        <v>ETR-N-923</v>
      </c>
      <c r="D8" s="450" t="str">
        <f>_xlfn.XLOOKUP(C8,'Investment Project Main Info'!$E$4:$E$265,'Investment Project Main Info'!$F$4:$F$265)</f>
        <v>Interconnected hydrogen network</v>
      </c>
      <c r="E8" s="450" t="str">
        <f>_xlfn.XLOOKUP(C8,'ETR Capacities'!$C$5:$C$79,'ETR Capacities'!$E$5:$E$79)</f>
        <v xml:space="preserve">Hydrogen and synthetic methane </v>
      </c>
      <c r="F8" s="447" t="str">
        <f>IF(_xlfn.XLOOKUP(C8,'ETR Capacities'!$C$5:$C$79,'ETR Capacities'!$F$5:$F$79)=0," ",_xlfn.XLOOKUP(C8,'ETR Capacities'!$C$5:$C$79,'ETR Capacities'!$F$5:$F$79))</f>
        <v xml:space="preserve"> </v>
      </c>
      <c r="G8" s="36"/>
      <c r="H8" s="36"/>
      <c r="I8" s="36"/>
      <c r="J8" s="36"/>
      <c r="K8" s="93"/>
      <c r="L8" s="105"/>
      <c r="M8" s="105"/>
      <c r="N8" s="105"/>
      <c r="O8" s="105"/>
      <c r="P8" s="106"/>
      <c r="Q8" s="105"/>
      <c r="R8" s="105"/>
      <c r="S8" s="105"/>
      <c r="T8" s="105"/>
      <c r="U8" s="106"/>
      <c r="V8" s="105"/>
      <c r="W8" s="105"/>
      <c r="X8" s="105"/>
      <c r="Y8" s="105"/>
      <c r="Z8" s="106"/>
    </row>
    <row r="9" spans="2:26" ht="92.25" customHeight="1" x14ac:dyDescent="0.25">
      <c r="B9" s="494" t="str">
        <f>'ETR Capacities'!B9</f>
        <v>BE</v>
      </c>
      <c r="C9" s="450" t="str">
        <f>'ETR Capacities'!C9</f>
        <v>ETR-N-924</v>
      </c>
      <c r="D9" s="450" t="str">
        <f>_xlfn.XLOOKUP(C9,'Investment Project Main Info'!$E$4:$E$265,'Investment Project Main Info'!$F$4:$F$265)</f>
        <v>Power to Methanol Antwerp</v>
      </c>
      <c r="E9" s="450" t="str">
        <f>_xlfn.XLOOKUP(C9,'ETR Capacities'!$C$5:$C$79,'ETR Capacities'!$E$5:$E$79)</f>
        <v>CCS/CCU</v>
      </c>
      <c r="F9" s="447" t="str">
        <f>IF(_xlfn.XLOOKUP(C9,'ETR Capacities'!$C$5:$C$79,'ETR Capacities'!$F$5:$F$79)=0," ",_xlfn.XLOOKUP(C9,'ETR Capacities'!$C$5:$C$79,'ETR Capacities'!$F$5:$F$79))</f>
        <v xml:space="preserve"> </v>
      </c>
      <c r="G9" s="36">
        <f>'ETR Capacities'!J9*365*_xlfn.XLOOKUP($B9,'Value Other Extern EUR-MWh'!$B$3:$B$27,'Value Other Extern EUR-MWh'!$H$3:$H$27)/1000</f>
        <v>0</v>
      </c>
      <c r="H9" s="36">
        <f>'ETR Capacities'!K9*365*_xlfn.XLOOKUP($B9,'Value Other Extern EUR-MWh'!$B$3:$B$27,'Value Other Extern EUR-MWh'!$H$3:$H$27)/1000</f>
        <v>0</v>
      </c>
      <c r="I9" s="36">
        <f>'ETR Capacities'!L9*365*(_xlfn.XLOOKUP('ETR Other Exter. Savings (MEUR)'!B9,'Value Other Extern EUR-MWh'!$B$3:$B$27,'Value Other Extern EUR-MWh'!$F$3:$F$27)-_xlfn.XLOOKUP('ETR Other Exter. Savings (MEUR)'!B9,'Value Other Extern EUR-MWh'!$B$3:$B$27,'Value Other Extern EUR-MWh'!$G$3:$G$27))/1000</f>
        <v>0</v>
      </c>
      <c r="J9" s="36">
        <v>0</v>
      </c>
      <c r="K9" s="93">
        <v>0</v>
      </c>
      <c r="L9" s="105">
        <f>'ETR Capacities'!P9*365*_xlfn.XLOOKUP($B9,'Value Other Extern EUR-MWh'!$B$3:$B$27,'Value Other Extern EUR-MWh'!$H$3:$H$27)/1000</f>
        <v>0</v>
      </c>
      <c r="M9" s="105">
        <f>'ETR Capacities'!Q9*365*_xlfn.XLOOKUP($B9,'Value Other Extern EUR-MWh'!$B$3:$B$27,'Value Other Extern EUR-MWh'!$H$3:$H$27)/1000</f>
        <v>0</v>
      </c>
      <c r="N9" s="105">
        <f>'ETR Capacities'!R9*365*(_xlfn.XLOOKUP('ETR Other Exter. Savings (MEUR)'!B9,'Value Other Extern EUR-MWh'!$B$3:$B$27,'Value Other Extern EUR-MWh'!$F$3:$F$27)-_xlfn.XLOOKUP('ETR Other Exter. Savings (MEUR)'!B9,'Value Other Extern EUR-MWh'!$B$3:$B$27,'Value Other Extern EUR-MWh'!$G$3:$G$27))/1000</f>
        <v>0</v>
      </c>
      <c r="O9" s="105">
        <v>0</v>
      </c>
      <c r="P9" s="106">
        <v>0</v>
      </c>
      <c r="Q9" s="105">
        <f>'ETR Capacities'!V9*365*_xlfn.XLOOKUP($B9,'Value Other Extern EUR-MWh'!$B$3:$B$27,'Value Other Extern EUR-MWh'!$H$3:$H$27)/1000</f>
        <v>0</v>
      </c>
      <c r="R9" s="105">
        <f>'ETR Capacities'!W9*365*_xlfn.XLOOKUP($B9,'Value Other Extern EUR-MWh'!$B$3:$B$27,'Value Other Extern EUR-MWh'!$H$3:$H$27)/1000</f>
        <v>0</v>
      </c>
      <c r="S9" s="105">
        <f>'ETR Capacities'!X9*365*(_xlfn.XLOOKUP('ETR Other Exter. Savings (MEUR)'!B9,'Value Other Extern EUR-MWh'!$B$3:$B$27,'Value Other Extern EUR-MWh'!$F$3:$F$27)-_xlfn.XLOOKUP('ETR Other Exter. Savings (MEUR)'!B9,'Value Other Extern EUR-MWh'!$B$3:$B$27,'Value Other Extern EUR-MWh'!$G$3:$G$27))/1000</f>
        <v>0</v>
      </c>
      <c r="T9" s="105">
        <v>0</v>
      </c>
      <c r="U9" s="106">
        <v>0</v>
      </c>
      <c r="V9" s="105">
        <f>'ETR Capacities'!AB9*365*_xlfn.XLOOKUP($B9,'Value Other Extern EUR-MWh'!$B$3:$B$27,'Value Other Extern EUR-MWh'!$H$3:$H$27)/1000</f>
        <v>0</v>
      </c>
      <c r="W9" s="105">
        <f>'ETR Capacities'!AC9*365*_xlfn.XLOOKUP($B9,'Value Other Extern EUR-MWh'!$B$3:$B$27,'Value Other Extern EUR-MWh'!$H$3:$H$27)/1000</f>
        <v>0</v>
      </c>
      <c r="X9" s="105">
        <f>'ETR Capacities'!AD9*365*(_xlfn.XLOOKUP('ETR Other Exter. Savings (MEUR)'!B9,'Value Other Extern EUR-MWh'!$B$3:$B$27,'Value Other Extern EUR-MWh'!$F$3:$F$27)-_xlfn.XLOOKUP('ETR Other Exter. Savings (MEUR)'!B9,'Value Other Extern EUR-MWh'!$B$3:$B$27,'Value Other Extern EUR-MWh'!$G$3:$G$27))/1000</f>
        <v>0</v>
      </c>
      <c r="Y9" s="105">
        <v>0</v>
      </c>
      <c r="Z9" s="106">
        <v>0</v>
      </c>
    </row>
    <row r="10" spans="2:26" ht="113.25" customHeight="1" x14ac:dyDescent="0.25">
      <c r="B10" s="494" t="str">
        <f>'ETR Capacities'!B10</f>
        <v>BE</v>
      </c>
      <c r="C10" s="450" t="str">
        <f>'ETR Capacities'!C10</f>
        <v>ETR-N-929</v>
      </c>
      <c r="D10" s="450" t="str">
        <f>_xlfn.XLOOKUP(C10,'Investment Project Main Info'!$E$4:$E$265,'Investment Project Main Info'!$F$4:$F$265)</f>
        <v>Carbon Connect Delta</v>
      </c>
      <c r="E10" s="450" t="str">
        <f>_xlfn.XLOOKUP(C10,'ETR Capacities'!$C$5:$C$79,'ETR Capacities'!$E$5:$E$79)</f>
        <v>CCS/CCU</v>
      </c>
      <c r="F10" s="447" t="str">
        <f>IF(_xlfn.XLOOKUP(C10,'ETR Capacities'!$C$5:$C$79,'ETR Capacities'!$F$5:$F$79)=0," ",_xlfn.XLOOKUP(C10,'ETR Capacities'!$C$5:$C$79,'ETR Capacities'!$F$5:$F$79))</f>
        <v xml:space="preserve"> </v>
      </c>
      <c r="G10" s="36">
        <f>'ETR Capacities'!J10*365*_xlfn.XLOOKUP($B10,'Value Other Extern EUR-MWh'!$B$3:$B$27,'Value Other Extern EUR-MWh'!$H$3:$H$27)/1000</f>
        <v>0</v>
      </c>
      <c r="H10" s="36">
        <f>'ETR Capacities'!K10*365*_xlfn.XLOOKUP($B10,'Value Other Extern EUR-MWh'!$B$3:$B$27,'Value Other Extern EUR-MWh'!$H$3:$H$27)/1000</f>
        <v>0</v>
      </c>
      <c r="I10" s="36">
        <f>'ETR Capacities'!L10*365*(_xlfn.XLOOKUP('ETR Other Exter. Savings (MEUR)'!B10,'Value Other Extern EUR-MWh'!$B$3:$B$27,'Value Other Extern EUR-MWh'!$F$3:$F$27)-_xlfn.XLOOKUP('ETR Other Exter. Savings (MEUR)'!B10,'Value Other Extern EUR-MWh'!$B$3:$B$27,'Value Other Extern EUR-MWh'!$G$3:$G$27))/1000</f>
        <v>0</v>
      </c>
      <c r="J10" s="36">
        <v>0</v>
      </c>
      <c r="K10" s="93">
        <v>0</v>
      </c>
      <c r="L10" s="105">
        <f>'ETR Capacities'!P10*365*_xlfn.XLOOKUP($B10,'Value Other Extern EUR-MWh'!$B$3:$B$27,'Value Other Extern EUR-MWh'!$H$3:$H$27)/1000</f>
        <v>0</v>
      </c>
      <c r="M10" s="105">
        <f>'ETR Capacities'!Q10*365*_xlfn.XLOOKUP($B10,'Value Other Extern EUR-MWh'!$B$3:$B$27,'Value Other Extern EUR-MWh'!$H$3:$H$27)/1000</f>
        <v>0</v>
      </c>
      <c r="N10" s="105">
        <f>'ETR Capacities'!R10*365*(_xlfn.XLOOKUP('ETR Other Exter. Savings (MEUR)'!B10,'Value Other Extern EUR-MWh'!$B$3:$B$27,'Value Other Extern EUR-MWh'!$F$3:$F$27)-_xlfn.XLOOKUP('ETR Other Exter. Savings (MEUR)'!B10,'Value Other Extern EUR-MWh'!$B$3:$B$27,'Value Other Extern EUR-MWh'!$G$3:$G$27))/1000</f>
        <v>0</v>
      </c>
      <c r="O10" s="105">
        <v>0</v>
      </c>
      <c r="P10" s="106">
        <v>0</v>
      </c>
      <c r="Q10" s="105">
        <f>'ETR Capacities'!V10*365*_xlfn.XLOOKUP($B10,'Value Other Extern EUR-MWh'!$B$3:$B$27,'Value Other Extern EUR-MWh'!$H$3:$H$27)/1000</f>
        <v>0</v>
      </c>
      <c r="R10" s="105">
        <f>'ETR Capacities'!W10*365*_xlfn.XLOOKUP($B10,'Value Other Extern EUR-MWh'!$B$3:$B$27,'Value Other Extern EUR-MWh'!$H$3:$H$27)/1000</f>
        <v>0</v>
      </c>
      <c r="S10" s="105">
        <f>'ETR Capacities'!X10*365*(_xlfn.XLOOKUP('ETR Other Exter. Savings (MEUR)'!B10,'Value Other Extern EUR-MWh'!$B$3:$B$27,'Value Other Extern EUR-MWh'!$F$3:$F$27)-_xlfn.XLOOKUP('ETR Other Exter. Savings (MEUR)'!B10,'Value Other Extern EUR-MWh'!$B$3:$B$27,'Value Other Extern EUR-MWh'!$G$3:$G$27))/1000</f>
        <v>0</v>
      </c>
      <c r="T10" s="105">
        <v>0</v>
      </c>
      <c r="U10" s="106">
        <v>0</v>
      </c>
      <c r="V10" s="105">
        <f>'ETR Capacities'!AB10*365*_xlfn.XLOOKUP($B10,'Value Other Extern EUR-MWh'!$B$3:$B$27,'Value Other Extern EUR-MWh'!$H$3:$H$27)/1000</f>
        <v>0</v>
      </c>
      <c r="W10" s="105">
        <f>'ETR Capacities'!AC10*365*_xlfn.XLOOKUP($B10,'Value Other Extern EUR-MWh'!$B$3:$B$27,'Value Other Extern EUR-MWh'!$H$3:$H$27)/1000</f>
        <v>0</v>
      </c>
      <c r="X10" s="105">
        <f>'ETR Capacities'!AD10*365*(_xlfn.XLOOKUP('ETR Other Exter. Savings (MEUR)'!B10,'Value Other Extern EUR-MWh'!$B$3:$B$27,'Value Other Extern EUR-MWh'!$F$3:$F$27)-_xlfn.XLOOKUP('ETR Other Exter. Savings (MEUR)'!B10,'Value Other Extern EUR-MWh'!$B$3:$B$27,'Value Other Extern EUR-MWh'!$G$3:$G$27))/1000</f>
        <v>0</v>
      </c>
      <c r="Y10" s="105">
        <v>0</v>
      </c>
      <c r="Z10" s="106">
        <v>0</v>
      </c>
    </row>
    <row r="11" spans="2:26" ht="142.5" customHeight="1" thickBot="1" x14ac:dyDescent="0.3">
      <c r="B11" s="495" t="str">
        <f>'ETR Capacities'!B11</f>
        <v>BE</v>
      </c>
      <c r="C11" s="499" t="str">
        <f>'ETR Capacities'!C11</f>
        <v>ETR-N-938</v>
      </c>
      <c r="D11" s="499" t="str">
        <f>_xlfn.XLOOKUP(C11,'Investment Project Main Info'!$E$4:$E$265,'Investment Project Main Info'!$F$4:$F$265)</f>
        <v>H2-Import Coalition</v>
      </c>
      <c r="E11" s="499" t="str">
        <f>_xlfn.XLOOKUP(C11,'ETR Capacities'!$C$5:$C$79,'ETR Capacities'!$E$5:$E$79)</f>
        <v xml:space="preserve">Hydrogen and synthetic methane </v>
      </c>
      <c r="F11" s="446" t="str">
        <f>IF(_xlfn.XLOOKUP(C11,'ETR Capacities'!$C$5:$C$79,'ETR Capacities'!$F$5:$F$79)=0," ",_xlfn.XLOOKUP(C11,'ETR Capacities'!$C$5:$C$79,'ETR Capacities'!$F$5:$F$79))</f>
        <v xml:space="preserve"> </v>
      </c>
      <c r="G11" s="59"/>
      <c r="H11" s="59"/>
      <c r="I11" s="59"/>
      <c r="J11" s="59"/>
      <c r="K11" s="92"/>
      <c r="L11" s="334"/>
      <c r="M11" s="334"/>
      <c r="N11" s="334"/>
      <c r="O11" s="334"/>
      <c r="P11" s="337"/>
      <c r="Q11" s="334"/>
      <c r="R11" s="334"/>
      <c r="S11" s="334"/>
      <c r="T11" s="334"/>
      <c r="U11" s="337"/>
      <c r="V11" s="334"/>
      <c r="W11" s="334"/>
      <c r="X11" s="334"/>
      <c r="Y11" s="334"/>
      <c r="Z11" s="337"/>
    </row>
    <row r="12" spans="2:26" ht="139.5" customHeight="1" thickBot="1" x14ac:dyDescent="0.3">
      <c r="B12" s="492" t="str">
        <f>'ETR Capacities'!B12</f>
        <v>CZ</v>
      </c>
      <c r="C12" s="498" t="str">
        <f>'ETR Capacities'!C12</f>
        <v>ETR-N-306</v>
      </c>
      <c r="D12" s="498" t="str">
        <f>_xlfn.XLOOKUP(C12,'Investment Project Main Info'!$E$4:$E$265,'Investment Project Main Info'!$F$4:$F$265)</f>
        <v>Greening of Gas (GoG)</v>
      </c>
      <c r="E12" s="498" t="str">
        <f>_xlfn.XLOOKUP(C12,'ETR Capacities'!$C$5:$C$79,'ETR Capacities'!$E$5:$E$79)</f>
        <v xml:space="preserve">Hydrogen and synthetic methane </v>
      </c>
      <c r="F12" s="445" t="str">
        <f>IF(_xlfn.XLOOKUP(C12,'ETR Capacities'!$C$5:$C$79,'ETR Capacities'!$F$5:$F$79)=0," ",_xlfn.XLOOKUP(C12,'ETR Capacities'!$C$5:$C$79,'ETR Capacities'!$F$5:$F$79))</f>
        <v xml:space="preserve"> </v>
      </c>
      <c r="G12" s="33">
        <f>'ETR Capacities'!J12*365*_xlfn.XLOOKUP($B12,'Value Other Extern EUR-MWh'!$B$3:$B$27,'Value Other Extern EUR-MWh'!$H$3:$H$27)/1000</f>
        <v>0</v>
      </c>
      <c r="H12" s="33">
        <f>'ETR Capacities'!K12*365*_xlfn.XLOOKUP($B12,'Value Other Extern EUR-MWh'!$B$3:$B$27,'Value Other Extern EUR-MWh'!$H$3:$H$27)/1000</f>
        <v>0</v>
      </c>
      <c r="I12" s="33">
        <f>'ETR Capacities'!L12*365*(_xlfn.XLOOKUP('ETR Other Exter. Savings (MEUR)'!B12,'Value Other Extern EUR-MWh'!$B$3:$B$27,'Value Other Extern EUR-MWh'!$F$3:$F$27)-_xlfn.XLOOKUP('ETR Other Exter. Savings (MEUR)'!B12,'Value Other Extern EUR-MWh'!$B$3:$B$27,'Value Other Extern EUR-MWh'!$G$3:$G$27))/1000</f>
        <v>0</v>
      </c>
      <c r="J12" s="33">
        <v>0</v>
      </c>
      <c r="K12" s="91">
        <v>0</v>
      </c>
      <c r="L12" s="101">
        <f>'ETR Capacities'!P12*365*_xlfn.XLOOKUP($B12,'Value Other Extern EUR-MWh'!$B$3:$B$27,'Value Other Extern EUR-MWh'!$H$3:$H$27)/1000</f>
        <v>0</v>
      </c>
      <c r="M12" s="101">
        <f>'ETR Capacities'!Q12*365*_xlfn.XLOOKUP($B12,'Value Other Extern EUR-MWh'!$B$3:$B$27,'Value Other Extern EUR-MWh'!$H$3:$H$27)/1000</f>
        <v>0</v>
      </c>
      <c r="N12" s="101">
        <f>'ETR Capacities'!R12*365*(_xlfn.XLOOKUP('ETR Other Exter. Savings (MEUR)'!B12,'Value Other Extern EUR-MWh'!$B$3:$B$27,'Value Other Extern EUR-MWh'!$F$3:$F$27)-_xlfn.XLOOKUP('ETR Other Exter. Savings (MEUR)'!B12,'Value Other Extern EUR-MWh'!$B$3:$B$27,'Value Other Extern EUR-MWh'!$G$3:$G$27))/1000</f>
        <v>0</v>
      </c>
      <c r="O12" s="101">
        <v>0</v>
      </c>
      <c r="P12" s="102">
        <v>0</v>
      </c>
      <c r="Q12" s="101">
        <f>'ETR Capacities'!V12*365*_xlfn.XLOOKUP($B12,'Value Other Extern EUR-MWh'!$B$3:$B$27,'Value Other Extern EUR-MWh'!$H$3:$H$27)/1000</f>
        <v>0</v>
      </c>
      <c r="R12" s="101">
        <f>'ETR Capacities'!W12*365*_xlfn.XLOOKUP($B12,'Value Other Extern EUR-MWh'!$B$3:$B$27,'Value Other Extern EUR-MWh'!$H$3:$H$27)/1000</f>
        <v>0</v>
      </c>
      <c r="S12" s="101">
        <f>'ETR Capacities'!X12*365*(_xlfn.XLOOKUP('ETR Other Exter. Savings (MEUR)'!B12,'Value Other Extern EUR-MWh'!$B$3:$B$27,'Value Other Extern EUR-MWh'!$F$3:$F$27)-_xlfn.XLOOKUP('ETR Other Exter. Savings (MEUR)'!B12,'Value Other Extern EUR-MWh'!$B$3:$B$27,'Value Other Extern EUR-MWh'!$G$3:$G$27))/1000</f>
        <v>0</v>
      </c>
      <c r="T12" s="101">
        <v>0</v>
      </c>
      <c r="U12" s="102">
        <v>0</v>
      </c>
      <c r="V12" s="101">
        <f>'ETR Capacities'!AB12*365*_xlfn.XLOOKUP($B12,'Value Other Extern EUR-MWh'!$B$3:$B$27,'Value Other Extern EUR-MWh'!$H$3:$H$27)/1000</f>
        <v>0</v>
      </c>
      <c r="W12" s="101">
        <f>'ETR Capacities'!AC12*365*_xlfn.XLOOKUP($B12,'Value Other Extern EUR-MWh'!$B$3:$B$27,'Value Other Extern EUR-MWh'!$H$3:$H$27)/1000</f>
        <v>0</v>
      </c>
      <c r="X12" s="101">
        <f>'ETR Capacities'!AD12*365*(_xlfn.XLOOKUP('ETR Other Exter. Savings (MEUR)'!B12,'Value Other Extern EUR-MWh'!$B$3:$B$27,'Value Other Extern EUR-MWh'!$F$3:$F$27)-_xlfn.XLOOKUP('ETR Other Exter. Savings (MEUR)'!B12,'Value Other Extern EUR-MWh'!$B$3:$B$27,'Value Other Extern EUR-MWh'!$G$3:$G$27))/1000</f>
        <v>0</v>
      </c>
      <c r="Y12" s="101">
        <v>0</v>
      </c>
      <c r="Z12" s="102">
        <v>0</v>
      </c>
    </row>
    <row r="13" spans="2:26" ht="126" customHeight="1" x14ac:dyDescent="0.25">
      <c r="B13" s="493" t="str">
        <f>'ETR Capacities'!B13</f>
        <v>DE</v>
      </c>
      <c r="C13" s="500" t="str">
        <f>'ETR Capacities'!C13</f>
        <v>ETR-N-562</v>
      </c>
      <c r="D13" s="500" t="str">
        <f>_xlfn.XLOOKUP(C13,'Investment Project Main Info'!$E$4:$E$265,'Investment Project Main Info'!$F$4:$F$265)</f>
        <v>Energy Park Bad Lauchstädt</v>
      </c>
      <c r="E13" s="500" t="str">
        <f>_xlfn.XLOOKUP(C13,'ETR Capacities'!$C$5:$C$79,'ETR Capacities'!$E$5:$E$79)</f>
        <v xml:space="preserve">Hydrogen and synthetic methane </v>
      </c>
      <c r="F13" s="448" t="str">
        <f>IF(_xlfn.XLOOKUP(C13,'ETR Capacities'!$C$5:$C$79,'ETR Capacities'!$F$5:$F$79)=0," ",_xlfn.XLOOKUP(C13,'ETR Capacities'!$C$5:$C$79,'ETR Capacities'!$F$5:$F$79))</f>
        <v xml:space="preserve"> </v>
      </c>
      <c r="G13" s="39">
        <f>'ETR Capacities'!J13*365*_xlfn.XLOOKUP($B13,'Value Other Extern EUR-MWh'!$B$3:$B$27,'Value Other Extern EUR-MWh'!$H$3:$H$27)/1000</f>
        <v>0</v>
      </c>
      <c r="H13" s="39">
        <f>'ETR Capacities'!K13*365*_xlfn.XLOOKUP($B13,'Value Other Extern EUR-MWh'!$B$3:$B$27,'Value Other Extern EUR-MWh'!$H$3:$H$27)/1000</f>
        <v>0</v>
      </c>
      <c r="I13" s="39">
        <f>'ETR Capacities'!L13*365*(_xlfn.XLOOKUP('ETR Other Exter. Savings (MEUR)'!B13,'Value Other Extern EUR-MWh'!$B$3:$B$27,'Value Other Extern EUR-MWh'!$F$3:$F$27)-_xlfn.XLOOKUP('ETR Other Exter. Savings (MEUR)'!B13,'Value Other Extern EUR-MWh'!$B$3:$B$27,'Value Other Extern EUR-MWh'!$G$3:$G$27))/1000</f>
        <v>0</v>
      </c>
      <c r="J13" s="39">
        <v>0</v>
      </c>
      <c r="K13" s="94">
        <v>0</v>
      </c>
      <c r="L13" s="333">
        <f>'ETR Capacities'!P13*365*_xlfn.XLOOKUP($B13,'Value Other Extern EUR-MWh'!$B$3:$B$27,'Value Other Extern EUR-MWh'!$H$3:$H$27)/1000</f>
        <v>0.84209907120743044</v>
      </c>
      <c r="M13" s="333">
        <f>'ETR Capacities'!Q13*365*_xlfn.XLOOKUP($B13,'Value Other Extern EUR-MWh'!$B$3:$B$27,'Value Other Extern EUR-MWh'!$H$3:$H$27)/1000</f>
        <v>0</v>
      </c>
      <c r="N13" s="333">
        <f>'ETR Capacities'!R13*365*(_xlfn.XLOOKUP('ETR Other Exter. Savings (MEUR)'!B13,'Value Other Extern EUR-MWh'!$B$3:$B$27,'Value Other Extern EUR-MWh'!$F$3:$F$27)-_xlfn.XLOOKUP('ETR Other Exter. Savings (MEUR)'!B13,'Value Other Extern EUR-MWh'!$B$3:$B$27,'Value Other Extern EUR-MWh'!$G$3:$G$27))/1000</f>
        <v>0</v>
      </c>
      <c r="O13" s="333">
        <v>0</v>
      </c>
      <c r="P13" s="336">
        <v>0</v>
      </c>
      <c r="Q13" s="333">
        <f>'ETR Capacities'!V13*365*_xlfn.XLOOKUP($B13,'Value Other Extern EUR-MWh'!$B$3:$B$27,'Value Other Extern EUR-MWh'!$H$3:$H$27)/1000</f>
        <v>0.84209907120743044</v>
      </c>
      <c r="R13" s="333">
        <f>'ETR Capacities'!W13*365*_xlfn.XLOOKUP($B13,'Value Other Extern EUR-MWh'!$B$3:$B$27,'Value Other Extern EUR-MWh'!$H$3:$H$27)/1000</f>
        <v>0</v>
      </c>
      <c r="S13" s="333">
        <f>'ETR Capacities'!X13*365*(_xlfn.XLOOKUP('ETR Other Exter. Savings (MEUR)'!B13,'Value Other Extern EUR-MWh'!$B$3:$B$27,'Value Other Extern EUR-MWh'!$F$3:$F$27)-_xlfn.XLOOKUP('ETR Other Exter. Savings (MEUR)'!B13,'Value Other Extern EUR-MWh'!$B$3:$B$27,'Value Other Extern EUR-MWh'!$G$3:$G$27))/1000</f>
        <v>0</v>
      </c>
      <c r="T13" s="333">
        <v>0</v>
      </c>
      <c r="U13" s="336">
        <v>0</v>
      </c>
      <c r="V13" s="333">
        <f>'ETR Capacities'!AB13*365*_xlfn.XLOOKUP($B13,'Value Other Extern EUR-MWh'!$B$3:$B$27,'Value Other Extern EUR-MWh'!$H$3:$H$27)/1000</f>
        <v>0.84209907120743044</v>
      </c>
      <c r="W13" s="333">
        <f>'ETR Capacities'!AC13*365*_xlfn.XLOOKUP($B13,'Value Other Extern EUR-MWh'!$B$3:$B$27,'Value Other Extern EUR-MWh'!$H$3:$H$27)/1000</f>
        <v>0</v>
      </c>
      <c r="X13" s="333">
        <f>'ETR Capacities'!AD13*365*(_xlfn.XLOOKUP('ETR Other Exter. Savings (MEUR)'!B13,'Value Other Extern EUR-MWh'!$B$3:$B$27,'Value Other Extern EUR-MWh'!$F$3:$F$27)-_xlfn.XLOOKUP('ETR Other Exter. Savings (MEUR)'!B13,'Value Other Extern EUR-MWh'!$B$3:$B$27,'Value Other Extern EUR-MWh'!$G$3:$G$27))/1000</f>
        <v>0</v>
      </c>
      <c r="Y13" s="333">
        <v>0</v>
      </c>
      <c r="Z13" s="336">
        <v>0</v>
      </c>
    </row>
    <row r="14" spans="2:26" ht="173.25" customHeight="1" x14ac:dyDescent="0.25">
      <c r="B14" s="494" t="str">
        <f>'ETR Capacities'!B14</f>
        <v>DE</v>
      </c>
      <c r="C14" s="450" t="str">
        <f>'ETR Capacities'!C14</f>
        <v>ETR-N-406</v>
      </c>
      <c r="D14" s="450" t="str">
        <f>_xlfn.XLOOKUP(C14,'Investment Project Main Info'!$E$4:$E$265,'Investment Project Main Info'!$F$4:$F$265)</f>
        <v>hybridge - gas grid infrastructure</v>
      </c>
      <c r="E14" s="450" t="str">
        <f>_xlfn.XLOOKUP(C14,'ETR Capacities'!$C$5:$C$79,'ETR Capacities'!$E$5:$E$79)</f>
        <v xml:space="preserve">Hydrogen and synthetic methane </v>
      </c>
      <c r="F14" s="447" t="str">
        <f>IF(_xlfn.XLOOKUP(C14,'ETR Capacities'!$C$5:$C$79,'ETR Capacities'!$F$5:$F$79)=0," ",_xlfn.XLOOKUP(C14,'ETR Capacities'!$C$5:$C$79,'ETR Capacities'!$F$5:$F$79))</f>
        <v xml:space="preserve"> </v>
      </c>
      <c r="G14" s="36">
        <f>'ETR Capacities'!J14*365*_xlfn.XLOOKUP($B14,'Value Other Extern EUR-MWh'!$B$3:$B$27,'Value Other Extern EUR-MWh'!$H$3:$H$27)/1000</f>
        <v>0</v>
      </c>
      <c r="H14" s="36">
        <f>'ETR Capacities'!K14*365*_xlfn.XLOOKUP($B14,'Value Other Extern EUR-MWh'!$B$3:$B$27,'Value Other Extern EUR-MWh'!$H$3:$H$27)/1000</f>
        <v>0</v>
      </c>
      <c r="I14" s="36">
        <f>'ETR Capacities'!L14*365*(_xlfn.XLOOKUP('ETR Other Exter. Savings (MEUR)'!B14,'Value Other Extern EUR-MWh'!$B$3:$B$27,'Value Other Extern EUR-MWh'!$F$3:$F$27)-_xlfn.XLOOKUP('ETR Other Exter. Savings (MEUR)'!B14,'Value Other Extern EUR-MWh'!$B$3:$B$27,'Value Other Extern EUR-MWh'!$G$3:$G$27))/1000</f>
        <v>0</v>
      </c>
      <c r="J14" s="36">
        <v>0</v>
      </c>
      <c r="K14" s="93">
        <v>0</v>
      </c>
      <c r="L14" s="105">
        <f>'ETR Capacities'!P14*365*_xlfn.XLOOKUP($B14,'Value Other Extern EUR-MWh'!$B$3:$B$27,'Value Other Extern EUR-MWh'!$H$3:$H$27)/1000</f>
        <v>2.8069969040247682</v>
      </c>
      <c r="M14" s="105">
        <f>'ETR Capacities'!Q14*365*_xlfn.XLOOKUP($B14,'Value Other Extern EUR-MWh'!$B$3:$B$27,'Value Other Extern EUR-MWh'!$H$3:$H$27)/1000</f>
        <v>0</v>
      </c>
      <c r="N14" s="105">
        <f>'ETR Capacities'!R14*365*(_xlfn.XLOOKUP('ETR Other Exter. Savings (MEUR)'!B14,'Value Other Extern EUR-MWh'!$B$3:$B$27,'Value Other Extern EUR-MWh'!$F$3:$F$27)-_xlfn.XLOOKUP('ETR Other Exter. Savings (MEUR)'!B14,'Value Other Extern EUR-MWh'!$B$3:$B$27,'Value Other Extern EUR-MWh'!$G$3:$G$27))/1000</f>
        <v>0</v>
      </c>
      <c r="O14" s="105">
        <v>0</v>
      </c>
      <c r="P14" s="106">
        <v>0</v>
      </c>
      <c r="Q14" s="105">
        <f>'ETR Capacities'!V14*365*_xlfn.XLOOKUP($B14,'Value Other Extern EUR-MWh'!$B$3:$B$27,'Value Other Extern EUR-MWh'!$H$3:$H$27)/1000</f>
        <v>2.8069969040247682</v>
      </c>
      <c r="R14" s="105">
        <f>'ETR Capacities'!W14*365*_xlfn.XLOOKUP($B14,'Value Other Extern EUR-MWh'!$B$3:$B$27,'Value Other Extern EUR-MWh'!$H$3:$H$27)/1000</f>
        <v>0</v>
      </c>
      <c r="S14" s="105">
        <f>'ETR Capacities'!X14*365*(_xlfn.XLOOKUP('ETR Other Exter. Savings (MEUR)'!B14,'Value Other Extern EUR-MWh'!$B$3:$B$27,'Value Other Extern EUR-MWh'!$F$3:$F$27)-_xlfn.XLOOKUP('ETR Other Exter. Savings (MEUR)'!B14,'Value Other Extern EUR-MWh'!$B$3:$B$27,'Value Other Extern EUR-MWh'!$G$3:$G$27))/1000</f>
        <v>0</v>
      </c>
      <c r="T14" s="105">
        <v>0</v>
      </c>
      <c r="U14" s="106">
        <v>0</v>
      </c>
      <c r="V14" s="105">
        <f>'ETR Capacities'!AB14*365*_xlfn.XLOOKUP($B14,'Value Other Extern EUR-MWh'!$B$3:$B$27,'Value Other Extern EUR-MWh'!$H$3:$H$27)/1000</f>
        <v>2.8069969040247682</v>
      </c>
      <c r="W14" s="105">
        <f>'ETR Capacities'!AC14*365*_xlfn.XLOOKUP($B14,'Value Other Extern EUR-MWh'!$B$3:$B$27,'Value Other Extern EUR-MWh'!$H$3:$H$27)/1000</f>
        <v>0</v>
      </c>
      <c r="X14" s="105">
        <f>'ETR Capacities'!AD14*365*(_xlfn.XLOOKUP('ETR Other Exter. Savings (MEUR)'!B14,'Value Other Extern EUR-MWh'!$B$3:$B$27,'Value Other Extern EUR-MWh'!$F$3:$F$27)-_xlfn.XLOOKUP('ETR Other Exter. Savings (MEUR)'!B14,'Value Other Extern EUR-MWh'!$B$3:$B$27,'Value Other Extern EUR-MWh'!$G$3:$G$27))/1000</f>
        <v>0</v>
      </c>
      <c r="Y14" s="105">
        <v>0</v>
      </c>
      <c r="Z14" s="106">
        <v>0</v>
      </c>
    </row>
    <row r="15" spans="2:26" ht="166.5" customHeight="1" x14ac:dyDescent="0.25">
      <c r="B15" s="494" t="str">
        <f>'ETR Capacities'!B15</f>
        <v>DE</v>
      </c>
      <c r="C15" s="450" t="str">
        <f>'ETR Capacities'!C15</f>
        <v>ETR-N-633</v>
      </c>
      <c r="D15" s="450" t="str">
        <f>_xlfn.XLOOKUP(C15,'Investment Project Main Info'!$E$4:$E$265,'Investment Project Main Info'!$F$4:$F$265)</f>
        <v>GETH2-ETR 1</v>
      </c>
      <c r="E15" s="450" t="str">
        <f>_xlfn.XLOOKUP(C15,'ETR Capacities'!$C$5:$C$79,'ETR Capacities'!$E$5:$E$79)</f>
        <v xml:space="preserve">Hydrogen and synthetic methane </v>
      </c>
      <c r="F15" s="447" t="str">
        <f>IF(_xlfn.XLOOKUP(C15,'ETR Capacities'!$C$5:$C$79,'ETR Capacities'!$F$5:$F$79)=0," ",_xlfn.XLOOKUP(C15,'ETR Capacities'!$C$5:$C$79,'ETR Capacities'!$F$5:$F$79))</f>
        <v xml:space="preserve"> </v>
      </c>
      <c r="G15" s="36">
        <f>'ETR Capacities'!J15*365*_xlfn.XLOOKUP($B15,'Value Other Extern EUR-MWh'!$B$3:$B$27,'Value Other Extern EUR-MWh'!$H$3:$H$27)/1000</f>
        <v>0</v>
      </c>
      <c r="H15" s="36">
        <f>'ETR Capacities'!K15*365*_xlfn.XLOOKUP($B15,'Value Other Extern EUR-MWh'!$B$3:$B$27,'Value Other Extern EUR-MWh'!$H$3:$H$27)/1000</f>
        <v>0</v>
      </c>
      <c r="I15" s="36">
        <f>'ETR Capacities'!L15*365*(_xlfn.XLOOKUP('ETR Other Exter. Savings (MEUR)'!B15,'Value Other Extern EUR-MWh'!$B$3:$B$27,'Value Other Extern EUR-MWh'!$F$3:$F$27)-_xlfn.XLOOKUP('ETR Other Exter. Savings (MEUR)'!B15,'Value Other Extern EUR-MWh'!$B$3:$B$27,'Value Other Extern EUR-MWh'!$G$3:$G$27))/1000</f>
        <v>0</v>
      </c>
      <c r="J15" s="36">
        <v>0</v>
      </c>
      <c r="K15" s="93">
        <v>0</v>
      </c>
      <c r="L15" s="105">
        <f>'ETR Capacities'!P15*365*_xlfn.XLOOKUP($B15,'Value Other Extern EUR-MWh'!$B$3:$B$27,'Value Other Extern EUR-MWh'!$H$3:$H$27)/1000</f>
        <v>3.5368160990712081</v>
      </c>
      <c r="M15" s="105">
        <f>'ETR Capacities'!Q15*365*_xlfn.XLOOKUP($B15,'Value Other Extern EUR-MWh'!$B$3:$B$27,'Value Other Extern EUR-MWh'!$H$3:$H$27)/1000</f>
        <v>0</v>
      </c>
      <c r="N15" s="105">
        <f>'ETR Capacities'!R15*365*(_xlfn.XLOOKUP('ETR Other Exter. Savings (MEUR)'!B15,'Value Other Extern EUR-MWh'!$B$3:$B$27,'Value Other Extern EUR-MWh'!$F$3:$F$27)-_xlfn.XLOOKUP('ETR Other Exter. Savings (MEUR)'!B15,'Value Other Extern EUR-MWh'!$B$3:$B$27,'Value Other Extern EUR-MWh'!$G$3:$G$27))/1000</f>
        <v>0</v>
      </c>
      <c r="O15" s="105">
        <v>0</v>
      </c>
      <c r="P15" s="106">
        <v>0</v>
      </c>
      <c r="Q15" s="105">
        <f>'ETR Capacities'!V15*365*_xlfn.XLOOKUP($B15,'Value Other Extern EUR-MWh'!$B$3:$B$27,'Value Other Extern EUR-MWh'!$H$3:$H$27)/1000</f>
        <v>3.5368160990712081</v>
      </c>
      <c r="R15" s="105">
        <f>'ETR Capacities'!W15*365*_xlfn.XLOOKUP($B15,'Value Other Extern EUR-MWh'!$B$3:$B$27,'Value Other Extern EUR-MWh'!$H$3:$H$27)/1000</f>
        <v>0</v>
      </c>
      <c r="S15" s="105">
        <f>'ETR Capacities'!X15*365*(_xlfn.XLOOKUP('ETR Other Exter. Savings (MEUR)'!B15,'Value Other Extern EUR-MWh'!$B$3:$B$27,'Value Other Extern EUR-MWh'!$F$3:$F$27)-_xlfn.XLOOKUP('ETR Other Exter. Savings (MEUR)'!B15,'Value Other Extern EUR-MWh'!$B$3:$B$27,'Value Other Extern EUR-MWh'!$G$3:$G$27))/1000</f>
        <v>0</v>
      </c>
      <c r="T15" s="105">
        <v>0</v>
      </c>
      <c r="U15" s="106">
        <v>0</v>
      </c>
      <c r="V15" s="105">
        <f>'ETR Capacities'!AB15*365*_xlfn.XLOOKUP($B15,'Value Other Extern EUR-MWh'!$B$3:$B$27,'Value Other Extern EUR-MWh'!$H$3:$H$27)/1000</f>
        <v>3.5368160990712081</v>
      </c>
      <c r="W15" s="105">
        <f>'ETR Capacities'!AC15*365*_xlfn.XLOOKUP($B15,'Value Other Extern EUR-MWh'!$B$3:$B$27,'Value Other Extern EUR-MWh'!$H$3:$H$27)/1000</f>
        <v>0</v>
      </c>
      <c r="X15" s="105">
        <f>'ETR Capacities'!AD15*365*(_xlfn.XLOOKUP('ETR Other Exter. Savings (MEUR)'!B15,'Value Other Extern EUR-MWh'!$B$3:$B$27,'Value Other Extern EUR-MWh'!$F$3:$F$27)-_xlfn.XLOOKUP('ETR Other Exter. Savings (MEUR)'!B15,'Value Other Extern EUR-MWh'!$B$3:$B$27,'Value Other Extern EUR-MWh'!$G$3:$G$27))/1000</f>
        <v>0</v>
      </c>
      <c r="Y15" s="105">
        <v>0</v>
      </c>
      <c r="Z15" s="106">
        <v>0</v>
      </c>
    </row>
    <row r="16" spans="2:26" ht="75" customHeight="1" x14ac:dyDescent="0.25">
      <c r="B16" s="494" t="str">
        <f>'ETR Capacities'!B16</f>
        <v>DE</v>
      </c>
      <c r="C16" s="450" t="str">
        <f>'ETR Capacities'!C16</f>
        <v>ETR-N-905</v>
      </c>
      <c r="D16" s="450" t="str">
        <f>_xlfn.XLOOKUP(C16,'Investment Project Main Info'!$E$4:$E$265,'Investment Project Main Info'!$F$4:$F$265)</f>
        <v xml:space="preserve">Vlieghuis (NL)/ Emlichheim (DE) Capacity for Hydrogen according to the NDP </v>
      </c>
      <c r="E16" s="450" t="str">
        <f>_xlfn.XLOOKUP(C16,'ETR Capacities'!$C$5:$C$79,'ETR Capacities'!$E$5:$E$79)</f>
        <v xml:space="preserve">Hydrogen and synthetic methane </v>
      </c>
      <c r="F16" s="447" t="str">
        <f>IF(_xlfn.XLOOKUP(C16,'ETR Capacities'!$C$5:$C$79,'ETR Capacities'!$F$5:$F$79)=0," ",_xlfn.XLOOKUP(C16,'ETR Capacities'!$C$5:$C$79,'ETR Capacities'!$F$5:$F$79))</f>
        <v xml:space="preserve"> </v>
      </c>
      <c r="G16" s="36"/>
      <c r="H16" s="36"/>
      <c r="I16" s="36"/>
      <c r="J16" s="36"/>
      <c r="K16" s="93"/>
      <c r="L16" s="105"/>
      <c r="M16" s="105"/>
      <c r="N16" s="105"/>
      <c r="O16" s="105"/>
      <c r="P16" s="106"/>
      <c r="Q16" s="105"/>
      <c r="R16" s="105"/>
      <c r="S16" s="105"/>
      <c r="T16" s="105"/>
      <c r="U16" s="106"/>
      <c r="V16" s="105"/>
      <c r="W16" s="105"/>
      <c r="X16" s="105"/>
      <c r="Y16" s="105"/>
      <c r="Z16" s="106"/>
    </row>
    <row r="17" spans="2:26" ht="77.25" customHeight="1" x14ac:dyDescent="0.25">
      <c r="B17" s="494" t="str">
        <f>'ETR Capacities'!B17</f>
        <v>DE</v>
      </c>
      <c r="C17" s="450" t="str">
        <f>'ETR Capacities'!C17</f>
        <v>ETR-N-952</v>
      </c>
      <c r="D17" s="450" t="str">
        <f>_xlfn.XLOOKUP(C17,'Investment Project Main Info'!$E$4:$E$265,'Investment Project Main Info'!$F$4:$F$265)</f>
        <v>Hydrogen pipeline system conversion projects of german gas NDP 2020-2030</v>
      </c>
      <c r="E17" s="450" t="str">
        <f>_xlfn.XLOOKUP(C17,'ETR Capacities'!$C$5:$C$79,'ETR Capacities'!$E$5:$E$79)</f>
        <v xml:space="preserve">Hydrogen and synthetic methane </v>
      </c>
      <c r="F17" s="447"/>
      <c r="G17" s="36">
        <f>'ETR Capacities'!J17*365*_xlfn.XLOOKUP($B17,'Value Other Extern EUR-MWh'!$B$3:$B$27,'Value Other Extern EUR-MWh'!$H$3:$H$27)/1000</f>
        <v>0</v>
      </c>
      <c r="H17" s="36">
        <f>'ETR Capacities'!K17*365*_xlfn.XLOOKUP($B17,'Value Other Extern EUR-MWh'!$B$3:$B$27,'Value Other Extern EUR-MWh'!$H$3:$H$27)/1000</f>
        <v>0</v>
      </c>
      <c r="I17" s="36">
        <f>'ETR Capacities'!L17*365*(_xlfn.XLOOKUP('ETR Other Exter. Savings (MEUR)'!B17,'Value Other Extern EUR-MWh'!$B$3:$B$27,'Value Other Extern EUR-MWh'!$F$3:$F$27)-_xlfn.XLOOKUP('ETR Other Exter. Savings (MEUR)'!B17,'Value Other Extern EUR-MWh'!$B$3:$B$27,'Value Other Extern EUR-MWh'!$G$3:$G$27))/1000</f>
        <v>0</v>
      </c>
      <c r="J17" s="36">
        <v>0</v>
      </c>
      <c r="K17" s="93">
        <v>0</v>
      </c>
      <c r="L17" s="105">
        <f>'ETR Capacities'!P17*365*_xlfn.XLOOKUP($B17,'Value Other Extern EUR-MWh'!$B$3:$B$27,'Value Other Extern EUR-MWh'!$H$3:$H$27)/1000</f>
        <v>0</v>
      </c>
      <c r="M17" s="105">
        <f>'ETR Capacities'!Q17*365*_xlfn.XLOOKUP($B17,'Value Other Extern EUR-MWh'!$B$3:$B$27,'Value Other Extern EUR-MWh'!$H$3:$H$27)/1000</f>
        <v>0</v>
      </c>
      <c r="N17" s="105">
        <f>'ETR Capacities'!R17*365*(_xlfn.XLOOKUP('ETR Other Exter. Savings (MEUR)'!B17,'Value Other Extern EUR-MWh'!$B$3:$B$27,'Value Other Extern EUR-MWh'!$F$3:$F$27)-_xlfn.XLOOKUP('ETR Other Exter. Savings (MEUR)'!B17,'Value Other Extern EUR-MWh'!$B$3:$B$27,'Value Other Extern EUR-MWh'!$G$3:$G$27))/1000</f>
        <v>0</v>
      </c>
      <c r="O17" s="105">
        <v>0</v>
      </c>
      <c r="P17" s="106">
        <v>0</v>
      </c>
      <c r="Q17" s="105">
        <f>'ETR Capacities'!V17*365*_xlfn.XLOOKUP($B17,'Value Other Extern EUR-MWh'!$B$3:$B$27,'Value Other Extern EUR-MWh'!$H$3:$H$27)/1000</f>
        <v>0</v>
      </c>
      <c r="R17" s="105">
        <f>'ETR Capacities'!W17*365*_xlfn.XLOOKUP($B17,'Value Other Extern EUR-MWh'!$B$3:$B$27,'Value Other Extern EUR-MWh'!$H$3:$H$27)/1000</f>
        <v>0</v>
      </c>
      <c r="S17" s="105">
        <f>'ETR Capacities'!X17*365*(_xlfn.XLOOKUP('ETR Other Exter. Savings (MEUR)'!B17,'Value Other Extern EUR-MWh'!$B$3:$B$27,'Value Other Extern EUR-MWh'!$F$3:$F$27)-_xlfn.XLOOKUP('ETR Other Exter. Savings (MEUR)'!B17,'Value Other Extern EUR-MWh'!$B$3:$B$27,'Value Other Extern EUR-MWh'!$G$3:$G$27))/1000</f>
        <v>0</v>
      </c>
      <c r="T17" s="105">
        <v>0</v>
      </c>
      <c r="U17" s="106">
        <v>0</v>
      </c>
      <c r="V17" s="105">
        <f>'ETR Capacities'!AB17*365*_xlfn.XLOOKUP($B17,'Value Other Extern EUR-MWh'!$B$3:$B$27,'Value Other Extern EUR-MWh'!$H$3:$H$27)/1000</f>
        <v>0</v>
      </c>
      <c r="W17" s="105">
        <f>'ETR Capacities'!AC17*365*_xlfn.XLOOKUP($B17,'Value Other Extern EUR-MWh'!$B$3:$B$27,'Value Other Extern EUR-MWh'!$H$3:$H$27)/1000</f>
        <v>0</v>
      </c>
      <c r="X17" s="105">
        <f>'ETR Capacities'!AD17*365*(_xlfn.XLOOKUP('ETR Other Exter. Savings (MEUR)'!B17,'Value Other Extern EUR-MWh'!$B$3:$B$27,'Value Other Extern EUR-MWh'!$F$3:$F$27)-_xlfn.XLOOKUP('ETR Other Exter. Savings (MEUR)'!B17,'Value Other Extern EUR-MWh'!$B$3:$B$27,'Value Other Extern EUR-MWh'!$G$3:$G$27))/1000</f>
        <v>0</v>
      </c>
      <c r="Y17" s="105">
        <v>0</v>
      </c>
      <c r="Z17" s="106">
        <v>0</v>
      </c>
    </row>
    <row r="18" spans="2:26" ht="167.25" customHeight="1" x14ac:dyDescent="0.25">
      <c r="B18" s="494" t="str">
        <f>'ETR Capacities'!B18</f>
        <v>DE</v>
      </c>
      <c r="C18" s="450" t="str">
        <f>'ETR Capacities'!C18</f>
        <v>ETR-N-452</v>
      </c>
      <c r="D18" s="450" t="str">
        <f>_xlfn.XLOOKUP(C18,'Investment Project Main Info'!$E$4:$E$265,'Investment Project Main Info'!$F$4:$F$265)</f>
        <v>Element Eins</v>
      </c>
      <c r="E18" s="450" t="str">
        <f>_xlfn.XLOOKUP(C18,'ETR Capacities'!$C$5:$C$79,'ETR Capacities'!$E$5:$E$79)</f>
        <v xml:space="preserve">Hydrogen and synthetic methane </v>
      </c>
      <c r="F18" s="447" t="str">
        <f>IF(_xlfn.XLOOKUP(C18,'ETR Capacities'!$C$5:$C$79,'ETR Capacities'!$F$5:$F$79)=0," ",_xlfn.XLOOKUP(C18,'ETR Capacities'!$C$5:$C$79,'ETR Capacities'!$F$5:$F$79))</f>
        <v xml:space="preserve"> </v>
      </c>
      <c r="G18" s="36">
        <f>'ETR Capacities'!J18*365*_xlfn.XLOOKUP($B18,'Value Other Extern EUR-MWh'!$B$3:$B$27,'Value Other Extern EUR-MWh'!$H$3:$H$27)/1000</f>
        <v>0</v>
      </c>
      <c r="H18" s="36">
        <f>'ETR Capacities'!K18*365*_xlfn.XLOOKUP($B18,'Value Other Extern EUR-MWh'!$B$3:$B$27,'Value Other Extern EUR-MWh'!$H$3:$H$27)/1000</f>
        <v>0</v>
      </c>
      <c r="I18" s="36">
        <f>'ETR Capacities'!L18*365*(_xlfn.XLOOKUP('ETR Other Exter. Savings (MEUR)'!B18,'Value Other Extern EUR-MWh'!$B$3:$B$27,'Value Other Extern EUR-MWh'!$F$3:$F$27)-_xlfn.XLOOKUP('ETR Other Exter. Savings (MEUR)'!B18,'Value Other Extern EUR-MWh'!$B$3:$B$27,'Value Other Extern EUR-MWh'!$G$3:$G$27))/1000</f>
        <v>0</v>
      </c>
      <c r="J18" s="36">
        <v>0</v>
      </c>
      <c r="K18" s="93">
        <v>0</v>
      </c>
      <c r="L18" s="105">
        <f>'ETR Capacities'!P18*365*_xlfn.XLOOKUP($B18,'Value Other Extern EUR-MWh'!$B$3:$B$27,'Value Other Extern EUR-MWh'!$H$3:$H$27)/1000</f>
        <v>2.5262972136222914</v>
      </c>
      <c r="M18" s="105">
        <f>'ETR Capacities'!Q18*365*_xlfn.XLOOKUP($B18,'Value Other Extern EUR-MWh'!$B$3:$B$27,'Value Other Extern EUR-MWh'!$H$3:$H$27)/1000</f>
        <v>0</v>
      </c>
      <c r="N18" s="105">
        <f>'ETR Capacities'!R18*365*(_xlfn.XLOOKUP('ETR Other Exter. Savings (MEUR)'!B18,'Value Other Extern EUR-MWh'!$B$3:$B$27,'Value Other Extern EUR-MWh'!$F$3:$F$27)-_xlfn.XLOOKUP('ETR Other Exter. Savings (MEUR)'!B18,'Value Other Extern EUR-MWh'!$B$3:$B$27,'Value Other Extern EUR-MWh'!$G$3:$G$27))/1000</f>
        <v>0</v>
      </c>
      <c r="O18" s="105">
        <v>0</v>
      </c>
      <c r="P18" s="106">
        <v>0</v>
      </c>
      <c r="Q18" s="105">
        <f>'ETR Capacities'!V18*365*_xlfn.XLOOKUP($B18,'Value Other Extern EUR-MWh'!$B$3:$B$27,'Value Other Extern EUR-MWh'!$H$3:$H$27)/1000</f>
        <v>5.0525944272445829</v>
      </c>
      <c r="R18" s="105">
        <f>'ETR Capacities'!W18*365*_xlfn.XLOOKUP($B18,'Value Other Extern EUR-MWh'!$B$3:$B$27,'Value Other Extern EUR-MWh'!$H$3:$H$27)/1000</f>
        <v>0</v>
      </c>
      <c r="S18" s="105">
        <f>'ETR Capacities'!X18*365*(_xlfn.XLOOKUP('ETR Other Exter. Savings (MEUR)'!B18,'Value Other Extern EUR-MWh'!$B$3:$B$27,'Value Other Extern EUR-MWh'!$F$3:$F$27)-_xlfn.XLOOKUP('ETR Other Exter. Savings (MEUR)'!B18,'Value Other Extern EUR-MWh'!$B$3:$B$27,'Value Other Extern EUR-MWh'!$G$3:$G$27))/1000</f>
        <v>0</v>
      </c>
      <c r="T18" s="105">
        <v>0</v>
      </c>
      <c r="U18" s="106">
        <v>0</v>
      </c>
      <c r="V18" s="105">
        <f>'ETR Capacities'!AB18*365*_xlfn.XLOOKUP($B18,'Value Other Extern EUR-MWh'!$B$3:$B$27,'Value Other Extern EUR-MWh'!$H$3:$H$27)/1000</f>
        <v>5.0525944272445829</v>
      </c>
      <c r="W18" s="105">
        <f>'ETR Capacities'!AC18*365*_xlfn.XLOOKUP($B18,'Value Other Extern EUR-MWh'!$B$3:$B$27,'Value Other Extern EUR-MWh'!$H$3:$H$27)/1000</f>
        <v>0</v>
      </c>
      <c r="X18" s="105">
        <f>'ETR Capacities'!AD18*365*(_xlfn.XLOOKUP('ETR Other Exter. Savings (MEUR)'!B18,'Value Other Extern EUR-MWh'!$B$3:$B$27,'Value Other Extern EUR-MWh'!$F$3:$F$27)-_xlfn.XLOOKUP('ETR Other Exter. Savings (MEUR)'!B18,'Value Other Extern EUR-MWh'!$B$3:$B$27,'Value Other Extern EUR-MWh'!$G$3:$G$27))/1000</f>
        <v>0</v>
      </c>
      <c r="Y18" s="105">
        <v>0</v>
      </c>
      <c r="Z18" s="106">
        <v>0</v>
      </c>
    </row>
    <row r="19" spans="2:26" ht="92.25" customHeight="1" x14ac:dyDescent="0.25">
      <c r="B19" s="494" t="str">
        <f>'ETR Capacities'!B19</f>
        <v>DE</v>
      </c>
      <c r="C19" s="450" t="str">
        <f>'ETR Capacities'!C19</f>
        <v>ETR-N-911</v>
      </c>
      <c r="D19" s="450" t="str">
        <f>_xlfn.XLOOKUP(C19,'Investment Project Main Info'!$E$4:$E$265,'Investment Project Main Info'!$F$4:$F$265)</f>
        <v>Zevenaar (NL)/ Elten (DE) Capacity of Hydrogen according to the NDP</v>
      </c>
      <c r="E19" s="450" t="str">
        <f>_xlfn.XLOOKUP(C19,'ETR Capacities'!$C$5:$C$79,'ETR Capacities'!$E$5:$E$79)</f>
        <v xml:space="preserve">Hydrogen and synthetic methane </v>
      </c>
      <c r="F19" s="447"/>
      <c r="G19" s="36">
        <f>'ETR Capacities'!J19*365*_xlfn.XLOOKUP($B19,'Value Other Extern EUR-MWh'!$B$3:$B$27,'Value Other Extern EUR-MWh'!$H$3:$H$27)/1000</f>
        <v>0</v>
      </c>
      <c r="H19" s="36">
        <f>'ETR Capacities'!K19*365*_xlfn.XLOOKUP($B19,'Value Other Extern EUR-MWh'!$B$3:$B$27,'Value Other Extern EUR-MWh'!$H$3:$H$27)/1000</f>
        <v>0</v>
      </c>
      <c r="I19" s="36">
        <f>'ETR Capacities'!L19*365*(_xlfn.XLOOKUP('ETR Other Exter. Savings (MEUR)'!B19,'Value Other Extern EUR-MWh'!$B$3:$B$27,'Value Other Extern EUR-MWh'!$F$3:$F$27)-_xlfn.XLOOKUP('ETR Other Exter. Savings (MEUR)'!B19,'Value Other Extern EUR-MWh'!$B$3:$B$27,'Value Other Extern EUR-MWh'!$G$3:$G$27))/1000</f>
        <v>0</v>
      </c>
      <c r="J19" s="36">
        <v>0</v>
      </c>
      <c r="K19" s="93">
        <v>0</v>
      </c>
      <c r="L19" s="105">
        <f>'ETR Capacities'!P19*365*_xlfn.XLOOKUP($B19,'Value Other Extern EUR-MWh'!$B$3:$B$27,'Value Other Extern EUR-MWh'!$H$3:$H$27)/1000</f>
        <v>0</v>
      </c>
      <c r="M19" s="105">
        <f>'ETR Capacities'!Q19*365*_xlfn.XLOOKUP($B19,'Value Other Extern EUR-MWh'!$B$3:$B$27,'Value Other Extern EUR-MWh'!$H$3:$H$27)/1000</f>
        <v>0</v>
      </c>
      <c r="N19" s="105">
        <f>'ETR Capacities'!R19*365*(_xlfn.XLOOKUP('ETR Other Exter. Savings (MEUR)'!B19,'Value Other Extern EUR-MWh'!$B$3:$B$27,'Value Other Extern EUR-MWh'!$F$3:$F$27)-_xlfn.XLOOKUP('ETR Other Exter. Savings (MEUR)'!B19,'Value Other Extern EUR-MWh'!$B$3:$B$27,'Value Other Extern EUR-MWh'!$G$3:$G$27))/1000</f>
        <v>0</v>
      </c>
      <c r="O19" s="105">
        <v>0</v>
      </c>
      <c r="P19" s="106">
        <v>0</v>
      </c>
      <c r="Q19" s="105">
        <f>'ETR Capacities'!V19*365*_xlfn.XLOOKUP($B19,'Value Other Extern EUR-MWh'!$B$3:$B$27,'Value Other Extern EUR-MWh'!$H$3:$H$27)/1000</f>
        <v>0</v>
      </c>
      <c r="R19" s="105">
        <f>'ETR Capacities'!W19*365*_xlfn.XLOOKUP($B19,'Value Other Extern EUR-MWh'!$B$3:$B$27,'Value Other Extern EUR-MWh'!$H$3:$H$27)/1000</f>
        <v>0</v>
      </c>
      <c r="S19" s="105">
        <f>'ETR Capacities'!X19*365*(_xlfn.XLOOKUP('ETR Other Exter. Savings (MEUR)'!B19,'Value Other Extern EUR-MWh'!$B$3:$B$27,'Value Other Extern EUR-MWh'!$F$3:$F$27)-_xlfn.XLOOKUP('ETR Other Exter. Savings (MEUR)'!B19,'Value Other Extern EUR-MWh'!$B$3:$B$27,'Value Other Extern EUR-MWh'!$G$3:$G$27))/1000</f>
        <v>0</v>
      </c>
      <c r="T19" s="105">
        <v>0</v>
      </c>
      <c r="U19" s="106">
        <v>0</v>
      </c>
      <c r="V19" s="105">
        <f>'ETR Capacities'!AB19*365*_xlfn.XLOOKUP($B19,'Value Other Extern EUR-MWh'!$B$3:$B$27,'Value Other Extern EUR-MWh'!$H$3:$H$27)/1000</f>
        <v>0</v>
      </c>
      <c r="W19" s="105">
        <f>'ETR Capacities'!AC19*365*_xlfn.XLOOKUP($B19,'Value Other Extern EUR-MWh'!$B$3:$B$27,'Value Other Extern EUR-MWh'!$H$3:$H$27)/1000</f>
        <v>0</v>
      </c>
      <c r="X19" s="105">
        <f>'ETR Capacities'!AD19*365*(_xlfn.XLOOKUP('ETR Other Exter. Savings (MEUR)'!B19,'Value Other Extern EUR-MWh'!$B$3:$B$27,'Value Other Extern EUR-MWh'!$F$3:$F$27)-_xlfn.XLOOKUP('ETR Other Exter. Savings (MEUR)'!B19,'Value Other Extern EUR-MWh'!$B$3:$B$27,'Value Other Extern EUR-MWh'!$G$3:$G$27))/1000</f>
        <v>0</v>
      </c>
      <c r="Y19" s="105">
        <v>0</v>
      </c>
      <c r="Z19" s="106">
        <v>0</v>
      </c>
    </row>
    <row r="20" spans="2:26" ht="57.75" customHeight="1" x14ac:dyDescent="0.25">
      <c r="B20" s="494" t="str">
        <f>'ETR Capacities'!B20</f>
        <v>DE</v>
      </c>
      <c r="C20" s="450" t="str">
        <f>'ETR Capacities'!C20</f>
        <v>ETR-N-948</v>
      </c>
      <c r="D20" s="450" t="str">
        <f>_xlfn.XLOOKUP(C20,'Investment Project Main Info'!$E$4:$E$265,'Investment Project Main Info'!$F$4:$F$265)</f>
        <v>New hydrogen pipeline projects of german gas NDP 2020-2030</v>
      </c>
      <c r="E20" s="450" t="str">
        <f>_xlfn.XLOOKUP(C20,'ETR Capacities'!$C$5:$C$79,'ETR Capacities'!$E$5:$E$79)</f>
        <v xml:space="preserve">Hydrogen and synthetic methane </v>
      </c>
      <c r="F20" s="447" t="str">
        <f>IF(_xlfn.XLOOKUP(C20,'ETR Capacities'!$C$5:$C$79,'ETR Capacities'!$F$5:$F$79)=0," ",_xlfn.XLOOKUP(C20,'ETR Capacities'!$C$5:$C$79,'ETR Capacities'!$F$5:$F$79))</f>
        <v xml:space="preserve"> </v>
      </c>
      <c r="G20" s="36">
        <f>'ETR Capacities'!J20*365*_xlfn.XLOOKUP($B20,'Value Other Extern EUR-MWh'!$B$3:$B$27,'Value Other Extern EUR-MWh'!$H$3:$H$27)/1000</f>
        <v>0</v>
      </c>
      <c r="H20" s="36">
        <f>'ETR Capacities'!K20*365*_xlfn.XLOOKUP($B20,'Value Other Extern EUR-MWh'!$B$3:$B$27,'Value Other Extern EUR-MWh'!$H$3:$H$27)/1000</f>
        <v>0</v>
      </c>
      <c r="I20" s="36">
        <f>'ETR Capacities'!L20*365*(_xlfn.XLOOKUP('ETR Other Exter. Savings (MEUR)'!B20,'Value Other Extern EUR-MWh'!$B$3:$B$27,'Value Other Extern EUR-MWh'!$F$3:$F$27)-_xlfn.XLOOKUP('ETR Other Exter. Savings (MEUR)'!B20,'Value Other Extern EUR-MWh'!$B$3:$B$27,'Value Other Extern EUR-MWh'!$G$3:$G$27))/1000</f>
        <v>0</v>
      </c>
      <c r="J20" s="36">
        <v>0</v>
      </c>
      <c r="K20" s="93">
        <v>0</v>
      </c>
      <c r="L20" s="105">
        <f>'ETR Capacities'!P20*365*_xlfn.XLOOKUP($B20,'Value Other Extern EUR-MWh'!$B$3:$B$27,'Value Other Extern EUR-MWh'!$H$3:$H$27)/1000</f>
        <v>0</v>
      </c>
      <c r="M20" s="105">
        <f>'ETR Capacities'!Q20*365*_xlfn.XLOOKUP($B20,'Value Other Extern EUR-MWh'!$B$3:$B$27,'Value Other Extern EUR-MWh'!$H$3:$H$27)/1000</f>
        <v>0</v>
      </c>
      <c r="N20" s="105">
        <f>'ETR Capacities'!R20*365*(_xlfn.XLOOKUP('ETR Other Exter. Savings (MEUR)'!B20,'Value Other Extern EUR-MWh'!$B$3:$B$27,'Value Other Extern EUR-MWh'!$F$3:$F$27)-_xlfn.XLOOKUP('ETR Other Exter. Savings (MEUR)'!B20,'Value Other Extern EUR-MWh'!$B$3:$B$27,'Value Other Extern EUR-MWh'!$G$3:$G$27))/1000</f>
        <v>0</v>
      </c>
      <c r="O20" s="105">
        <v>0</v>
      </c>
      <c r="P20" s="106">
        <v>0</v>
      </c>
      <c r="Q20" s="105">
        <f>'ETR Capacities'!V20*365*_xlfn.XLOOKUP($B20,'Value Other Extern EUR-MWh'!$B$3:$B$27,'Value Other Extern EUR-MWh'!$H$3:$H$27)/1000</f>
        <v>0</v>
      </c>
      <c r="R20" s="105">
        <f>'ETR Capacities'!W20*365*_xlfn.XLOOKUP($B20,'Value Other Extern EUR-MWh'!$B$3:$B$27,'Value Other Extern EUR-MWh'!$H$3:$H$27)/1000</f>
        <v>0</v>
      </c>
      <c r="S20" s="105">
        <f>'ETR Capacities'!X20*365*(_xlfn.XLOOKUP('ETR Other Exter. Savings (MEUR)'!B20,'Value Other Extern EUR-MWh'!$B$3:$B$27,'Value Other Extern EUR-MWh'!$F$3:$F$27)-_xlfn.XLOOKUP('ETR Other Exter. Savings (MEUR)'!B20,'Value Other Extern EUR-MWh'!$B$3:$B$27,'Value Other Extern EUR-MWh'!$G$3:$G$27))/1000</f>
        <v>0</v>
      </c>
      <c r="T20" s="105">
        <v>0</v>
      </c>
      <c r="U20" s="106">
        <v>0</v>
      </c>
      <c r="V20" s="105">
        <f>'ETR Capacities'!AB20*365*_xlfn.XLOOKUP($B20,'Value Other Extern EUR-MWh'!$B$3:$B$27,'Value Other Extern EUR-MWh'!$H$3:$H$27)/1000</f>
        <v>0</v>
      </c>
      <c r="W20" s="105">
        <f>'ETR Capacities'!AC20*365*_xlfn.XLOOKUP($B20,'Value Other Extern EUR-MWh'!$B$3:$B$27,'Value Other Extern EUR-MWh'!$H$3:$H$27)/1000</f>
        <v>0</v>
      </c>
      <c r="X20" s="105">
        <f>'ETR Capacities'!AD20*365*(_xlfn.XLOOKUP('ETR Other Exter. Savings (MEUR)'!B20,'Value Other Extern EUR-MWh'!$B$3:$B$27,'Value Other Extern EUR-MWh'!$F$3:$F$27)-_xlfn.XLOOKUP('ETR Other Exter. Savings (MEUR)'!B20,'Value Other Extern EUR-MWh'!$B$3:$B$27,'Value Other Extern EUR-MWh'!$G$3:$G$27))/1000</f>
        <v>0</v>
      </c>
      <c r="Y20" s="105">
        <v>0</v>
      </c>
      <c r="Z20" s="106">
        <v>0</v>
      </c>
    </row>
    <row r="21" spans="2:26" ht="57.75" customHeight="1" x14ac:dyDescent="0.25">
      <c r="B21" s="494" t="s">
        <v>24</v>
      </c>
      <c r="C21" s="450" t="str">
        <f>'ETR Capacities'!C21</f>
        <v>ETR-N-945</v>
      </c>
      <c r="D21" s="450" t="str">
        <f>_xlfn.XLOOKUP(C21,'Investment Project Main Info'!$E$4:$E$265,'Investment Project Main Info'!$F$4:$F$265)</f>
        <v>Conversion of Natural-Gas-Pipelines to Hydrogen-Pipelines</v>
      </c>
      <c r="E21" s="450" t="str">
        <f>_xlfn.XLOOKUP(C21,'ETR Capacities'!$C$5:$C$79,'ETR Capacities'!$E$5:$E$79)</f>
        <v xml:space="preserve">Hydrogen and synthetic methane </v>
      </c>
      <c r="F21" s="447"/>
      <c r="G21" s="36">
        <f>'ETR Capacities'!J21*365*_xlfn.XLOOKUP($B21,'Value Other Extern EUR-MWh'!$B$3:$B$27,'Value Other Extern EUR-MWh'!$H$3:$H$27)/1000</f>
        <v>0</v>
      </c>
      <c r="H21" s="36">
        <f>'ETR Capacities'!K21*365*_xlfn.XLOOKUP($B21,'Value Other Extern EUR-MWh'!$B$3:$B$27,'Value Other Extern EUR-MWh'!$H$3:$H$27)/1000</f>
        <v>0</v>
      </c>
      <c r="I21" s="36">
        <f>'ETR Capacities'!L21*365*(_xlfn.XLOOKUP('ETR Other Exter. Savings (MEUR)'!B21,'Value Other Extern EUR-MWh'!$B$3:$B$27,'Value Other Extern EUR-MWh'!$F$3:$F$27)-_xlfn.XLOOKUP('ETR Other Exter. Savings (MEUR)'!B21,'Value Other Extern EUR-MWh'!$B$3:$B$27,'Value Other Extern EUR-MWh'!$G$3:$G$27))/1000</f>
        <v>0</v>
      </c>
      <c r="J21" s="36">
        <v>0</v>
      </c>
      <c r="K21" s="93">
        <v>0</v>
      </c>
      <c r="L21" s="105">
        <f>'ETR Capacities'!P21*365*_xlfn.XLOOKUP($B21,'Value Other Extern EUR-MWh'!$B$3:$B$27,'Value Other Extern EUR-MWh'!$H$3:$H$27)/1000</f>
        <v>0</v>
      </c>
      <c r="M21" s="105">
        <f>'ETR Capacities'!Q21*365*_xlfn.XLOOKUP($B21,'Value Other Extern EUR-MWh'!$B$3:$B$27,'Value Other Extern EUR-MWh'!$H$3:$H$27)/1000</f>
        <v>0</v>
      </c>
      <c r="N21" s="105">
        <f>'ETR Capacities'!R21*365*(_xlfn.XLOOKUP('ETR Other Exter. Savings (MEUR)'!B21,'Value Other Extern EUR-MWh'!$B$3:$B$27,'Value Other Extern EUR-MWh'!$F$3:$F$27)-_xlfn.XLOOKUP('ETR Other Exter. Savings (MEUR)'!B21,'Value Other Extern EUR-MWh'!$B$3:$B$27,'Value Other Extern EUR-MWh'!$G$3:$G$27))/1000</f>
        <v>0</v>
      </c>
      <c r="O21" s="105">
        <v>0</v>
      </c>
      <c r="P21" s="106">
        <v>0</v>
      </c>
      <c r="Q21" s="105">
        <f>'ETR Capacities'!V21*365*_xlfn.XLOOKUP($B21,'Value Other Extern EUR-MWh'!$B$3:$B$27,'Value Other Extern EUR-MWh'!$H$3:$H$27)/1000</f>
        <v>0</v>
      </c>
      <c r="R21" s="105">
        <f>'ETR Capacities'!W21*365*_xlfn.XLOOKUP($B21,'Value Other Extern EUR-MWh'!$B$3:$B$27,'Value Other Extern EUR-MWh'!$H$3:$H$27)/1000</f>
        <v>0</v>
      </c>
      <c r="S21" s="105">
        <f>'ETR Capacities'!X21*365*(_xlfn.XLOOKUP('ETR Other Exter. Savings (MEUR)'!B21,'Value Other Extern EUR-MWh'!$B$3:$B$27,'Value Other Extern EUR-MWh'!$F$3:$F$27)-_xlfn.XLOOKUP('ETR Other Exter. Savings (MEUR)'!B21,'Value Other Extern EUR-MWh'!$B$3:$B$27,'Value Other Extern EUR-MWh'!$G$3:$G$27))/1000</f>
        <v>0</v>
      </c>
      <c r="T21" s="105">
        <v>0</v>
      </c>
      <c r="U21" s="106">
        <v>0</v>
      </c>
      <c r="V21" s="105">
        <f>'ETR Capacities'!AB21*365*_xlfn.XLOOKUP($B21,'Value Other Extern EUR-MWh'!$B$3:$B$27,'Value Other Extern EUR-MWh'!$H$3:$H$27)/1000</f>
        <v>0</v>
      </c>
      <c r="W21" s="105">
        <f>'ETR Capacities'!AC21*365*_xlfn.XLOOKUP($B21,'Value Other Extern EUR-MWh'!$B$3:$B$27,'Value Other Extern EUR-MWh'!$H$3:$H$27)/1000</f>
        <v>0</v>
      </c>
      <c r="X21" s="105">
        <f>'ETR Capacities'!AD21*365*(_xlfn.XLOOKUP('ETR Other Exter. Savings (MEUR)'!B21,'Value Other Extern EUR-MWh'!$B$3:$B$27,'Value Other Extern EUR-MWh'!$F$3:$F$27)-_xlfn.XLOOKUP('ETR Other Exter. Savings (MEUR)'!B21,'Value Other Extern EUR-MWh'!$B$3:$B$27,'Value Other Extern EUR-MWh'!$G$3:$G$27))/1000</f>
        <v>0</v>
      </c>
      <c r="Y21" s="105">
        <v>0</v>
      </c>
      <c r="Z21" s="106">
        <v>0</v>
      </c>
    </row>
    <row r="22" spans="2:26" ht="89.25" customHeight="1" x14ac:dyDescent="0.25">
      <c r="B22" s="494" t="str">
        <f>'ETR Capacities'!B22</f>
        <v>DE</v>
      </c>
      <c r="C22" s="450" t="str">
        <f>'ETR Capacities'!C22</f>
        <v>ETR-N-904</v>
      </c>
      <c r="D22" s="450" t="str">
        <f>_xlfn.XLOOKUP(C22,'Investment Project Main Info'!$E$4:$E$265,'Investment Project Main Info'!$F$4:$F$265)</f>
        <v>Hydrogen import via Oude</v>
      </c>
      <c r="E22" s="450" t="str">
        <f>_xlfn.XLOOKUP(C22,'ETR Capacities'!$C$5:$C$79,'ETR Capacities'!$E$5:$E$79)</f>
        <v xml:space="preserve">Hydrogen and synthetic methane </v>
      </c>
      <c r="F22" s="447">
        <f>IF(_xlfn.XLOOKUP(C22,'ETR Capacities'!$C$5:$C$79,'ETR Capacities'!$F$5:$F$79)=0," ",_xlfn.XLOOKUP(C22,'ETR Capacities'!$C$5:$C$79,'ETR Capacities'!$F$5:$F$79))</f>
        <v>139</v>
      </c>
      <c r="G22" s="36"/>
      <c r="H22" s="36"/>
      <c r="I22" s="36"/>
      <c r="J22" s="36"/>
      <c r="K22" s="93"/>
      <c r="L22" s="105"/>
      <c r="M22" s="105"/>
      <c r="N22" s="105"/>
      <c r="O22" s="105"/>
      <c r="P22" s="106"/>
      <c r="Q22" s="105"/>
      <c r="R22" s="105"/>
      <c r="S22" s="105"/>
      <c r="T22" s="105"/>
      <c r="U22" s="106"/>
      <c r="V22" s="105"/>
      <c r="W22" s="105"/>
      <c r="X22" s="105"/>
      <c r="Y22" s="105"/>
      <c r="Z22" s="106"/>
    </row>
    <row r="23" spans="2:26" s="1" customFormat="1" ht="199.5" customHeight="1" x14ac:dyDescent="0.25">
      <c r="B23" s="494" t="str">
        <f>'ETR Capacities'!B23</f>
        <v>DE</v>
      </c>
      <c r="C23" s="450" t="str">
        <f>'ETR Capacities'!C23</f>
        <v>ETR-N-616</v>
      </c>
      <c r="D23" s="450" t="str">
        <f>_xlfn.XLOOKUP(C23,'Investment Project Main Info'!$E$4:$E$265,'Investment Project Main Info'!$F$4:$F$265)</f>
        <v>Renewable Methane according to NEP2020</v>
      </c>
      <c r="E23" s="450" t="str">
        <f>_xlfn.XLOOKUP(C23,'ETR Capacities'!$C$5:$C$79,'ETR Capacities'!$E$5:$E$79)</f>
        <v xml:space="preserve">Hydrogen and synthetic methane </v>
      </c>
      <c r="F23" s="447" t="str">
        <f>IF(_xlfn.XLOOKUP(C23,'ETR Capacities'!$C$5:$C$79,'ETR Capacities'!$F$5:$F$79)=0," ",_xlfn.XLOOKUP(C23,'ETR Capacities'!$C$5:$C$79,'ETR Capacities'!$F$5:$F$79))</f>
        <v xml:space="preserve"> </v>
      </c>
      <c r="G23" s="36">
        <f>'ETR Capacities'!J23*365*_xlfn.XLOOKUP($B23,'Value Other Extern EUR-MWh'!$B$3:$B$27,'Value Other Extern EUR-MWh'!$H$3:$H$27)/1000</f>
        <v>0</v>
      </c>
      <c r="H23" s="36">
        <f>'ETR Capacities'!K23*365*_xlfn.XLOOKUP($B23,'Value Other Extern EUR-MWh'!$B$3:$B$27,'Value Other Extern EUR-MWh'!$H$3:$H$27)/1000</f>
        <v>0</v>
      </c>
      <c r="I23" s="36">
        <f>'ETR Capacities'!L23*365*(_xlfn.XLOOKUP('ETR Other Exter. Savings (MEUR)'!B23,'Value Other Extern EUR-MWh'!$B$3:$B$27,'Value Other Extern EUR-MWh'!$F$3:$F$27)-_xlfn.XLOOKUP('ETR Other Exter. Savings (MEUR)'!B23,'Value Other Extern EUR-MWh'!$B$3:$B$27,'Value Other Extern EUR-MWh'!$G$3:$G$27))/1000</f>
        <v>0</v>
      </c>
      <c r="J23" s="36">
        <v>0</v>
      </c>
      <c r="K23" s="93">
        <v>0</v>
      </c>
      <c r="L23" s="105">
        <f>'ETR Capacities'!P23*365*_xlfn.XLOOKUP($B23,'Value Other Extern EUR-MWh'!$B$3:$B$27,'Value Other Extern EUR-MWh'!$H$3:$H$27)/1000</f>
        <v>0</v>
      </c>
      <c r="M23" s="105">
        <f>'ETR Capacities'!Q23*365*_xlfn.XLOOKUP($B23,'Value Other Extern EUR-MWh'!$B$3:$B$27,'Value Other Extern EUR-MWh'!$H$3:$H$27)/1000</f>
        <v>1.2070086687306503</v>
      </c>
      <c r="N23" s="105">
        <f>'ETR Capacities'!R23*365*(_xlfn.XLOOKUP('ETR Other Exter. Savings (MEUR)'!B23,'Value Other Extern EUR-MWh'!$B$3:$B$27,'Value Other Extern EUR-MWh'!$F$3:$F$27)-_xlfn.XLOOKUP('ETR Other Exter. Savings (MEUR)'!B23,'Value Other Extern EUR-MWh'!$B$3:$B$27,'Value Other Extern EUR-MWh'!$G$3:$G$27))/1000</f>
        <v>0</v>
      </c>
      <c r="O23" s="105">
        <v>0</v>
      </c>
      <c r="P23" s="106">
        <v>0</v>
      </c>
      <c r="Q23" s="105">
        <f>'ETR Capacities'!V23*365*_xlfn.XLOOKUP($B23,'Value Other Extern EUR-MWh'!$B$3:$B$27,'Value Other Extern EUR-MWh'!$H$3:$H$27)/1000</f>
        <v>0</v>
      </c>
      <c r="R23" s="105">
        <f>'ETR Capacities'!W23*365*_xlfn.XLOOKUP($B23,'Value Other Extern EUR-MWh'!$B$3:$B$27,'Value Other Extern EUR-MWh'!$H$3:$H$27)/1000</f>
        <v>1.2070086687306503</v>
      </c>
      <c r="S23" s="105">
        <f>'ETR Capacities'!X23*365*(_xlfn.XLOOKUP('ETR Other Exter. Savings (MEUR)'!B23,'Value Other Extern EUR-MWh'!$B$3:$B$27,'Value Other Extern EUR-MWh'!$F$3:$F$27)-_xlfn.XLOOKUP('ETR Other Exter. Savings (MEUR)'!B23,'Value Other Extern EUR-MWh'!$B$3:$B$27,'Value Other Extern EUR-MWh'!$G$3:$G$27))/1000</f>
        <v>0</v>
      </c>
      <c r="T23" s="105">
        <v>0</v>
      </c>
      <c r="U23" s="106">
        <v>0</v>
      </c>
      <c r="V23" s="105">
        <f>'ETR Capacities'!AB23*365*_xlfn.XLOOKUP($B23,'Value Other Extern EUR-MWh'!$B$3:$B$27,'Value Other Extern EUR-MWh'!$H$3:$H$27)/1000</f>
        <v>0</v>
      </c>
      <c r="W23" s="105">
        <f>'ETR Capacities'!AC23*365*_xlfn.XLOOKUP($B23,'Value Other Extern EUR-MWh'!$B$3:$B$27,'Value Other Extern EUR-MWh'!$H$3:$H$27)/1000</f>
        <v>1.2070086687306503</v>
      </c>
      <c r="X23" s="105">
        <f>'ETR Capacities'!AD23*365*(_xlfn.XLOOKUP('ETR Other Exter. Savings (MEUR)'!B23,'Value Other Extern EUR-MWh'!$B$3:$B$27,'Value Other Extern EUR-MWh'!$F$3:$F$27)-_xlfn.XLOOKUP('ETR Other Exter. Savings (MEUR)'!B23,'Value Other Extern EUR-MWh'!$B$3:$B$27,'Value Other Extern EUR-MWh'!$G$3:$G$27))/1000</f>
        <v>0</v>
      </c>
      <c r="Y23" s="105">
        <v>0</v>
      </c>
      <c r="Z23" s="106">
        <v>0</v>
      </c>
    </row>
    <row r="24" spans="2:26" s="9" customFormat="1" ht="229.5" customHeight="1" x14ac:dyDescent="0.25">
      <c r="B24" s="494" t="str">
        <f>'ETR Capacities'!B24</f>
        <v>DE</v>
      </c>
      <c r="C24" s="450" t="str">
        <f>'ETR Capacities'!C24</f>
        <v>ETR-N-622</v>
      </c>
      <c r="D24" s="450" t="str">
        <f>_xlfn.XLOOKUP(C24,'Investment Project Main Info'!$E$4:$E$265,'Investment Project Main Info'!$F$4:$F$265)</f>
        <v>Renewable Hydrogen according to NEP2020</v>
      </c>
      <c r="E24" s="450" t="str">
        <f>_xlfn.XLOOKUP(C24,'ETR Capacities'!$C$5:$C$79,'ETR Capacities'!$E$5:$E$79)</f>
        <v xml:space="preserve">Hydrogen and synthetic methane </v>
      </c>
      <c r="F24" s="447" t="str">
        <f>IF(_xlfn.XLOOKUP(C24,'ETR Capacities'!$C$5:$C$79,'ETR Capacities'!$F$5:$F$79)=0," ",_xlfn.XLOOKUP(C24,'ETR Capacities'!$C$5:$C$79,'ETR Capacities'!$F$5:$F$79))</f>
        <v xml:space="preserve"> </v>
      </c>
      <c r="G24" s="36">
        <f>'ETR Capacities'!J24*365*_xlfn.XLOOKUP($B24,'Value Other Extern EUR-MWh'!$B$3:$B$27,'Value Other Extern EUR-MWh'!$H$3:$H$27)/1000</f>
        <v>0.84209907120743044</v>
      </c>
      <c r="H24" s="36">
        <f>'ETR Capacities'!K24*365*_xlfn.XLOOKUP($B24,'Value Other Extern EUR-MWh'!$B$3:$B$27,'Value Other Extern EUR-MWh'!$H$3:$H$27)/1000</f>
        <v>0</v>
      </c>
      <c r="I24" s="36">
        <f>'ETR Capacities'!L24*365*(_xlfn.XLOOKUP('ETR Other Exter. Savings (MEUR)'!B24,'Value Other Extern EUR-MWh'!$B$3:$B$27,'Value Other Extern EUR-MWh'!$F$3:$F$27)-_xlfn.XLOOKUP('ETR Other Exter. Savings (MEUR)'!B24,'Value Other Extern EUR-MWh'!$B$3:$B$27,'Value Other Extern EUR-MWh'!$G$3:$G$27))/1000</f>
        <v>0</v>
      </c>
      <c r="J24" s="36">
        <v>0</v>
      </c>
      <c r="K24" s="93">
        <v>0</v>
      </c>
      <c r="L24" s="105">
        <f>'ETR Capacities'!P24*365*_xlfn.XLOOKUP($B24,'Value Other Extern EUR-MWh'!$B$3:$B$27,'Value Other Extern EUR-MWh'!$H$3:$H$27)/1000</f>
        <v>11.999911764705887</v>
      </c>
      <c r="M24" s="105">
        <f>'ETR Capacities'!Q24*365*_xlfn.XLOOKUP($B24,'Value Other Extern EUR-MWh'!$B$3:$B$27,'Value Other Extern EUR-MWh'!$H$3:$H$27)/1000</f>
        <v>0</v>
      </c>
      <c r="N24" s="105">
        <f>'ETR Capacities'!R24*365*(_xlfn.XLOOKUP('ETR Other Exter. Savings (MEUR)'!B24,'Value Other Extern EUR-MWh'!$B$3:$B$27,'Value Other Extern EUR-MWh'!$F$3:$F$27)-_xlfn.XLOOKUP('ETR Other Exter. Savings (MEUR)'!B24,'Value Other Extern EUR-MWh'!$B$3:$B$27,'Value Other Extern EUR-MWh'!$G$3:$G$27))/1000</f>
        <v>0</v>
      </c>
      <c r="O24" s="105">
        <v>0</v>
      </c>
      <c r="P24" s="106">
        <v>0</v>
      </c>
      <c r="Q24" s="105">
        <f>'ETR Capacities'!V24*365*_xlfn.XLOOKUP($B24,'Value Other Extern EUR-MWh'!$B$3:$B$27,'Value Other Extern EUR-MWh'!$H$3:$H$27)/1000</f>
        <v>11.999911764705887</v>
      </c>
      <c r="R24" s="105">
        <f>'ETR Capacities'!W24*365*_xlfn.XLOOKUP($B24,'Value Other Extern EUR-MWh'!$B$3:$B$27,'Value Other Extern EUR-MWh'!$H$3:$H$27)/1000</f>
        <v>0</v>
      </c>
      <c r="S24" s="105">
        <f>'ETR Capacities'!X24*365*(_xlfn.XLOOKUP('ETR Other Exter. Savings (MEUR)'!B24,'Value Other Extern EUR-MWh'!$B$3:$B$27,'Value Other Extern EUR-MWh'!$F$3:$F$27)-_xlfn.XLOOKUP('ETR Other Exter. Savings (MEUR)'!B24,'Value Other Extern EUR-MWh'!$B$3:$B$27,'Value Other Extern EUR-MWh'!$G$3:$G$27))/1000</f>
        <v>0</v>
      </c>
      <c r="T24" s="105">
        <v>0</v>
      </c>
      <c r="U24" s="106">
        <v>0</v>
      </c>
      <c r="V24" s="105">
        <f>'ETR Capacities'!AB24*365*_xlfn.XLOOKUP($B24,'Value Other Extern EUR-MWh'!$B$3:$B$27,'Value Other Extern EUR-MWh'!$H$3:$H$27)/1000</f>
        <v>12.631486068111458</v>
      </c>
      <c r="W24" s="105">
        <f>'ETR Capacities'!AC24*365*_xlfn.XLOOKUP($B24,'Value Other Extern EUR-MWh'!$B$3:$B$27,'Value Other Extern EUR-MWh'!$H$3:$H$27)/1000</f>
        <v>0</v>
      </c>
      <c r="X24" s="105">
        <f>'ETR Capacities'!AD24*365*(_xlfn.XLOOKUP('ETR Other Exter. Savings (MEUR)'!B24,'Value Other Extern EUR-MWh'!$B$3:$B$27,'Value Other Extern EUR-MWh'!$F$3:$F$27)-_xlfn.XLOOKUP('ETR Other Exter. Savings (MEUR)'!B24,'Value Other Extern EUR-MWh'!$B$3:$B$27,'Value Other Extern EUR-MWh'!$G$3:$G$27))/1000</f>
        <v>0</v>
      </c>
      <c r="Y24" s="105">
        <v>0</v>
      </c>
      <c r="Z24" s="106">
        <v>0</v>
      </c>
    </row>
    <row r="25" spans="2:26" s="9" customFormat="1" ht="154.5" customHeight="1" x14ac:dyDescent="0.25">
      <c r="B25" s="494" t="str">
        <f>'ETR Capacities'!B25</f>
        <v>DE</v>
      </c>
      <c r="C25" s="450" t="str">
        <f>'ETR Capacities'!C25</f>
        <v>ETR-N-852</v>
      </c>
      <c r="D25" s="450" t="str">
        <f>_xlfn.XLOOKUP(C25,'Investment Project Main Info'!$E$4:$E$265,'Investment Project Main Info'!$F$4:$F$265)</f>
        <v>Green Hydrogen Hub Ahaus-Epe</v>
      </c>
      <c r="E25" s="450" t="str">
        <f>_xlfn.XLOOKUP(C25,'ETR Capacities'!$C$5:$C$79,'ETR Capacities'!$E$5:$E$79)</f>
        <v xml:space="preserve">Hydrogen and synthetic methane </v>
      </c>
      <c r="F25" s="447" t="str">
        <f>IF(_xlfn.XLOOKUP(C25,'ETR Capacities'!$C$5:$C$79,'ETR Capacities'!$F$5:$F$79)=0," ",_xlfn.XLOOKUP(C25,'ETR Capacities'!$C$5:$C$79,'ETR Capacities'!$F$5:$F$79))</f>
        <v xml:space="preserve"> </v>
      </c>
      <c r="G25" s="36">
        <f>'ETR Capacities'!J25*365*_xlfn.XLOOKUP($B25,'Value Other Extern EUR-MWh'!$B$3:$B$27,'Value Other Extern EUR-MWh'!$H$3:$H$27)/1000</f>
        <v>0</v>
      </c>
      <c r="H25" s="36">
        <f>'ETR Capacities'!K25*365*_xlfn.XLOOKUP($B25,'Value Other Extern EUR-MWh'!$B$3:$B$27,'Value Other Extern EUR-MWh'!$H$3:$H$27)/1000</f>
        <v>0</v>
      </c>
      <c r="I25" s="36">
        <f>'ETR Capacities'!L25*365*(_xlfn.XLOOKUP('ETR Other Exter. Savings (MEUR)'!B25,'Value Other Extern EUR-MWh'!$B$3:$B$27,'Value Other Extern EUR-MWh'!$F$3:$F$27)-_xlfn.XLOOKUP('ETR Other Exter. Savings (MEUR)'!B25,'Value Other Extern EUR-MWh'!$B$3:$B$27,'Value Other Extern EUR-MWh'!$G$3:$G$27))/1000</f>
        <v>0</v>
      </c>
      <c r="J25" s="36">
        <v>0</v>
      </c>
      <c r="K25" s="93">
        <v>0</v>
      </c>
      <c r="L25" s="105">
        <f>'ETR Capacities'!P25*365*_xlfn.XLOOKUP($B25,'Value Other Extern EUR-MWh'!$B$3:$B$27,'Value Other Extern EUR-MWh'!$H$3:$H$27)/1000</f>
        <v>0</v>
      </c>
      <c r="M25" s="105">
        <f>'ETR Capacities'!Q25*365*_xlfn.XLOOKUP($B25,'Value Other Extern EUR-MWh'!$B$3:$B$27,'Value Other Extern EUR-MWh'!$H$3:$H$27)/1000</f>
        <v>0</v>
      </c>
      <c r="N25" s="105">
        <f>'ETR Capacities'!R25*365*(_xlfn.XLOOKUP('ETR Other Exter. Savings (MEUR)'!B25,'Value Other Extern EUR-MWh'!$B$3:$B$27,'Value Other Extern EUR-MWh'!$F$3:$F$27)-_xlfn.XLOOKUP('ETR Other Exter. Savings (MEUR)'!B25,'Value Other Extern EUR-MWh'!$B$3:$B$27,'Value Other Extern EUR-MWh'!$G$3:$G$27))/1000</f>
        <v>0</v>
      </c>
      <c r="O25" s="105">
        <v>0</v>
      </c>
      <c r="P25" s="106">
        <v>0</v>
      </c>
      <c r="Q25" s="105">
        <f>'ETR Capacities'!V25*365*_xlfn.XLOOKUP($B25,'Value Other Extern EUR-MWh'!$B$3:$B$27,'Value Other Extern EUR-MWh'!$H$3:$H$27)/1000</f>
        <v>3.5368160990712081</v>
      </c>
      <c r="R25" s="105">
        <f>'ETR Capacities'!W25*365*_xlfn.XLOOKUP($B25,'Value Other Extern EUR-MWh'!$B$3:$B$27,'Value Other Extern EUR-MWh'!$H$3:$H$27)/1000</f>
        <v>0</v>
      </c>
      <c r="S25" s="105">
        <f>'ETR Capacities'!X25*365*(_xlfn.XLOOKUP('ETR Other Exter. Savings (MEUR)'!B25,'Value Other Extern EUR-MWh'!$B$3:$B$27,'Value Other Extern EUR-MWh'!$F$3:$F$27)-_xlfn.XLOOKUP('ETR Other Exter. Savings (MEUR)'!B25,'Value Other Extern EUR-MWh'!$B$3:$B$27,'Value Other Extern EUR-MWh'!$G$3:$G$27))/1000</f>
        <v>0</v>
      </c>
      <c r="T25" s="105">
        <v>0</v>
      </c>
      <c r="U25" s="106">
        <v>0</v>
      </c>
      <c r="V25" s="105">
        <f>'ETR Capacities'!AB25*365*_xlfn.XLOOKUP($B25,'Value Other Extern EUR-MWh'!$B$3:$B$27,'Value Other Extern EUR-MWh'!$H$3:$H$27)/1000</f>
        <v>11.789386996904028</v>
      </c>
      <c r="W25" s="105">
        <f>'ETR Capacities'!AC25*365*_xlfn.XLOOKUP($B25,'Value Other Extern EUR-MWh'!$B$3:$B$27,'Value Other Extern EUR-MWh'!$H$3:$H$27)/1000</f>
        <v>0</v>
      </c>
      <c r="X25" s="105">
        <f>'ETR Capacities'!AD25*365*(_xlfn.XLOOKUP('ETR Other Exter. Savings (MEUR)'!B25,'Value Other Extern EUR-MWh'!$B$3:$B$27,'Value Other Extern EUR-MWh'!$F$3:$F$27)-_xlfn.XLOOKUP('ETR Other Exter. Savings (MEUR)'!B25,'Value Other Extern EUR-MWh'!$B$3:$B$27,'Value Other Extern EUR-MWh'!$G$3:$G$27))/1000</f>
        <v>0</v>
      </c>
      <c r="Y25" s="105">
        <v>0</v>
      </c>
      <c r="Z25" s="106">
        <v>0</v>
      </c>
    </row>
    <row r="26" spans="2:26" s="9" customFormat="1" ht="45" x14ac:dyDescent="0.25">
      <c r="B26" s="494" t="str">
        <f>'ETR Capacities'!B26</f>
        <v>DE</v>
      </c>
      <c r="C26" s="450" t="str">
        <f>'ETR Capacities'!C26</f>
        <v>ETR-N-846</v>
      </c>
      <c r="D26" s="450" t="str">
        <f>_xlfn.XLOOKUP(C26,'Investment Project Main Info'!$E$4:$E$265,'Investment Project Main Info'!$F$4:$F$265)</f>
        <v>Green Hydrogen Hub Harsefeld</v>
      </c>
      <c r="E26" s="450" t="str">
        <f>_xlfn.XLOOKUP(C26,'ETR Capacities'!$C$5:$C$79,'ETR Capacities'!$E$5:$E$79)</f>
        <v xml:space="preserve">Hydrogen and synthetic methane </v>
      </c>
      <c r="F26" s="447" t="str">
        <f>IF(_xlfn.XLOOKUP(C26,'ETR Capacities'!$C$5:$C$79,'ETR Capacities'!$F$5:$F$79)=0," ",_xlfn.XLOOKUP(C26,'ETR Capacities'!$C$5:$C$79,'ETR Capacities'!$F$5:$F$79))</f>
        <v xml:space="preserve"> </v>
      </c>
      <c r="G26" s="36">
        <f>'ETR Capacities'!J26*365*_xlfn.XLOOKUP($B26,'Value Other Extern EUR-MWh'!$B$3:$B$27,'Value Other Extern EUR-MWh'!$H$3:$H$27)/1000</f>
        <v>0</v>
      </c>
      <c r="H26" s="36">
        <f>'ETR Capacities'!K26*365*_xlfn.XLOOKUP($B26,'Value Other Extern EUR-MWh'!$B$3:$B$27,'Value Other Extern EUR-MWh'!$H$3:$H$27)/1000</f>
        <v>0</v>
      </c>
      <c r="I26" s="36">
        <f>'ETR Capacities'!L26*365*(_xlfn.XLOOKUP('ETR Other Exter. Savings (MEUR)'!B26,'Value Other Extern EUR-MWh'!$B$3:$B$27,'Value Other Extern EUR-MWh'!$F$3:$F$27)-_xlfn.XLOOKUP('ETR Other Exter. Savings (MEUR)'!B26,'Value Other Extern EUR-MWh'!$B$3:$B$27,'Value Other Extern EUR-MWh'!$G$3:$G$27))/1000</f>
        <v>0</v>
      </c>
      <c r="J26" s="36">
        <v>0</v>
      </c>
      <c r="K26" s="93">
        <v>0</v>
      </c>
      <c r="L26" s="105">
        <f>'ETR Capacities'!P26*365*_xlfn.XLOOKUP($B26,'Value Other Extern EUR-MWh'!$B$3:$B$27,'Value Other Extern EUR-MWh'!$H$3:$H$27)/1000</f>
        <v>0</v>
      </c>
      <c r="M26" s="105">
        <f>'ETR Capacities'!Q26*365*_xlfn.XLOOKUP($B26,'Value Other Extern EUR-MWh'!$B$3:$B$27,'Value Other Extern EUR-MWh'!$H$3:$H$27)/1000</f>
        <v>0</v>
      </c>
      <c r="N26" s="105">
        <f>'ETR Capacities'!R26*365*(_xlfn.XLOOKUP('ETR Other Exter. Savings (MEUR)'!B26,'Value Other Extern EUR-MWh'!$B$3:$B$27,'Value Other Extern EUR-MWh'!$F$3:$F$27)-_xlfn.XLOOKUP('ETR Other Exter. Savings (MEUR)'!B26,'Value Other Extern EUR-MWh'!$B$3:$B$27,'Value Other Extern EUR-MWh'!$G$3:$G$27))/1000</f>
        <v>0</v>
      </c>
      <c r="O26" s="105">
        <v>0</v>
      </c>
      <c r="P26" s="106">
        <v>0</v>
      </c>
      <c r="Q26" s="105">
        <f>'ETR Capacities'!V26*365*_xlfn.XLOOKUP($B26,'Value Other Extern EUR-MWh'!$B$3:$B$27,'Value Other Extern EUR-MWh'!$H$3:$H$27)/1000</f>
        <v>3.5368160990712081</v>
      </c>
      <c r="R26" s="105">
        <f>'ETR Capacities'!W26*365*_xlfn.XLOOKUP($B26,'Value Other Extern EUR-MWh'!$B$3:$B$27,'Value Other Extern EUR-MWh'!$H$3:$H$27)/1000</f>
        <v>0</v>
      </c>
      <c r="S26" s="105">
        <f>'ETR Capacities'!X26*365*(_xlfn.XLOOKUP('ETR Other Exter. Savings (MEUR)'!B26,'Value Other Extern EUR-MWh'!$B$3:$B$27,'Value Other Extern EUR-MWh'!$F$3:$F$27)-_xlfn.XLOOKUP('ETR Other Exter. Savings (MEUR)'!B26,'Value Other Extern EUR-MWh'!$B$3:$B$27,'Value Other Extern EUR-MWh'!$G$3:$G$27))/1000</f>
        <v>0</v>
      </c>
      <c r="T26" s="105">
        <v>0</v>
      </c>
      <c r="U26" s="106">
        <v>0</v>
      </c>
      <c r="V26" s="105">
        <f>'ETR Capacities'!AB26*365*_xlfn.XLOOKUP($B26,'Value Other Extern EUR-MWh'!$B$3:$B$27,'Value Other Extern EUR-MWh'!$H$3:$H$27)/1000</f>
        <v>11.789386996904028</v>
      </c>
      <c r="W26" s="105">
        <f>'ETR Capacities'!AC26*365*_xlfn.XLOOKUP($B26,'Value Other Extern EUR-MWh'!$B$3:$B$27,'Value Other Extern EUR-MWh'!$H$3:$H$27)/1000</f>
        <v>0</v>
      </c>
      <c r="X26" s="105">
        <f>'ETR Capacities'!AD26*365*(_xlfn.XLOOKUP('ETR Other Exter. Savings (MEUR)'!B26,'Value Other Extern EUR-MWh'!$B$3:$B$27,'Value Other Extern EUR-MWh'!$F$3:$F$27)-_xlfn.XLOOKUP('ETR Other Exter. Savings (MEUR)'!B26,'Value Other Extern EUR-MWh'!$B$3:$B$27,'Value Other Extern EUR-MWh'!$G$3:$G$27))/1000</f>
        <v>0</v>
      </c>
      <c r="Y26" s="105">
        <v>0</v>
      </c>
      <c r="Z26" s="106">
        <v>0</v>
      </c>
    </row>
    <row r="27" spans="2:26" s="9" customFormat="1" ht="186.75" customHeight="1" x14ac:dyDescent="0.25">
      <c r="B27" s="494" t="str">
        <f>'ETR Capacities'!B27</f>
        <v>DE</v>
      </c>
      <c r="C27" s="450" t="str">
        <f>'ETR Capacities'!C27</f>
        <v>ETR-N-883</v>
      </c>
      <c r="D27" s="450" t="str">
        <f>_xlfn.XLOOKUP(C27,'Investment Project Main Info'!$E$4:$E$265,'Investment Project Main Info'!$F$4:$F$265)</f>
        <v>Green Hydrogen Hub Moeckow</v>
      </c>
      <c r="E27" s="450" t="str">
        <f>_xlfn.XLOOKUP(C27,'ETR Capacities'!$C$5:$C$79,'ETR Capacities'!$E$5:$E$79)</f>
        <v xml:space="preserve">Hydrogen and synthetic methane </v>
      </c>
      <c r="F27" s="447" t="str">
        <f>IF(_xlfn.XLOOKUP(C27,'ETR Capacities'!$C$5:$C$79,'ETR Capacities'!$F$5:$F$79)=0," ",_xlfn.XLOOKUP(C27,'ETR Capacities'!$C$5:$C$79,'ETR Capacities'!$F$5:$F$79))</f>
        <v xml:space="preserve"> </v>
      </c>
      <c r="G27" s="36">
        <f>'ETR Capacities'!J27*365*_xlfn.XLOOKUP($B27,'Value Other Extern EUR-MWh'!$B$3:$B$27,'Value Other Extern EUR-MWh'!$H$3:$H$27)/1000</f>
        <v>0</v>
      </c>
      <c r="H27" s="36">
        <f>'ETR Capacities'!K27*365*_xlfn.XLOOKUP($B27,'Value Other Extern EUR-MWh'!$B$3:$B$27,'Value Other Extern EUR-MWh'!$H$3:$H$27)/1000</f>
        <v>0</v>
      </c>
      <c r="I27" s="36">
        <f>'ETR Capacities'!L27*365*(_xlfn.XLOOKUP('ETR Other Exter. Savings (MEUR)'!B27,'Value Other Extern EUR-MWh'!$B$3:$B$27,'Value Other Extern EUR-MWh'!$F$3:$F$27)-_xlfn.XLOOKUP('ETR Other Exter. Savings (MEUR)'!B27,'Value Other Extern EUR-MWh'!$B$3:$B$27,'Value Other Extern EUR-MWh'!$G$3:$G$27))/1000</f>
        <v>0</v>
      </c>
      <c r="J27" s="36">
        <v>0</v>
      </c>
      <c r="K27" s="93">
        <v>0</v>
      </c>
      <c r="L27" s="105">
        <f>'ETR Capacities'!P27*365*_xlfn.XLOOKUP($B27,'Value Other Extern EUR-MWh'!$B$3:$B$27,'Value Other Extern EUR-MWh'!$H$3:$H$27)/1000</f>
        <v>0</v>
      </c>
      <c r="M27" s="105">
        <f>'ETR Capacities'!Q27*365*_xlfn.XLOOKUP($B27,'Value Other Extern EUR-MWh'!$B$3:$B$27,'Value Other Extern EUR-MWh'!$H$3:$H$27)/1000</f>
        <v>0</v>
      </c>
      <c r="N27" s="105">
        <f>'ETR Capacities'!R27*365*(_xlfn.XLOOKUP('ETR Other Exter. Savings (MEUR)'!B27,'Value Other Extern EUR-MWh'!$B$3:$B$27,'Value Other Extern EUR-MWh'!$F$3:$F$27)-_xlfn.XLOOKUP('ETR Other Exter. Savings (MEUR)'!B27,'Value Other Extern EUR-MWh'!$B$3:$B$27,'Value Other Extern EUR-MWh'!$G$3:$G$27))/1000</f>
        <v>0</v>
      </c>
      <c r="O27" s="105">
        <v>0</v>
      </c>
      <c r="P27" s="106">
        <v>0</v>
      </c>
      <c r="Q27" s="105">
        <f>'ETR Capacities'!V27*365*_xlfn.XLOOKUP($B27,'Value Other Extern EUR-MWh'!$B$3:$B$27,'Value Other Extern EUR-MWh'!$H$3:$H$27)/1000</f>
        <v>3.5368160990712081</v>
      </c>
      <c r="R27" s="105">
        <f>'ETR Capacities'!W27*365*_xlfn.XLOOKUP($B27,'Value Other Extern EUR-MWh'!$B$3:$B$27,'Value Other Extern EUR-MWh'!$H$3:$H$27)/1000</f>
        <v>0</v>
      </c>
      <c r="S27" s="105">
        <f>'ETR Capacities'!X27*365*(_xlfn.XLOOKUP('ETR Other Exter. Savings (MEUR)'!B27,'Value Other Extern EUR-MWh'!$B$3:$B$27,'Value Other Extern EUR-MWh'!$F$3:$F$27)-_xlfn.XLOOKUP('ETR Other Exter. Savings (MEUR)'!B27,'Value Other Extern EUR-MWh'!$B$3:$B$27,'Value Other Extern EUR-MWh'!$G$3:$G$27))/1000</f>
        <v>0</v>
      </c>
      <c r="T27" s="105">
        <v>0</v>
      </c>
      <c r="U27" s="106">
        <v>0</v>
      </c>
      <c r="V27" s="105">
        <f>'ETR Capacities'!AB27*365*_xlfn.XLOOKUP($B27,'Value Other Extern EUR-MWh'!$B$3:$B$27,'Value Other Extern EUR-MWh'!$H$3:$H$27)/1000</f>
        <v>11.789386996904028</v>
      </c>
      <c r="W27" s="105">
        <f>'ETR Capacities'!AC27*365*_xlfn.XLOOKUP($B27,'Value Other Extern EUR-MWh'!$B$3:$B$27,'Value Other Extern EUR-MWh'!$H$3:$H$27)/1000</f>
        <v>0</v>
      </c>
      <c r="X27" s="105">
        <f>'ETR Capacities'!AD27*365*(_xlfn.XLOOKUP('ETR Other Exter. Savings (MEUR)'!B27,'Value Other Extern EUR-MWh'!$B$3:$B$27,'Value Other Extern EUR-MWh'!$F$3:$F$27)-_xlfn.XLOOKUP('ETR Other Exter. Savings (MEUR)'!B27,'Value Other Extern EUR-MWh'!$B$3:$B$27,'Value Other Extern EUR-MWh'!$G$3:$G$27))/1000</f>
        <v>0</v>
      </c>
      <c r="Y27" s="105">
        <v>0</v>
      </c>
      <c r="Z27" s="106">
        <v>0</v>
      </c>
    </row>
    <row r="28" spans="2:26" ht="159.75" customHeight="1" x14ac:dyDescent="0.25">
      <c r="B28" s="494" t="str">
        <f>'ETR Capacities'!B28</f>
        <v>DE</v>
      </c>
      <c r="C28" s="450" t="str">
        <f>'ETR Capacities'!C28</f>
        <v>ETR-N-894</v>
      </c>
      <c r="D28" s="450" t="str">
        <f>_xlfn.XLOOKUP(C28,'Investment Project Main Info'!$E$4:$E$265,'Investment Project Main Info'!$F$4:$F$265)</f>
        <v>Green Hydrogen Hub Etzel</v>
      </c>
      <c r="E28" s="450" t="str">
        <f>_xlfn.XLOOKUP(C28,'ETR Capacities'!$C$5:$C$79,'ETR Capacities'!$E$5:$E$79)</f>
        <v xml:space="preserve">Hydrogen and synthetic methane </v>
      </c>
      <c r="F28" s="447" t="str">
        <f>IF(_xlfn.XLOOKUP(C28,'ETR Capacities'!$C$5:$C$79,'ETR Capacities'!$F$5:$F$79)=0," ",_xlfn.XLOOKUP(C28,'ETR Capacities'!$C$5:$C$79,'ETR Capacities'!$F$5:$F$79))</f>
        <v xml:space="preserve"> </v>
      </c>
      <c r="G28" s="36">
        <f>'ETR Capacities'!J28*365*_xlfn.XLOOKUP($B28,'Value Other Extern EUR-MWh'!$B$3:$B$27,'Value Other Extern EUR-MWh'!$H$3:$H$27)/1000</f>
        <v>0</v>
      </c>
      <c r="H28" s="36">
        <f>'ETR Capacities'!K28*365*_xlfn.XLOOKUP($B28,'Value Other Extern EUR-MWh'!$B$3:$B$27,'Value Other Extern EUR-MWh'!$H$3:$H$27)/1000</f>
        <v>0</v>
      </c>
      <c r="I28" s="36">
        <f>'ETR Capacities'!L28*365*(_xlfn.XLOOKUP('ETR Other Exter. Savings (MEUR)'!B28,'Value Other Extern EUR-MWh'!$B$3:$B$27,'Value Other Extern EUR-MWh'!$F$3:$F$27)-_xlfn.XLOOKUP('ETR Other Exter. Savings (MEUR)'!B28,'Value Other Extern EUR-MWh'!$B$3:$B$27,'Value Other Extern EUR-MWh'!$G$3:$G$27))/1000</f>
        <v>0</v>
      </c>
      <c r="J28" s="36">
        <v>0</v>
      </c>
      <c r="K28" s="93">
        <v>0</v>
      </c>
      <c r="L28" s="105">
        <f>'ETR Capacities'!P28*365*_xlfn.XLOOKUP($B28,'Value Other Extern EUR-MWh'!$B$3:$B$27,'Value Other Extern EUR-MWh'!$H$3:$H$27)/1000</f>
        <v>0</v>
      </c>
      <c r="M28" s="105">
        <f>'ETR Capacities'!Q28*365*_xlfn.XLOOKUP($B28,'Value Other Extern EUR-MWh'!$B$3:$B$27,'Value Other Extern EUR-MWh'!$H$3:$H$27)/1000</f>
        <v>0</v>
      </c>
      <c r="N28" s="105">
        <f>'ETR Capacities'!R28*365*(_xlfn.XLOOKUP('ETR Other Exter. Savings (MEUR)'!B28,'Value Other Extern EUR-MWh'!$B$3:$B$27,'Value Other Extern EUR-MWh'!$F$3:$F$27)-_xlfn.XLOOKUP('ETR Other Exter. Savings (MEUR)'!B28,'Value Other Extern EUR-MWh'!$B$3:$B$27,'Value Other Extern EUR-MWh'!$G$3:$G$27))/1000</f>
        <v>0</v>
      </c>
      <c r="O28" s="105">
        <v>0</v>
      </c>
      <c r="P28" s="106">
        <v>0</v>
      </c>
      <c r="Q28" s="105">
        <f>'ETR Capacities'!V28*365*_xlfn.XLOOKUP($B28,'Value Other Extern EUR-MWh'!$B$3:$B$27,'Value Other Extern EUR-MWh'!$H$3:$H$27)/1000</f>
        <v>3.5368160990712081</v>
      </c>
      <c r="R28" s="105">
        <f>'ETR Capacities'!W28*365*_xlfn.XLOOKUP($B28,'Value Other Extern EUR-MWh'!$B$3:$B$27,'Value Other Extern EUR-MWh'!$H$3:$H$27)/1000</f>
        <v>0</v>
      </c>
      <c r="S28" s="105">
        <f>'ETR Capacities'!X28*365*(_xlfn.XLOOKUP('ETR Other Exter. Savings (MEUR)'!B28,'Value Other Extern EUR-MWh'!$B$3:$B$27,'Value Other Extern EUR-MWh'!$F$3:$F$27)-_xlfn.XLOOKUP('ETR Other Exter. Savings (MEUR)'!B28,'Value Other Extern EUR-MWh'!$B$3:$B$27,'Value Other Extern EUR-MWh'!$G$3:$G$27))/1000</f>
        <v>0</v>
      </c>
      <c r="T28" s="105">
        <v>0</v>
      </c>
      <c r="U28" s="106">
        <v>0</v>
      </c>
      <c r="V28" s="105">
        <f>'ETR Capacities'!AB28*365*_xlfn.XLOOKUP($B28,'Value Other Extern EUR-MWh'!$B$3:$B$27,'Value Other Extern EUR-MWh'!$H$3:$H$27)/1000</f>
        <v>11.789386996904028</v>
      </c>
      <c r="W28" s="105">
        <f>'ETR Capacities'!AC28*365*_xlfn.XLOOKUP($B28,'Value Other Extern EUR-MWh'!$B$3:$B$27,'Value Other Extern EUR-MWh'!$H$3:$H$27)/1000</f>
        <v>0</v>
      </c>
      <c r="X28" s="105">
        <f>'ETR Capacities'!AD28*365*(_xlfn.XLOOKUP('ETR Other Exter. Savings (MEUR)'!B28,'Value Other Extern EUR-MWh'!$B$3:$B$27,'Value Other Extern EUR-MWh'!$F$3:$F$27)-_xlfn.XLOOKUP('ETR Other Exter. Savings (MEUR)'!B28,'Value Other Extern EUR-MWh'!$B$3:$B$27,'Value Other Extern EUR-MWh'!$G$3:$G$27))/1000</f>
        <v>0</v>
      </c>
      <c r="Y28" s="105">
        <v>0</v>
      </c>
      <c r="Z28" s="106">
        <v>0</v>
      </c>
    </row>
    <row r="29" spans="2:26" ht="91.5" customHeight="1" x14ac:dyDescent="0.25">
      <c r="B29" s="494" t="str">
        <f>'ETR Capacities'!B29</f>
        <v>DE</v>
      </c>
      <c r="C29" s="450" t="str">
        <f>'ETR Capacities'!C29</f>
        <v>ETR-N-903</v>
      </c>
      <c r="D29" s="450" t="str">
        <f>_xlfn.XLOOKUP(C29,'Investment Project Main Info'!$E$4:$E$265,'Investment Project Main Info'!$F$4:$F$265)</f>
        <v>Coversion of Natural Gas pipelines to Hydrogen</v>
      </c>
      <c r="E29" s="450" t="str">
        <f>_xlfn.XLOOKUP(C29,'ETR Capacities'!$C$5:$C$79,'ETR Capacities'!$E$5:$E$79)</f>
        <v xml:space="preserve">Hydrogen and synthetic methane </v>
      </c>
      <c r="F29" s="447" t="str">
        <f>IF(_xlfn.XLOOKUP(C29,'ETR Capacities'!$C$5:$C$79,'ETR Capacities'!$F$5:$F$79)=0," ",_xlfn.XLOOKUP(C29,'ETR Capacities'!$C$5:$C$79,'ETR Capacities'!$F$5:$F$79))</f>
        <v xml:space="preserve"> </v>
      </c>
      <c r="G29" s="36"/>
      <c r="H29" s="36"/>
      <c r="I29" s="36"/>
      <c r="J29" s="36"/>
      <c r="K29" s="93"/>
      <c r="L29" s="105"/>
      <c r="M29" s="105"/>
      <c r="N29" s="105"/>
      <c r="O29" s="105"/>
      <c r="P29" s="106"/>
      <c r="Q29" s="105"/>
      <c r="R29" s="105"/>
      <c r="S29" s="105"/>
      <c r="T29" s="105"/>
      <c r="U29" s="106"/>
      <c r="V29" s="105"/>
      <c r="W29" s="105"/>
      <c r="X29" s="105"/>
      <c r="Y29" s="105"/>
      <c r="Z29" s="106"/>
    </row>
    <row r="30" spans="2:26" ht="142.5" customHeight="1" thickBot="1" x14ac:dyDescent="0.3">
      <c r="B30" s="494" t="str">
        <f>'ETR Capacities'!B30</f>
        <v>DE</v>
      </c>
      <c r="C30" s="501" t="str">
        <f>'ETR Capacities'!C30</f>
        <v>ETR-N-939</v>
      </c>
      <c r="D30" s="501" t="str">
        <f>_xlfn.XLOOKUP(C30,'Investment Project Main Info'!$E$4:$E$265,'Investment Project Main Info'!$F$4:$F$265)</f>
        <v>H2morrow Steel</v>
      </c>
      <c r="E30" s="501" t="str">
        <f>_xlfn.XLOOKUP(C30,'ETR Capacities'!$C$5:$C$79,'ETR Capacities'!$E$5:$E$79)</f>
        <v xml:space="preserve">Hydrogen and synthetic methane </v>
      </c>
      <c r="F30" s="449" t="str">
        <f>IF(_xlfn.XLOOKUP(C30,'ETR Capacities'!$C$5:$C$79,'ETR Capacities'!$F$5:$F$79)=0," ",_xlfn.XLOOKUP(C30,'ETR Capacities'!$C$5:$C$79,'ETR Capacities'!$F$5:$F$79))</f>
        <v xml:space="preserve"> </v>
      </c>
      <c r="G30" s="36">
        <f>'ETR Capacities'!J30*365*_xlfn.XLOOKUP($B30,'Value Other Extern EUR-MWh'!$B$3:$B$27,'Value Other Extern EUR-MWh'!$H$3:$H$27)/1000</f>
        <v>0</v>
      </c>
      <c r="H30" s="36">
        <f>'ETR Capacities'!K30*365*_xlfn.XLOOKUP($B30,'Value Other Extern EUR-MWh'!$B$3:$B$27,'Value Other Extern EUR-MWh'!$H$3:$H$27)/1000</f>
        <v>0</v>
      </c>
      <c r="I30" s="36">
        <f>'ETR Capacities'!L30*365*(_xlfn.XLOOKUP('ETR Other Exter. Savings (MEUR)'!B30,'Value Other Extern EUR-MWh'!$B$3:$B$27,'Value Other Extern EUR-MWh'!$F$3:$F$27)-_xlfn.XLOOKUP('ETR Other Exter. Savings (MEUR)'!B30,'Value Other Extern EUR-MWh'!$B$3:$B$27,'Value Other Extern EUR-MWh'!$G$3:$G$27))/1000</f>
        <v>0</v>
      </c>
      <c r="J30" s="36">
        <v>0</v>
      </c>
      <c r="K30" s="93">
        <v>0</v>
      </c>
      <c r="L30" s="105">
        <f>'ETR Capacities'!P30*365*_xlfn.XLOOKUP($B30,'Value Other Extern EUR-MWh'!$B$3:$B$27,'Value Other Extern EUR-MWh'!$H$3:$H$27)/1000</f>
        <v>0</v>
      </c>
      <c r="M30" s="105">
        <f>'ETR Capacities'!Q30*365*_xlfn.XLOOKUP($B30,'Value Other Extern EUR-MWh'!$B$3:$B$27,'Value Other Extern EUR-MWh'!$H$3:$H$27)/1000</f>
        <v>0</v>
      </c>
      <c r="N30" s="105">
        <f>'ETR Capacities'!R30*365*(_xlfn.XLOOKUP('ETR Other Exter. Savings (MEUR)'!B30,'Value Other Extern EUR-MWh'!$B$3:$B$27,'Value Other Extern EUR-MWh'!$F$3:$F$27)-_xlfn.XLOOKUP('ETR Other Exter. Savings (MEUR)'!B30,'Value Other Extern EUR-MWh'!$B$3:$B$27,'Value Other Extern EUR-MWh'!$G$3:$G$27))/1000</f>
        <v>0</v>
      </c>
      <c r="O30" s="105">
        <v>0</v>
      </c>
      <c r="P30" s="106">
        <v>0</v>
      </c>
      <c r="Q30" s="105">
        <f>'ETR Capacities'!V30*365*_xlfn.XLOOKUP($B30,'Value Other Extern EUR-MWh'!$B$3:$B$27,'Value Other Extern EUR-MWh'!$H$3:$H$27)/1000</f>
        <v>33.837770896294742</v>
      </c>
      <c r="R30" s="105">
        <f>'ETR Capacities'!W30*365*_xlfn.XLOOKUP($B30,'Value Other Extern EUR-MWh'!$B$3:$B$27,'Value Other Extern EUR-MWh'!$H$3:$H$27)/1000</f>
        <v>0</v>
      </c>
      <c r="S30" s="105">
        <f>'ETR Capacities'!X30*365*(_xlfn.XLOOKUP('ETR Other Exter. Savings (MEUR)'!B30,'Value Other Extern EUR-MWh'!$B$3:$B$27,'Value Other Extern EUR-MWh'!$F$3:$F$27)-_xlfn.XLOOKUP('ETR Other Exter. Savings (MEUR)'!B30,'Value Other Extern EUR-MWh'!$B$3:$B$27,'Value Other Extern EUR-MWh'!$G$3:$G$27))/1000</f>
        <v>0</v>
      </c>
      <c r="T30" s="105">
        <v>0</v>
      </c>
      <c r="U30" s="106">
        <v>0</v>
      </c>
      <c r="V30" s="105">
        <f>'ETR Capacities'!AB30*365*_xlfn.XLOOKUP($B30,'Value Other Extern EUR-MWh'!$B$3:$B$27,'Value Other Extern EUR-MWh'!$H$3:$H$27)/1000</f>
        <v>33.837770896294742</v>
      </c>
      <c r="W30" s="105">
        <f>'ETR Capacities'!AC30*365*_xlfn.XLOOKUP($B30,'Value Other Extern EUR-MWh'!$B$3:$B$27,'Value Other Extern EUR-MWh'!$H$3:$H$27)/1000</f>
        <v>0</v>
      </c>
      <c r="X30" s="105">
        <f>'ETR Capacities'!AD30*365*(_xlfn.XLOOKUP('ETR Other Exter. Savings (MEUR)'!B30,'Value Other Extern EUR-MWh'!$B$3:$B$27,'Value Other Extern EUR-MWh'!$F$3:$F$27)-_xlfn.XLOOKUP('ETR Other Exter. Savings (MEUR)'!B30,'Value Other Extern EUR-MWh'!$B$3:$B$27,'Value Other Extern EUR-MWh'!$G$3:$G$27))/1000</f>
        <v>0</v>
      </c>
      <c r="Y30" s="105">
        <v>0</v>
      </c>
      <c r="Z30" s="106">
        <v>0</v>
      </c>
    </row>
    <row r="31" spans="2:26" ht="191.25" customHeight="1" x14ac:dyDescent="0.25">
      <c r="B31" s="493" t="str">
        <f>'ETR Capacities'!B31</f>
        <v>DK</v>
      </c>
      <c r="C31" s="502" t="str">
        <f>'ETR Capacities'!C31</f>
        <v>ETR-A-64</v>
      </c>
      <c r="D31" s="502" t="str">
        <f>_xlfn.XLOOKUP(C31,'Investment Project Main Info'!$E$4:$E$265,'Investment Project Main Info'!$F$4:$F$265)</f>
        <v>Biomethane reverse flow Denmark</v>
      </c>
      <c r="E31" s="502" t="str">
        <f>_xlfn.XLOOKUP(C31,'ETR Capacities'!$C$5:$C$79,'ETR Capacities'!$E$5:$E$79)</f>
        <v>Reverse flow DSO-TSO</v>
      </c>
      <c r="F31" s="451" t="str">
        <f>IF(_xlfn.XLOOKUP(C31,'ETR Capacities'!$C$5:$C$79,'ETR Capacities'!$F$5:$F$79)=0," ",_xlfn.XLOOKUP(C31,'ETR Capacities'!$C$5:$C$79,'ETR Capacities'!$F$5:$F$79))</f>
        <v xml:space="preserve"> </v>
      </c>
      <c r="G31" s="65">
        <f>'ETR Capacities'!J31*365*_xlfn.XLOOKUP($B31,'Value Other Extern EUR-MWh'!$B$3:$B$27,'Value Other Extern EUR-MWh'!$H$3:$H$27)/1000</f>
        <v>0</v>
      </c>
      <c r="H31" s="65">
        <f>'ETR Capacities'!K31*365*_xlfn.XLOOKUP($B31,'Value Other Extern EUR-MWh'!$B$3:$B$27,'Value Other Extern EUR-MWh'!$H$3:$H$27)/1000</f>
        <v>0</v>
      </c>
      <c r="I31" s="65">
        <f>'ETR Capacities'!L31*365*(_xlfn.XLOOKUP('ETR Other Exter. Savings (MEUR)'!B31,'Value Other Extern EUR-MWh'!$B$3:$B$27,'Value Other Extern EUR-MWh'!$F$3:$F$27)-_xlfn.XLOOKUP('ETR Other Exter. Savings (MEUR)'!B31,'Value Other Extern EUR-MWh'!$B$3:$B$27,'Value Other Extern EUR-MWh'!$G$3:$G$27))/1000</f>
        <v>0</v>
      </c>
      <c r="J31" s="65">
        <v>0</v>
      </c>
      <c r="K31" s="95">
        <v>0</v>
      </c>
      <c r="L31" s="109">
        <f>'ETR Capacities'!P31*365*_xlfn.XLOOKUP($B31,'Value Other Extern EUR-MWh'!$B$3:$B$27,'Value Other Extern EUR-MWh'!$H$3:$H$27)/1000</f>
        <v>0</v>
      </c>
      <c r="M31" s="109">
        <f>'ETR Capacities'!Q31*365*_xlfn.XLOOKUP($B31,'Value Other Extern EUR-MWh'!$B$3:$B$27,'Value Other Extern EUR-MWh'!$H$3:$H$27)/1000</f>
        <v>0</v>
      </c>
      <c r="N31" s="109">
        <f>'ETR Capacities'!R31*365*(_xlfn.XLOOKUP('ETR Other Exter. Savings (MEUR)'!B31,'Value Other Extern EUR-MWh'!$B$3:$B$27,'Value Other Extern EUR-MWh'!$F$3:$F$27)-_xlfn.XLOOKUP('ETR Other Exter. Savings (MEUR)'!B31,'Value Other Extern EUR-MWh'!$B$3:$B$27,'Value Other Extern EUR-MWh'!$G$3:$G$27))/1000</f>
        <v>0</v>
      </c>
      <c r="O31" s="109">
        <v>0</v>
      </c>
      <c r="P31" s="110">
        <v>0</v>
      </c>
      <c r="Q31" s="109">
        <f>'ETR Capacities'!V31*365*_xlfn.XLOOKUP($B31,'Value Other Extern EUR-MWh'!$B$3:$B$27,'Value Other Extern EUR-MWh'!$H$3:$H$27)/1000</f>
        <v>0</v>
      </c>
      <c r="R31" s="109">
        <f>'ETR Capacities'!W31*365*_xlfn.XLOOKUP($B31,'Value Other Extern EUR-MWh'!$B$3:$B$27,'Value Other Extern EUR-MWh'!$H$3:$H$27)/1000</f>
        <v>0</v>
      </c>
      <c r="S31" s="109">
        <f>'ETR Capacities'!X31*365*(_xlfn.XLOOKUP('ETR Other Exter. Savings (MEUR)'!B31,'Value Other Extern EUR-MWh'!$B$3:$B$27,'Value Other Extern EUR-MWh'!$F$3:$F$27)-_xlfn.XLOOKUP('ETR Other Exter. Savings (MEUR)'!B31,'Value Other Extern EUR-MWh'!$B$3:$B$27,'Value Other Extern EUR-MWh'!$G$3:$G$27))/1000</f>
        <v>0</v>
      </c>
      <c r="T31" s="109">
        <v>0</v>
      </c>
      <c r="U31" s="110">
        <v>0</v>
      </c>
      <c r="V31" s="109">
        <f>'ETR Capacities'!AB31*365*_xlfn.XLOOKUP($B31,'Value Other Extern EUR-MWh'!$B$3:$B$27,'Value Other Extern EUR-MWh'!$H$3:$H$27)/1000</f>
        <v>0</v>
      </c>
      <c r="W31" s="109">
        <f>'ETR Capacities'!AC31*365*_xlfn.XLOOKUP($B31,'Value Other Extern EUR-MWh'!$B$3:$B$27,'Value Other Extern EUR-MWh'!$H$3:$H$27)/1000</f>
        <v>0</v>
      </c>
      <c r="X31" s="109">
        <f>'ETR Capacities'!AD31*365*(_xlfn.XLOOKUP('ETR Other Exter. Savings (MEUR)'!B31,'Value Other Extern EUR-MWh'!$B$3:$B$27,'Value Other Extern EUR-MWh'!$F$3:$F$27)-_xlfn.XLOOKUP('ETR Other Exter. Savings (MEUR)'!B31,'Value Other Extern EUR-MWh'!$B$3:$B$27,'Value Other Extern EUR-MWh'!$G$3:$G$27))/1000</f>
        <v>0</v>
      </c>
      <c r="Y31" s="109">
        <v>0</v>
      </c>
      <c r="Z31" s="110">
        <v>0</v>
      </c>
    </row>
    <row r="32" spans="2:26" ht="178.5" customHeight="1" x14ac:dyDescent="0.25">
      <c r="B32" s="494" t="str">
        <f>'ETR Capacities'!B32</f>
        <v>DK</v>
      </c>
      <c r="C32" s="499" t="str">
        <f>'ETR Capacities'!C32</f>
        <v>ETR-N-828</v>
      </c>
      <c r="D32" s="499" t="str">
        <f>_xlfn.XLOOKUP(C32,'Investment Project Main Info'!$E$4:$E$265,'Investment Project Main Info'!$F$4:$F$265)</f>
        <v>Green Hydrogen Hub Denmark</v>
      </c>
      <c r="E32" s="499" t="str">
        <f>_xlfn.XLOOKUP(C32,'ETR Capacities'!$C$5:$C$79,'ETR Capacities'!$E$5:$E$79)</f>
        <v xml:space="preserve">Hydrogen and synthetic methane </v>
      </c>
      <c r="F32" s="446" t="str">
        <f>IF(_xlfn.XLOOKUP(C32,'ETR Capacities'!$C$5:$C$79,'ETR Capacities'!$F$5:$F$79)=0," ",_xlfn.XLOOKUP(C32,'ETR Capacities'!$C$5:$C$79,'ETR Capacities'!$F$5:$F$79))</f>
        <v xml:space="preserve"> </v>
      </c>
      <c r="G32" s="59">
        <f>'ETR Capacities'!J32*365*_xlfn.XLOOKUP($B32,'Value Other Extern EUR-MWh'!$B$3:$B$27,'Value Other Extern EUR-MWh'!$H$3:$H$27)/1000</f>
        <v>0</v>
      </c>
      <c r="H32" s="59">
        <f>'ETR Capacities'!K32*365*_xlfn.XLOOKUP($B32,'Value Other Extern EUR-MWh'!$B$3:$B$27,'Value Other Extern EUR-MWh'!$H$3:$H$27)/1000</f>
        <v>0</v>
      </c>
      <c r="I32" s="59">
        <f>'ETR Capacities'!L32*365*(_xlfn.XLOOKUP('ETR Other Exter. Savings (MEUR)'!B32,'Value Other Extern EUR-MWh'!$B$3:$B$27,'Value Other Extern EUR-MWh'!$F$3:$F$27)-_xlfn.XLOOKUP('ETR Other Exter. Savings (MEUR)'!B32,'Value Other Extern EUR-MWh'!$B$3:$B$27,'Value Other Extern EUR-MWh'!$G$3:$G$27))/1000</f>
        <v>0</v>
      </c>
      <c r="J32" s="59">
        <v>0</v>
      </c>
      <c r="K32" s="92">
        <v>0</v>
      </c>
      <c r="L32" s="334">
        <f>'ETR Capacities'!P32*365*_xlfn.XLOOKUP($B32,'Value Other Extern EUR-MWh'!$B$3:$B$27,'Value Other Extern EUR-MWh'!$H$3:$H$27)/1000</f>
        <v>1.6231764705882354</v>
      </c>
      <c r="M32" s="334">
        <f>'ETR Capacities'!Q32*365*_xlfn.XLOOKUP($B32,'Value Other Extern EUR-MWh'!$B$3:$B$27,'Value Other Extern EUR-MWh'!$H$3:$H$27)/1000</f>
        <v>0</v>
      </c>
      <c r="N32" s="334">
        <f>'ETR Capacities'!R32*365*(_xlfn.XLOOKUP('ETR Other Exter. Savings (MEUR)'!B32,'Value Other Extern EUR-MWh'!$B$3:$B$27,'Value Other Extern EUR-MWh'!$F$3:$F$27)-_xlfn.XLOOKUP('ETR Other Exter. Savings (MEUR)'!B32,'Value Other Extern EUR-MWh'!$B$3:$B$27,'Value Other Extern EUR-MWh'!$G$3:$G$27))/1000</f>
        <v>0</v>
      </c>
      <c r="O32" s="334">
        <v>0</v>
      </c>
      <c r="P32" s="337">
        <v>0</v>
      </c>
      <c r="Q32" s="334">
        <f>'ETR Capacities'!V32*365*_xlfn.XLOOKUP($B32,'Value Other Extern EUR-MWh'!$B$3:$B$27,'Value Other Extern EUR-MWh'!$H$3:$H$27)/1000</f>
        <v>5.4105882352941181</v>
      </c>
      <c r="R32" s="334">
        <f>'ETR Capacities'!W32*365*_xlfn.XLOOKUP($B32,'Value Other Extern EUR-MWh'!$B$3:$B$27,'Value Other Extern EUR-MWh'!$H$3:$H$27)/1000</f>
        <v>0</v>
      </c>
      <c r="S32" s="334">
        <f>'ETR Capacities'!X32*365*(_xlfn.XLOOKUP('ETR Other Exter. Savings (MEUR)'!B32,'Value Other Extern EUR-MWh'!$B$3:$B$27,'Value Other Extern EUR-MWh'!$F$3:$F$27)-_xlfn.XLOOKUP('ETR Other Exter. Savings (MEUR)'!B32,'Value Other Extern EUR-MWh'!$B$3:$B$27,'Value Other Extern EUR-MWh'!$G$3:$G$27))/1000</f>
        <v>0</v>
      </c>
      <c r="T32" s="334">
        <v>0</v>
      </c>
      <c r="U32" s="337">
        <v>0</v>
      </c>
      <c r="V32" s="334">
        <f>'ETR Capacities'!AB32*365*_xlfn.XLOOKUP($B32,'Value Other Extern EUR-MWh'!$B$3:$B$27,'Value Other Extern EUR-MWh'!$H$3:$H$27)/1000</f>
        <v>5.4105882352941181</v>
      </c>
      <c r="W32" s="334">
        <f>'ETR Capacities'!AC32*365*_xlfn.XLOOKUP($B32,'Value Other Extern EUR-MWh'!$B$3:$B$27,'Value Other Extern EUR-MWh'!$H$3:$H$27)/1000</f>
        <v>0</v>
      </c>
      <c r="X32" s="334">
        <f>'ETR Capacities'!AD32*365*(_xlfn.XLOOKUP('ETR Other Exter. Savings (MEUR)'!B32,'Value Other Extern EUR-MWh'!$B$3:$B$27,'Value Other Extern EUR-MWh'!$F$3:$F$27)-_xlfn.XLOOKUP('ETR Other Exter. Savings (MEUR)'!B32,'Value Other Extern EUR-MWh'!$B$3:$B$27,'Value Other Extern EUR-MWh'!$G$3:$G$27))/1000</f>
        <v>0</v>
      </c>
      <c r="Y32" s="334">
        <v>0</v>
      </c>
      <c r="Z32" s="337">
        <v>0</v>
      </c>
    </row>
    <row r="33" spans="1:26" ht="198.75" customHeight="1" thickBot="1" x14ac:dyDescent="0.3">
      <c r="B33" s="495" t="str">
        <f>'ETR Capacities'!B33</f>
        <v>DK</v>
      </c>
      <c r="C33" s="503" t="str">
        <f>'ETR Capacities'!C33</f>
        <v>ETR-N-922</v>
      </c>
      <c r="D33" s="503" t="str">
        <f>_xlfn.XLOOKUP(C33,'Investment Project Main Info'!$E$4:$E$265,'Investment Project Main Info'!$F$4:$F$265)</f>
        <v>Green Gas Lolland-Falster</v>
      </c>
      <c r="E33" s="503" t="str">
        <f>_xlfn.XLOOKUP(C33,'ETR Capacities'!$C$5:$C$79,'ETR Capacities'!$E$5:$E$79)</f>
        <v>Biomethane developments</v>
      </c>
      <c r="F33" s="452" t="str">
        <f>IF(_xlfn.XLOOKUP(C33,'ETR Capacities'!$C$5:$C$79,'ETR Capacities'!$F$5:$F$79)=0," ",_xlfn.XLOOKUP(C33,'ETR Capacities'!$C$5:$C$79,'ETR Capacities'!$F$5:$F$79))</f>
        <v xml:space="preserve"> </v>
      </c>
      <c r="G33" s="44"/>
      <c r="H33" s="44"/>
      <c r="I33" s="44"/>
      <c r="J33" s="44"/>
      <c r="K33" s="96"/>
      <c r="L33" s="111"/>
      <c r="M33" s="111"/>
      <c r="N33" s="111"/>
      <c r="O33" s="111"/>
      <c r="P33" s="112"/>
      <c r="Q33" s="111"/>
      <c r="R33" s="111"/>
      <c r="S33" s="111"/>
      <c r="T33" s="111"/>
      <c r="U33" s="112"/>
      <c r="V33" s="111"/>
      <c r="W33" s="111"/>
      <c r="X33" s="111"/>
      <c r="Y33" s="111"/>
      <c r="Z33" s="112"/>
    </row>
    <row r="34" spans="1:26" ht="183" customHeight="1" x14ac:dyDescent="0.25">
      <c r="B34" s="493" t="str">
        <f>'ETR Capacities'!B34</f>
        <v>FR</v>
      </c>
      <c r="C34" s="504" t="str">
        <f>'ETR Capacities'!C34</f>
        <v>ETR-N-226</v>
      </c>
      <c r="D34" s="504" t="str">
        <f>_xlfn.XLOOKUP(C34,'Investment Project Main Info'!$E$4:$E$265,'Investment Project Main Info'!$F$4:$F$265)</f>
        <v>Fos Tonkin LNG Terminal Evolution</v>
      </c>
      <c r="E34" s="504" t="str">
        <f>_xlfn.XLOOKUP(C34,'ETR Capacities'!$C$5:$C$79,'ETR Capacities'!$E$5:$E$79)</f>
        <v>CNG/LNG for transport</v>
      </c>
      <c r="F34" s="453" t="str">
        <f>IF(_xlfn.XLOOKUP(C34,'ETR Capacities'!$C$5:$C$79,'ETR Capacities'!$F$5:$F$79)=0," ",_xlfn.XLOOKUP(C34,'ETR Capacities'!$C$5:$C$79,'ETR Capacities'!$F$5:$F$79))</f>
        <v xml:space="preserve"> </v>
      </c>
      <c r="G34" s="60">
        <f>'ETR Capacities'!J34*365*_xlfn.XLOOKUP($B34,'Value Other Extern EUR-MWh'!$B$3:$B$27,'Value Other Extern EUR-MWh'!$H$3:$H$27)/1000</f>
        <v>0</v>
      </c>
      <c r="H34" s="60">
        <f>'ETR Capacities'!K34*365*_xlfn.XLOOKUP($B34,'Value Other Extern EUR-MWh'!$B$3:$B$27,'Value Other Extern EUR-MWh'!$H$3:$H$27)/1000</f>
        <v>0</v>
      </c>
      <c r="I34" s="60">
        <f>'ETR Capacities'!L34*365*(_xlfn.XLOOKUP('ETR Other Exter. Savings (MEUR)'!B34,'Value Other Extern EUR-MWh'!$B$3:$B$27,'Value Other Extern EUR-MWh'!$F$3:$F$27)-_xlfn.XLOOKUP('ETR Other Exter. Savings (MEUR)'!B34,'Value Other Extern EUR-MWh'!$B$3:$B$27,'Value Other Extern EUR-MWh'!$G$3:$G$27))/1000</f>
        <v>0</v>
      </c>
      <c r="J34" s="60">
        <v>0</v>
      </c>
      <c r="K34" s="97">
        <f>'ETR Capacities'!$O$34*365*(_xlfn.XLOOKUP('ETR Other Exter. Savings (MEUR)'!$B$34,'Value Other Extern EUR-MWh'!$B$3:$B$27,'Value Other Extern EUR-MWh'!$E$3:$E$27)-_xlfn.XLOOKUP('ETR Other Exter. Savings (MEUR)'!$B$34,'Value Other Extern EUR-MWh'!$B$3:$B$27,'Value Other Extern EUR-MWh'!$F$3:$F$27))/1000</f>
        <v>0</v>
      </c>
      <c r="L34" s="335">
        <f>'ETR Capacities'!P34*365*_xlfn.XLOOKUP($B34,'Value Other Extern EUR-MWh'!$B$3:$B$27,'Value Other Extern EUR-MWh'!$H$3:$H$27)/1000</f>
        <v>0</v>
      </c>
      <c r="M34" s="335">
        <f>'ETR Capacities'!Q34*365*_xlfn.XLOOKUP($B34,'Value Other Extern EUR-MWh'!$B$3:$B$27,'Value Other Extern EUR-MWh'!$H$3:$H$27)/1000</f>
        <v>0</v>
      </c>
      <c r="N34" s="335">
        <f>'ETR Capacities'!R34*365*(_xlfn.XLOOKUP('ETR Other Exter. Savings (MEUR)'!B34,'Value Other Extern EUR-MWh'!$B$3:$B$27,'Value Other Extern EUR-MWh'!$F$3:$F$27)-_xlfn.XLOOKUP('ETR Other Exter. Savings (MEUR)'!B34,'Value Other Extern EUR-MWh'!$B$3:$B$27,'Value Other Extern EUR-MWh'!$G$3:$G$27))/1000</f>
        <v>0</v>
      </c>
      <c r="O34" s="335">
        <v>0</v>
      </c>
      <c r="P34" s="338">
        <f>'ETR Capacities'!$U$34*365*(_xlfn.XLOOKUP('ETR Other Exter. Savings (MEUR)'!$B$34,'Value Other Extern EUR-MWh'!$B$3:$B$27,'Value Other Extern EUR-MWh'!$E$3:$E$27)-_xlfn.XLOOKUP('ETR Other Exter. Savings (MEUR)'!$B$34,'Value Other Extern EUR-MWh'!$B$3:$B$27,'Value Other Extern EUR-MWh'!$F$3:$F$27))/1000</f>
        <v>103.08938230532914</v>
      </c>
      <c r="Q34" s="335">
        <f>'ETR Capacities'!V34*365*_xlfn.XLOOKUP($B34,'Value Other Extern EUR-MWh'!$B$3:$B$27,'Value Other Extern EUR-MWh'!$H$3:$H$27)/1000</f>
        <v>0</v>
      </c>
      <c r="R34" s="335">
        <f>'ETR Capacities'!W34*365*_xlfn.XLOOKUP($B34,'Value Other Extern EUR-MWh'!$B$3:$B$27,'Value Other Extern EUR-MWh'!$H$3:$H$27)/1000</f>
        <v>0</v>
      </c>
      <c r="S34" s="335">
        <f>'ETR Capacities'!X34*365*(_xlfn.XLOOKUP('ETR Other Exter. Savings (MEUR)'!B34,'Value Other Extern EUR-MWh'!$B$3:$B$27,'Value Other Extern EUR-MWh'!$F$3:$F$27)-_xlfn.XLOOKUP('ETR Other Exter. Savings (MEUR)'!B34,'Value Other Extern EUR-MWh'!$B$3:$B$27,'Value Other Extern EUR-MWh'!$G$3:$G$27))/1000</f>
        <v>0</v>
      </c>
      <c r="T34" s="335">
        <v>0</v>
      </c>
      <c r="U34" s="338">
        <f>'ETR Capacities'!$AA$34*365*(_xlfn.XLOOKUP('ETR Other Exter. Savings (MEUR)'!$B$34,'Value Other Extern EUR-MWh'!$B$3:$B$27,'Value Other Extern EUR-MWh'!$E$3:$E$27)-_xlfn.XLOOKUP('ETR Other Exter. Savings (MEUR)'!$B$34,'Value Other Extern EUR-MWh'!$B$3:$B$27,'Value Other Extern EUR-MWh'!$F$3:$F$27))/1000</f>
        <v>103.08938230532914</v>
      </c>
      <c r="V34" s="335">
        <f>'ETR Capacities'!AB34*365*_xlfn.XLOOKUP($B34,'Value Other Extern EUR-MWh'!$B$3:$B$27,'Value Other Extern EUR-MWh'!$H$3:$H$27)/1000</f>
        <v>0</v>
      </c>
      <c r="W34" s="335">
        <f>'ETR Capacities'!AC34*365*_xlfn.XLOOKUP($B34,'Value Other Extern EUR-MWh'!$B$3:$B$27,'Value Other Extern EUR-MWh'!$H$3:$H$27)/1000</f>
        <v>0</v>
      </c>
      <c r="X34" s="335">
        <f>'ETR Capacities'!AD34*365*(_xlfn.XLOOKUP('ETR Other Exter. Savings (MEUR)'!B34,'Value Other Extern EUR-MWh'!$B$3:$B$27,'Value Other Extern EUR-MWh'!$F$3:$F$27)-_xlfn.XLOOKUP('ETR Other Exter. Savings (MEUR)'!B34,'Value Other Extern EUR-MWh'!$B$3:$B$27,'Value Other Extern EUR-MWh'!$G$3:$G$27))/1000</f>
        <v>0</v>
      </c>
      <c r="Y34" s="335">
        <v>0</v>
      </c>
      <c r="Z34" s="338">
        <f>'ETR Capacities'!$AG$34*365*(_xlfn.XLOOKUP('ETR Other Exter. Savings (MEUR)'!$B$34,'Value Other Extern EUR-MWh'!$B$3:$B$27,'Value Other Extern EUR-MWh'!$E$3:$E$27)-_xlfn.XLOOKUP('ETR Other Exter. Savings (MEUR)'!$B$34,'Value Other Extern EUR-MWh'!$B$3:$B$27,'Value Other Extern EUR-MWh'!$F$3:$F$27))/1000</f>
        <v>103.08938230532914</v>
      </c>
    </row>
    <row r="35" spans="1:26" ht="183.75" customHeight="1" x14ac:dyDescent="0.25">
      <c r="B35" s="494" t="str">
        <f>'ETR Capacities'!B35</f>
        <v>FR</v>
      </c>
      <c r="C35" s="450" t="str">
        <f>'ETR Capacities'!C35</f>
        <v>ETR-F-546</v>
      </c>
      <c r="D35" s="450" t="str">
        <f>_xlfn.XLOOKUP(C35,'Investment Project Main Info'!$E$4:$E$265,'Investment Project Main Info'!$F$4:$F$265)</f>
        <v>Jupiter 1000: first industrial demonstrator of Power to Gas in France</v>
      </c>
      <c r="E35" s="450" t="str">
        <f>_xlfn.XLOOKUP(C35,'ETR Capacities'!$C$5:$C$79,'ETR Capacities'!$E$5:$E$79)</f>
        <v xml:space="preserve">Hydrogen and synthetic methane </v>
      </c>
      <c r="F35" s="761" t="str">
        <f>IF(_xlfn.XLOOKUP(C35,'ETR Capacities'!$C$5:$C$79,'ETR Capacities'!$F$5:$F$79)=0," ",_xlfn.XLOOKUP(C35,'ETR Capacities'!$C$5:$C$79,'ETR Capacities'!$F$5:$F$79))</f>
        <v xml:space="preserve"> </v>
      </c>
      <c r="G35" s="36">
        <f>'ETR Capacities'!J35*365*_xlfn.XLOOKUP($B35,'Value Other Extern EUR-MWh'!$B$3:$B$27,'Value Other Extern EUR-MWh'!$H$3:$H$27)/1000</f>
        <v>0</v>
      </c>
      <c r="H35" s="36">
        <f>'ETR Capacities'!K35*365*_xlfn.XLOOKUP($B35,'Value Other Extern EUR-MWh'!$B$3:$B$27,'Value Other Extern EUR-MWh'!$H$3:$H$27)/1000</f>
        <v>9.5397213622291019E-3</v>
      </c>
      <c r="I35" s="36">
        <f>'ETR Capacities'!L35*365*(_xlfn.XLOOKUP('ETR Other Exter. Savings (MEUR)'!B35,'Value Other Extern EUR-MWh'!$B$3:$B$27,'Value Other Extern EUR-MWh'!$F$3:$F$27)-_xlfn.XLOOKUP('ETR Other Exter. Savings (MEUR)'!B35,'Value Other Extern EUR-MWh'!$B$3:$B$27,'Value Other Extern EUR-MWh'!$G$3:$G$27))/1000</f>
        <v>0</v>
      </c>
      <c r="J35" s="36">
        <v>0</v>
      </c>
      <c r="K35" s="93">
        <v>0</v>
      </c>
      <c r="L35" s="105">
        <f>'ETR Capacities'!P35*365*_xlfn.XLOOKUP($B35,'Value Other Extern EUR-MWh'!$B$3:$B$27,'Value Other Extern EUR-MWh'!$H$3:$H$27)/1000</f>
        <v>0</v>
      </c>
      <c r="M35" s="105">
        <f>'ETR Capacities'!Q35*365*_xlfn.XLOOKUP($B35,'Value Other Extern EUR-MWh'!$B$3:$B$27,'Value Other Extern EUR-MWh'!$H$3:$H$27)/1000</f>
        <v>9.5397213622291019E-3</v>
      </c>
      <c r="N35" s="105">
        <f>'ETR Capacities'!R35*365*(_xlfn.XLOOKUP('ETR Other Exter. Savings (MEUR)'!B35,'Value Other Extern EUR-MWh'!$B$3:$B$27,'Value Other Extern EUR-MWh'!$F$3:$F$27)-_xlfn.XLOOKUP('ETR Other Exter. Savings (MEUR)'!B35,'Value Other Extern EUR-MWh'!$B$3:$B$27,'Value Other Extern EUR-MWh'!$G$3:$G$27))/1000</f>
        <v>0</v>
      </c>
      <c r="O35" s="105">
        <v>0</v>
      </c>
      <c r="P35" s="106">
        <v>0</v>
      </c>
      <c r="Q35" s="105">
        <f>'ETR Capacities'!V35*365*_xlfn.XLOOKUP($B35,'Value Other Extern EUR-MWh'!$B$3:$B$27,'Value Other Extern EUR-MWh'!$H$3:$H$27)/1000</f>
        <v>0</v>
      </c>
      <c r="R35" s="105">
        <f>'ETR Capacities'!W35*365*_xlfn.XLOOKUP($B35,'Value Other Extern EUR-MWh'!$B$3:$B$27,'Value Other Extern EUR-MWh'!$H$3:$H$27)/1000</f>
        <v>9.5397213622291019E-3</v>
      </c>
      <c r="S35" s="105">
        <f>'ETR Capacities'!X35*365*(_xlfn.XLOOKUP('ETR Other Exter. Savings (MEUR)'!B35,'Value Other Extern EUR-MWh'!$B$3:$B$27,'Value Other Extern EUR-MWh'!$F$3:$F$27)-_xlfn.XLOOKUP('ETR Other Exter. Savings (MEUR)'!B35,'Value Other Extern EUR-MWh'!$B$3:$B$27,'Value Other Extern EUR-MWh'!$G$3:$G$27))/1000</f>
        <v>0</v>
      </c>
      <c r="T35" s="105">
        <v>0</v>
      </c>
      <c r="U35" s="106">
        <v>0</v>
      </c>
      <c r="V35" s="105">
        <f>'ETR Capacities'!AB35*365*_xlfn.XLOOKUP($B35,'Value Other Extern EUR-MWh'!$B$3:$B$27,'Value Other Extern EUR-MWh'!$H$3:$H$27)/1000</f>
        <v>0</v>
      </c>
      <c r="W35" s="105">
        <f>'ETR Capacities'!AC35*365*_xlfn.XLOOKUP($B35,'Value Other Extern EUR-MWh'!$B$3:$B$27,'Value Other Extern EUR-MWh'!$H$3:$H$27)/1000</f>
        <v>9.5397213622291019E-3</v>
      </c>
      <c r="X35" s="105">
        <f>'ETR Capacities'!AD35*365*(_xlfn.XLOOKUP('ETR Other Exter. Savings (MEUR)'!B35,'Value Other Extern EUR-MWh'!$B$3:$B$27,'Value Other Extern EUR-MWh'!$F$3:$F$27)-_xlfn.XLOOKUP('ETR Other Exter. Savings (MEUR)'!B35,'Value Other Extern EUR-MWh'!$B$3:$B$27,'Value Other Extern EUR-MWh'!$G$3:$G$27))/1000</f>
        <v>0</v>
      </c>
      <c r="Y35" s="105">
        <v>0</v>
      </c>
      <c r="Z35" s="106">
        <v>0</v>
      </c>
    </row>
    <row r="36" spans="1:26" ht="202.5" customHeight="1" x14ac:dyDescent="0.25">
      <c r="B36" s="494" t="str">
        <f>'ETR Capacities'!B36</f>
        <v>FR</v>
      </c>
      <c r="C36" s="450" t="str">
        <f>'ETR Capacities'!C36</f>
        <v>ETR-F-587</v>
      </c>
      <c r="D36" s="450" t="str">
        <f>_xlfn.XLOOKUP(C36,'Investment Project Main Info'!$E$4:$E$265,'Investment Project Main Info'!$F$4:$F$265)</f>
        <v>West Grid Synergy</v>
      </c>
      <c r="E36" s="450" t="str">
        <f>_xlfn.XLOOKUP(C36,'ETR Capacities'!$C$5:$C$79,'ETR Capacities'!$E$5:$E$79)</f>
        <v>Reverse flow DSO-TSO</v>
      </c>
      <c r="F36" s="760"/>
      <c r="G36" s="36">
        <f>'ETR Capacities'!J36*365*_xlfn.XLOOKUP($B36,'Value Other Extern EUR-MWh'!$B$3:$B$27,'Value Other Extern EUR-MWh'!$H$3:$H$27)/1000</f>
        <v>0</v>
      </c>
      <c r="H36" s="36">
        <f>'ETR Capacities'!K36*365*_xlfn.XLOOKUP($B36,'Value Other Extern EUR-MWh'!$B$3:$B$27,'Value Other Extern EUR-MWh'!$H$3:$H$27)/1000</f>
        <v>0</v>
      </c>
      <c r="I36" s="36">
        <f>'ETR Capacities'!L36*365*(_xlfn.XLOOKUP('ETR Other Exter. Savings (MEUR)'!B36,'Value Other Extern EUR-MWh'!$B$3:$B$27,'Value Other Extern EUR-MWh'!$F$3:$F$27)-_xlfn.XLOOKUP('ETR Other Exter. Savings (MEUR)'!B36,'Value Other Extern EUR-MWh'!$B$3:$B$27,'Value Other Extern EUR-MWh'!$G$3:$G$27))/1000</f>
        <v>0</v>
      </c>
      <c r="J36" s="36">
        <v>0</v>
      </c>
      <c r="K36" s="93">
        <v>0</v>
      </c>
      <c r="L36" s="105">
        <f>'ETR Capacities'!P36*365*_xlfn.XLOOKUP($B36,'Value Other Extern EUR-MWh'!$B$3:$B$27,'Value Other Extern EUR-MWh'!$H$3:$H$27)/1000</f>
        <v>0</v>
      </c>
      <c r="M36" s="105">
        <f>'ETR Capacities'!Q36*365*_xlfn.XLOOKUP($B36,'Value Other Extern EUR-MWh'!$B$3:$B$27,'Value Other Extern EUR-MWh'!$H$3:$H$27)/1000</f>
        <v>0</v>
      </c>
      <c r="N36" s="105">
        <f>'ETR Capacities'!R36*365*(_xlfn.XLOOKUP('ETR Other Exter. Savings (MEUR)'!B36,'Value Other Extern EUR-MWh'!$B$3:$B$27,'Value Other Extern EUR-MWh'!$F$3:$F$27)-_xlfn.XLOOKUP('ETR Other Exter. Savings (MEUR)'!B36,'Value Other Extern EUR-MWh'!$B$3:$B$27,'Value Other Extern EUR-MWh'!$G$3:$G$27))/1000</f>
        <v>0</v>
      </c>
      <c r="O36" s="105">
        <v>0</v>
      </c>
      <c r="P36" s="106">
        <v>0</v>
      </c>
      <c r="Q36" s="105">
        <f>'ETR Capacities'!V36*365*_xlfn.XLOOKUP($B36,'Value Other Extern EUR-MWh'!$B$3:$B$27,'Value Other Extern EUR-MWh'!$H$3:$H$27)/1000</f>
        <v>0</v>
      </c>
      <c r="R36" s="105">
        <f>'ETR Capacities'!W36*365*_xlfn.XLOOKUP($B36,'Value Other Extern EUR-MWh'!$B$3:$B$27,'Value Other Extern EUR-MWh'!$H$3:$H$27)/1000</f>
        <v>0</v>
      </c>
      <c r="S36" s="105">
        <f>'ETR Capacities'!X36*365*(_xlfn.XLOOKUP('ETR Other Exter. Savings (MEUR)'!B36,'Value Other Extern EUR-MWh'!$B$3:$B$27,'Value Other Extern EUR-MWh'!$F$3:$F$27)-_xlfn.XLOOKUP('ETR Other Exter. Savings (MEUR)'!B36,'Value Other Extern EUR-MWh'!$B$3:$B$27,'Value Other Extern EUR-MWh'!$G$3:$G$27))/1000</f>
        <v>0</v>
      </c>
      <c r="T36" s="105">
        <v>0</v>
      </c>
      <c r="U36" s="106">
        <v>0</v>
      </c>
      <c r="V36" s="105">
        <f>'ETR Capacities'!AB36*365*_xlfn.XLOOKUP($B36,'Value Other Extern EUR-MWh'!$B$3:$B$27,'Value Other Extern EUR-MWh'!$H$3:$H$27)/1000</f>
        <v>0</v>
      </c>
      <c r="W36" s="105">
        <f>'ETR Capacities'!AC36*365*_xlfn.XLOOKUP($B36,'Value Other Extern EUR-MWh'!$B$3:$B$27,'Value Other Extern EUR-MWh'!$H$3:$H$27)/1000</f>
        <v>0</v>
      </c>
      <c r="X36" s="105">
        <f>'ETR Capacities'!AD36*365*(_xlfn.XLOOKUP('ETR Other Exter. Savings (MEUR)'!B36,'Value Other Extern EUR-MWh'!$B$3:$B$27,'Value Other Extern EUR-MWh'!$F$3:$F$27)-_xlfn.XLOOKUP('ETR Other Exter. Savings (MEUR)'!B36,'Value Other Extern EUR-MWh'!$B$3:$B$27,'Value Other Extern EUR-MWh'!$G$3:$G$27))/1000</f>
        <v>0</v>
      </c>
      <c r="Y36" s="105">
        <v>0</v>
      </c>
      <c r="Z36" s="106">
        <v>0</v>
      </c>
    </row>
    <row r="37" spans="1:26" ht="176.25" customHeight="1" x14ac:dyDescent="0.25">
      <c r="B37" s="494" t="str">
        <f>'ETR Capacities'!B37</f>
        <v>FR</v>
      </c>
      <c r="C37" s="450" t="str">
        <f>'ETR Capacities'!C37</f>
        <v>ETR-N-624</v>
      </c>
      <c r="D37" s="450" t="str">
        <f>_xlfn.XLOOKUP(C37,'Investment Project Main Info'!$E$4:$E$265,'Investment Project Main Info'!$F$4:$F$265)</f>
        <v>Biomethane: Reverse flow projects</v>
      </c>
      <c r="E37" s="450" t="str">
        <f>_xlfn.XLOOKUP(C37,'ETR Capacities'!$C$5:$C$79,'ETR Capacities'!$E$5:$E$79)</f>
        <v>Reverse flow DSO-TSO</v>
      </c>
      <c r="F37" s="447" t="str">
        <f>IF(_xlfn.XLOOKUP(C37,'ETR Capacities'!$C$5:$C$79,'ETR Capacities'!$F$5:$F$79)=0," ",_xlfn.XLOOKUP(C37,'ETR Capacities'!$C$5:$C$79,'ETR Capacities'!$F$5:$F$79))</f>
        <v xml:space="preserve"> </v>
      </c>
      <c r="G37" s="36">
        <f>'ETR Capacities'!J37*365*_xlfn.XLOOKUP($B37,'Value Other Extern EUR-MWh'!$B$3:$B$27,'Value Other Extern EUR-MWh'!$H$3:$H$27)/1000</f>
        <v>0</v>
      </c>
      <c r="H37" s="36">
        <f>'ETR Capacities'!K37*365*_xlfn.XLOOKUP($B37,'Value Other Extern EUR-MWh'!$B$3:$B$27,'Value Other Extern EUR-MWh'!$H$3:$H$27)/1000</f>
        <v>0</v>
      </c>
      <c r="I37" s="36">
        <f>'ETR Capacities'!L37*365*(_xlfn.XLOOKUP('ETR Other Exter. Savings (MEUR)'!B37,'Value Other Extern EUR-MWh'!$B$3:$B$27,'Value Other Extern EUR-MWh'!$F$3:$F$27)-_xlfn.XLOOKUP('ETR Other Exter. Savings (MEUR)'!B37,'Value Other Extern EUR-MWh'!$B$3:$B$27,'Value Other Extern EUR-MWh'!$G$3:$G$27))/1000</f>
        <v>0</v>
      </c>
      <c r="J37" s="36">
        <v>0</v>
      </c>
      <c r="K37" s="93">
        <v>0</v>
      </c>
      <c r="L37" s="105">
        <f>'ETR Capacities'!P37*365*_xlfn.XLOOKUP($B37,'Value Other Extern EUR-MWh'!$B$3:$B$27,'Value Other Extern EUR-MWh'!$H$3:$H$27)/1000</f>
        <v>0</v>
      </c>
      <c r="M37" s="105">
        <f>'ETR Capacities'!Q37*365*_xlfn.XLOOKUP($B37,'Value Other Extern EUR-MWh'!$B$3:$B$27,'Value Other Extern EUR-MWh'!$H$3:$H$27)/1000</f>
        <v>0</v>
      </c>
      <c r="N37" s="105">
        <f>'ETR Capacities'!R37*365*(_xlfn.XLOOKUP('ETR Other Exter. Savings (MEUR)'!B37,'Value Other Extern EUR-MWh'!$B$3:$B$27,'Value Other Extern EUR-MWh'!$F$3:$F$27)-_xlfn.XLOOKUP('ETR Other Exter. Savings (MEUR)'!B37,'Value Other Extern EUR-MWh'!$B$3:$B$27,'Value Other Extern EUR-MWh'!$G$3:$G$27))/1000</f>
        <v>0</v>
      </c>
      <c r="O37" s="105">
        <v>0</v>
      </c>
      <c r="P37" s="106">
        <v>0</v>
      </c>
      <c r="Q37" s="105">
        <f>'ETR Capacities'!V37*365*_xlfn.XLOOKUP($B37,'Value Other Extern EUR-MWh'!$B$3:$B$27,'Value Other Extern EUR-MWh'!$H$3:$H$27)/1000</f>
        <v>0</v>
      </c>
      <c r="R37" s="105">
        <f>'ETR Capacities'!W37*365*_xlfn.XLOOKUP($B37,'Value Other Extern EUR-MWh'!$B$3:$B$27,'Value Other Extern EUR-MWh'!$H$3:$H$27)/1000</f>
        <v>0</v>
      </c>
      <c r="S37" s="105">
        <f>'ETR Capacities'!X37*365*(_xlfn.XLOOKUP('ETR Other Exter. Savings (MEUR)'!B37,'Value Other Extern EUR-MWh'!$B$3:$B$27,'Value Other Extern EUR-MWh'!$F$3:$F$27)-_xlfn.XLOOKUP('ETR Other Exter. Savings (MEUR)'!B37,'Value Other Extern EUR-MWh'!$B$3:$B$27,'Value Other Extern EUR-MWh'!$G$3:$G$27))/1000</f>
        <v>0</v>
      </c>
      <c r="T37" s="105">
        <v>0</v>
      </c>
      <c r="U37" s="106">
        <v>0</v>
      </c>
      <c r="V37" s="105">
        <f>'ETR Capacities'!AB37*365*_xlfn.XLOOKUP($B37,'Value Other Extern EUR-MWh'!$B$3:$B$27,'Value Other Extern EUR-MWh'!$H$3:$H$27)/1000</f>
        <v>0</v>
      </c>
      <c r="W37" s="105">
        <f>'ETR Capacities'!AC37*365*_xlfn.XLOOKUP($B37,'Value Other Extern EUR-MWh'!$B$3:$B$27,'Value Other Extern EUR-MWh'!$H$3:$H$27)/1000</f>
        <v>0</v>
      </c>
      <c r="X37" s="105">
        <f>'ETR Capacities'!AD37*365*(_xlfn.XLOOKUP('ETR Other Exter. Savings (MEUR)'!B37,'Value Other Extern EUR-MWh'!$B$3:$B$27,'Value Other Extern EUR-MWh'!$F$3:$F$27)-_xlfn.XLOOKUP('ETR Other Exter. Savings (MEUR)'!B37,'Value Other Extern EUR-MWh'!$B$3:$B$27,'Value Other Extern EUR-MWh'!$G$3:$G$27))/1000</f>
        <v>0</v>
      </c>
      <c r="Y37" s="105">
        <v>0</v>
      </c>
      <c r="Z37" s="106">
        <v>0</v>
      </c>
    </row>
    <row r="38" spans="1:26" ht="198" customHeight="1" x14ac:dyDescent="0.25">
      <c r="B38" s="494" t="str">
        <f>'ETR Capacities'!B38</f>
        <v>FR</v>
      </c>
      <c r="C38" s="450" t="str">
        <f>'ETR Capacities'!C38</f>
        <v>ETR-F-728</v>
      </c>
      <c r="D38" s="450" t="str">
        <f>_xlfn.XLOOKUP(C38,'Investment Project Main Info'!$E$4:$E$265,'Investment Project Main Info'!$F$4:$F$265)</f>
        <v>Biomethane: connection of production units and reverse flow projects</v>
      </c>
      <c r="E38" s="450" t="str">
        <f>_xlfn.XLOOKUP(C38,'ETR Capacities'!$C$5:$C$79,'ETR Capacities'!$E$5:$E$79)</f>
        <v>Biomethane developments</v>
      </c>
      <c r="F38" s="447" t="str">
        <f>IF(_xlfn.XLOOKUP(C38,'ETR Capacities'!$C$5:$C$79,'ETR Capacities'!$F$5:$F$79)=0," ",_xlfn.XLOOKUP(C38,'ETR Capacities'!$C$5:$C$79,'ETR Capacities'!$F$5:$F$79))</f>
        <v xml:space="preserve"> </v>
      </c>
      <c r="G38" s="36">
        <f>'ETR Capacities'!J38*365*_xlfn.XLOOKUP($B38,'Value Other Extern EUR-MWh'!$B$3:$B$27,'Value Other Extern EUR-MWh'!$H$3:$H$27)/1000</f>
        <v>0</v>
      </c>
      <c r="H38" s="36">
        <f>'ETR Capacities'!K38*365*_xlfn.XLOOKUP($B38,'Value Other Extern EUR-MWh'!$B$3:$B$27,'Value Other Extern EUR-MWh'!$H$3:$H$27)/1000</f>
        <v>0</v>
      </c>
      <c r="I38" s="36">
        <f>'ETR Capacities'!L38*365*(_xlfn.XLOOKUP('ETR Other Exter. Savings (MEUR)'!B38,'Value Other Extern EUR-MWh'!$B$3:$B$27,'Value Other Extern EUR-MWh'!$F$3:$F$27)-_xlfn.XLOOKUP('ETR Other Exter. Savings (MEUR)'!B38,'Value Other Extern EUR-MWh'!$B$3:$B$27,'Value Other Extern EUR-MWh'!$G$3:$G$27))/1000</f>
        <v>0</v>
      </c>
      <c r="J38" s="36">
        <v>0</v>
      </c>
      <c r="K38" s="93">
        <v>0</v>
      </c>
      <c r="L38" s="105">
        <f>'ETR Capacities'!P38*365*_xlfn.XLOOKUP($B38,'Value Other Extern EUR-MWh'!$B$3:$B$27,'Value Other Extern EUR-MWh'!$H$3:$H$27)/1000</f>
        <v>0</v>
      </c>
      <c r="M38" s="105">
        <f>'ETR Capacities'!Q38*365*_xlfn.XLOOKUP($B38,'Value Other Extern EUR-MWh'!$B$3:$B$27,'Value Other Extern EUR-MWh'!$H$3:$H$27)/1000</f>
        <v>0</v>
      </c>
      <c r="N38" s="105">
        <f>'ETR Capacities'!R38*365*(_xlfn.XLOOKUP('ETR Other Exter. Savings (MEUR)'!B38,'Value Other Extern EUR-MWh'!$B$3:$B$27,'Value Other Extern EUR-MWh'!$F$3:$F$27)-_xlfn.XLOOKUP('ETR Other Exter. Savings (MEUR)'!B38,'Value Other Extern EUR-MWh'!$B$3:$B$27,'Value Other Extern EUR-MWh'!$G$3:$G$27))/1000</f>
        <v>0</v>
      </c>
      <c r="O38" s="105">
        <v>0</v>
      </c>
      <c r="P38" s="106">
        <v>0</v>
      </c>
      <c r="Q38" s="105">
        <f>'ETR Capacities'!V38*365*_xlfn.XLOOKUP($B38,'Value Other Extern EUR-MWh'!$B$3:$B$27,'Value Other Extern EUR-MWh'!$H$3:$H$27)/1000</f>
        <v>0</v>
      </c>
      <c r="R38" s="105">
        <f>'ETR Capacities'!W38*365*_xlfn.XLOOKUP($B38,'Value Other Extern EUR-MWh'!$B$3:$B$27,'Value Other Extern EUR-MWh'!$H$3:$H$27)/1000</f>
        <v>0</v>
      </c>
      <c r="S38" s="105">
        <f>'ETR Capacities'!X38*365*(_xlfn.XLOOKUP('ETR Other Exter. Savings (MEUR)'!B38,'Value Other Extern EUR-MWh'!$B$3:$B$27,'Value Other Extern EUR-MWh'!$F$3:$F$27)-_xlfn.XLOOKUP('ETR Other Exter. Savings (MEUR)'!B38,'Value Other Extern EUR-MWh'!$B$3:$B$27,'Value Other Extern EUR-MWh'!$G$3:$G$27))/1000</f>
        <v>0</v>
      </c>
      <c r="T38" s="105">
        <v>0</v>
      </c>
      <c r="U38" s="106">
        <v>0</v>
      </c>
      <c r="V38" s="105">
        <f>'ETR Capacities'!AB38*365*_xlfn.XLOOKUP($B38,'Value Other Extern EUR-MWh'!$B$3:$B$27,'Value Other Extern EUR-MWh'!$H$3:$H$27)/1000</f>
        <v>0</v>
      </c>
      <c r="W38" s="105">
        <f>'ETR Capacities'!AC38*365*_xlfn.XLOOKUP($B38,'Value Other Extern EUR-MWh'!$B$3:$B$27,'Value Other Extern EUR-MWh'!$H$3:$H$27)/1000</f>
        <v>0</v>
      </c>
      <c r="X38" s="105">
        <f>'ETR Capacities'!AD38*365*(_xlfn.XLOOKUP('ETR Other Exter. Savings (MEUR)'!B38,'Value Other Extern EUR-MWh'!$B$3:$B$27,'Value Other Extern EUR-MWh'!$F$3:$F$27)-_xlfn.XLOOKUP('ETR Other Exter. Savings (MEUR)'!B38,'Value Other Extern EUR-MWh'!$B$3:$B$27,'Value Other Extern EUR-MWh'!$G$3:$G$27))/1000</f>
        <v>0</v>
      </c>
      <c r="Y38" s="105">
        <v>0</v>
      </c>
      <c r="Z38" s="106">
        <v>0</v>
      </c>
    </row>
    <row r="39" spans="1:26" ht="126.75" customHeight="1" x14ac:dyDescent="0.25">
      <c r="B39" s="494" t="str">
        <f>'ETR Capacities'!B39</f>
        <v>FR</v>
      </c>
      <c r="C39" s="450" t="str">
        <f>'ETR Capacities'!C39</f>
        <v>ETR-F-743</v>
      </c>
      <c r="D39" s="450" t="str">
        <f>_xlfn.XLOOKUP(C39,'Investment Project Main Info'!$E$4:$E$265,'Investment Project Main Info'!$F$4:$F$265)</f>
        <v>Impulse 2025</v>
      </c>
      <c r="E39" s="450" t="str">
        <f>_xlfn.XLOOKUP(C39,'ETR Capacities'!$C$5:$C$79,'ETR Capacities'!$E$5:$E$79)</f>
        <v>Smart multi energy system</v>
      </c>
      <c r="F39" s="447" t="str">
        <f>IF(_xlfn.XLOOKUP(C39,'ETR Capacities'!$C$5:$C$79,'ETR Capacities'!$F$5:$F$79)=0," ",_xlfn.XLOOKUP(C39,'ETR Capacities'!$C$5:$C$79,'ETR Capacities'!$F$5:$F$79))</f>
        <v xml:space="preserve"> </v>
      </c>
      <c r="G39" s="36">
        <f>'ETR Capacities'!J39*365*_xlfn.XLOOKUP($B39,'Value Other Extern EUR-MWh'!$B$3:$B$27,'Value Other Extern EUR-MWh'!$H$3:$H$27)/1000</f>
        <v>0</v>
      </c>
      <c r="H39" s="36">
        <f>'ETR Capacities'!K39*365*_xlfn.XLOOKUP($B39,'Value Other Extern EUR-MWh'!$B$3:$B$27,'Value Other Extern EUR-MWh'!$H$3:$H$27)/1000</f>
        <v>0</v>
      </c>
      <c r="I39" s="36">
        <f>'ETR Capacities'!L39*365*(_xlfn.XLOOKUP('ETR Other Exter. Savings (MEUR)'!B39,'Value Other Extern EUR-MWh'!$B$3:$B$27,'Value Other Extern EUR-MWh'!$F$3:$F$27)-_xlfn.XLOOKUP('ETR Other Exter. Savings (MEUR)'!B39,'Value Other Extern EUR-MWh'!$B$3:$B$27,'Value Other Extern EUR-MWh'!$G$3:$G$27))/1000</f>
        <v>0</v>
      </c>
      <c r="J39" s="36">
        <v>0</v>
      </c>
      <c r="K39" s="93">
        <v>0</v>
      </c>
      <c r="L39" s="105">
        <f>'ETR Capacities'!P39*365*_xlfn.XLOOKUP($B39,'Value Other Extern EUR-MWh'!$B$3:$B$27,'Value Other Extern EUR-MWh'!$H$3:$H$27)/1000</f>
        <v>0</v>
      </c>
      <c r="M39" s="105">
        <f>'ETR Capacities'!Q39*365*_xlfn.XLOOKUP($B39,'Value Other Extern EUR-MWh'!$B$3:$B$27,'Value Other Extern EUR-MWh'!$H$3:$H$27)/1000</f>
        <v>1.1356811145510834E-3</v>
      </c>
      <c r="N39" s="105">
        <f>'ETR Capacities'!R39*365*(_xlfn.XLOOKUP('ETR Other Exter. Savings (MEUR)'!B39,'Value Other Extern EUR-MWh'!$B$3:$B$27,'Value Other Extern EUR-MWh'!$F$3:$F$27)-_xlfn.XLOOKUP('ETR Other Exter. Savings (MEUR)'!B39,'Value Other Extern EUR-MWh'!$B$3:$B$27,'Value Other Extern EUR-MWh'!$G$3:$G$27))/1000</f>
        <v>0</v>
      </c>
      <c r="O39" s="105">
        <v>0</v>
      </c>
      <c r="P39" s="106">
        <v>0</v>
      </c>
      <c r="Q39" s="105">
        <f>'ETR Capacities'!V39*365*_xlfn.XLOOKUP($B39,'Value Other Extern EUR-MWh'!$B$3:$B$27,'Value Other Extern EUR-MWh'!$H$3:$H$27)/1000</f>
        <v>0</v>
      </c>
      <c r="R39" s="105">
        <f>'ETR Capacities'!W39*365*_xlfn.XLOOKUP($B39,'Value Other Extern EUR-MWh'!$B$3:$B$27,'Value Other Extern EUR-MWh'!$H$3:$H$27)/1000</f>
        <v>1.1356811145510834E-3</v>
      </c>
      <c r="S39" s="105">
        <f>'ETR Capacities'!X39*365*(_xlfn.XLOOKUP('ETR Other Exter. Savings (MEUR)'!B39,'Value Other Extern EUR-MWh'!$B$3:$B$27,'Value Other Extern EUR-MWh'!$F$3:$F$27)-_xlfn.XLOOKUP('ETR Other Exter. Savings (MEUR)'!B39,'Value Other Extern EUR-MWh'!$B$3:$B$27,'Value Other Extern EUR-MWh'!$G$3:$G$27))/1000</f>
        <v>0</v>
      </c>
      <c r="T39" s="105">
        <v>0</v>
      </c>
      <c r="U39" s="106">
        <v>0</v>
      </c>
      <c r="V39" s="105">
        <f>'ETR Capacities'!AB39*365*_xlfn.XLOOKUP($B39,'Value Other Extern EUR-MWh'!$B$3:$B$27,'Value Other Extern EUR-MWh'!$H$3:$H$27)/1000</f>
        <v>0</v>
      </c>
      <c r="W39" s="105">
        <f>'ETR Capacities'!AC39*365*_xlfn.XLOOKUP($B39,'Value Other Extern EUR-MWh'!$B$3:$B$27,'Value Other Extern EUR-MWh'!$H$3:$H$27)/1000</f>
        <v>1.1356811145510834E-3</v>
      </c>
      <c r="X39" s="105">
        <f>'ETR Capacities'!AD39*365*(_xlfn.XLOOKUP('ETR Other Exter. Savings (MEUR)'!B39,'Value Other Extern EUR-MWh'!$B$3:$B$27,'Value Other Extern EUR-MWh'!$F$3:$F$27)-_xlfn.XLOOKUP('ETR Other Exter. Savings (MEUR)'!B39,'Value Other Extern EUR-MWh'!$B$3:$B$27,'Value Other Extern EUR-MWh'!$G$3:$G$27))/1000</f>
        <v>0</v>
      </c>
      <c r="Y39" s="105">
        <v>0</v>
      </c>
      <c r="Z39" s="106">
        <v>0</v>
      </c>
    </row>
    <row r="40" spans="1:26" ht="188.25" customHeight="1" x14ac:dyDescent="0.25">
      <c r="B40" s="494" t="str">
        <f>'ETR Capacities'!B40</f>
        <v>FR</v>
      </c>
      <c r="C40" s="450" t="str">
        <f>'ETR Capacities'!C40</f>
        <v>ETR-N-899</v>
      </c>
      <c r="D40" s="450" t="str">
        <f>_xlfn.XLOOKUP(C40,'Investment Project Main Info'!$E$4:$E$265,'Investment Project Main Info'!$F$4:$F$265)</f>
        <v>mosaHYc (Mosel Saar Hydrogen Conversion</v>
      </c>
      <c r="E40" s="450" t="str">
        <f>_xlfn.XLOOKUP(C40,'ETR Capacities'!$C$5:$C$79,'ETR Capacities'!$E$5:$E$79)</f>
        <v xml:space="preserve">Hydrogen and synthetic methane </v>
      </c>
      <c r="F40" s="447" t="str">
        <f>IF(_xlfn.XLOOKUP(C40,'ETR Capacities'!$C$5:$C$79,'ETR Capacities'!$F$5:$F$79)=0," ",_xlfn.XLOOKUP(C40,'ETR Capacities'!$C$5:$C$79,'ETR Capacities'!$F$5:$F$79))</f>
        <v xml:space="preserve"> </v>
      </c>
      <c r="G40" s="36"/>
      <c r="H40" s="36"/>
      <c r="I40" s="36"/>
      <c r="J40" s="36"/>
      <c r="K40" s="93"/>
      <c r="L40" s="105"/>
      <c r="M40" s="105"/>
      <c r="N40" s="105"/>
      <c r="O40" s="105"/>
      <c r="P40" s="106"/>
      <c r="Q40" s="105"/>
      <c r="R40" s="105"/>
      <c r="S40" s="105"/>
      <c r="T40" s="105"/>
      <c r="U40" s="106"/>
      <c r="V40" s="105"/>
      <c r="W40" s="105"/>
      <c r="X40" s="105"/>
      <c r="Y40" s="105"/>
      <c r="Z40" s="106"/>
    </row>
    <row r="41" spans="1:26" ht="130.5" customHeight="1" x14ac:dyDescent="0.25">
      <c r="B41" s="494" t="str">
        <f>'ETR Capacities'!B41</f>
        <v>FR</v>
      </c>
      <c r="C41" s="499" t="str">
        <f>'ETR Capacities'!C41</f>
        <v>ETR-N-901</v>
      </c>
      <c r="D41" s="499" t="str">
        <f>_xlfn.XLOOKUP(C41,'Investment Project Main Info'!$E$4:$E$265,'Investment Project Main Info'!$F$4:$F$265)</f>
        <v>HyGéo</v>
      </c>
      <c r="E41" s="499" t="str">
        <f>_xlfn.XLOOKUP(C41,'ETR Capacities'!$C$5:$C$79,'ETR Capacities'!$E$5:$E$79)</f>
        <v xml:space="preserve">Hydrogen and synthetic methane </v>
      </c>
      <c r="F41" s="446" t="str">
        <f>IF(_xlfn.XLOOKUP(C41,'ETR Capacities'!$C$5:$C$79,'ETR Capacities'!$F$5:$F$79)=0," ",_xlfn.XLOOKUP(C41,'ETR Capacities'!$C$5:$C$79,'ETR Capacities'!$F$5:$F$79))</f>
        <v xml:space="preserve"> </v>
      </c>
      <c r="G41" s="59"/>
      <c r="H41" s="59"/>
      <c r="I41" s="59"/>
      <c r="J41" s="59"/>
      <c r="K41" s="92"/>
      <c r="L41" s="334"/>
      <c r="M41" s="334"/>
      <c r="N41" s="334"/>
      <c r="O41" s="334"/>
      <c r="P41" s="337"/>
      <c r="Q41" s="334"/>
      <c r="R41" s="334"/>
      <c r="S41" s="334"/>
      <c r="T41" s="334"/>
      <c r="U41" s="337"/>
      <c r="V41" s="334"/>
      <c r="W41" s="334"/>
      <c r="X41" s="334"/>
      <c r="Y41" s="334"/>
      <c r="Z41" s="337"/>
    </row>
    <row r="42" spans="1:26" ht="101.25" customHeight="1" thickBot="1" x14ac:dyDescent="0.3">
      <c r="B42" s="494" t="str">
        <f>'ETR Capacities'!B42</f>
        <v>FR</v>
      </c>
      <c r="C42" s="503" t="str">
        <f>'ETR Capacities'!C42</f>
        <v>ETR-N-942</v>
      </c>
      <c r="D42" s="503" t="str">
        <f>_xlfn.XLOOKUP(C42,'Investment Project Main Info'!$E$4:$E$265,'Investment Project Main Info'!$F$4:$F$265)</f>
        <v>Lacq Hydrogen</v>
      </c>
      <c r="E42" s="503" t="str">
        <f>_xlfn.XLOOKUP(C42,'ETR Capacities'!$C$5:$C$79,'ETR Capacities'!$E$5:$E$79)</f>
        <v xml:space="preserve">Hydrogen and synthetic methane </v>
      </c>
      <c r="F42" s="452" t="str">
        <f>IF(_xlfn.XLOOKUP(C42,'ETR Capacities'!$C$5:$C$79,'ETR Capacities'!$F$5:$F$79)=0," ",_xlfn.XLOOKUP(C42,'ETR Capacities'!$C$5:$C$79,'ETR Capacities'!$F$5:$F$79))</f>
        <v xml:space="preserve"> </v>
      </c>
      <c r="G42" s="44">
        <f>'ETR Capacities'!J42*365*_xlfn.XLOOKUP($B42,'Value Other Extern EUR-MWh'!$B$3:$B$27,'Value Other Extern EUR-MWh'!$H$3:$H$27)/1000</f>
        <v>0.31799071207430341</v>
      </c>
      <c r="H42" s="44">
        <f>'ETR Capacities'!K42*365*_xlfn.XLOOKUP($B42,'Value Other Extern EUR-MWh'!$B$3:$B$27,'Value Other Extern EUR-MWh'!$H$3:$H$27)/1000</f>
        <v>0</v>
      </c>
      <c r="I42" s="44">
        <f>'ETR Capacities'!L42*365*(_xlfn.XLOOKUP('ETR Other Exter. Savings (MEUR)'!B42,'Value Other Extern EUR-MWh'!$B$3:$B$27,'Value Other Extern EUR-MWh'!$F$3:$F$27)-_xlfn.XLOOKUP('ETR Other Exter. Savings (MEUR)'!B42,'Value Other Extern EUR-MWh'!$B$3:$B$27,'Value Other Extern EUR-MWh'!$G$3:$G$27))/1000</f>
        <v>0</v>
      </c>
      <c r="J42" s="44">
        <v>0</v>
      </c>
      <c r="K42" s="96">
        <v>0</v>
      </c>
      <c r="L42" s="111">
        <f>'ETR Capacities'!P42*365*_xlfn.XLOOKUP($B42,'Value Other Extern EUR-MWh'!$B$3:$B$27,'Value Other Extern EUR-MWh'!$H$3:$H$27)/1000</f>
        <v>0.31799071207430341</v>
      </c>
      <c r="M42" s="111">
        <f>'ETR Capacities'!Q42*365*_xlfn.XLOOKUP($B42,'Value Other Extern EUR-MWh'!$B$3:$B$27,'Value Other Extern EUR-MWh'!$H$3:$H$27)/1000</f>
        <v>0</v>
      </c>
      <c r="N42" s="111">
        <f>'ETR Capacities'!R42*365*(_xlfn.XLOOKUP('ETR Other Exter. Savings (MEUR)'!B42,'Value Other Extern EUR-MWh'!$B$3:$B$27,'Value Other Extern EUR-MWh'!$F$3:$F$27)-_xlfn.XLOOKUP('ETR Other Exter. Savings (MEUR)'!B42,'Value Other Extern EUR-MWh'!$B$3:$B$27,'Value Other Extern EUR-MWh'!$G$3:$G$27))/1000</f>
        <v>0</v>
      </c>
      <c r="O42" s="111">
        <v>0</v>
      </c>
      <c r="P42" s="112">
        <v>0</v>
      </c>
      <c r="Q42" s="111">
        <f>'ETR Capacities'!V42*365*_xlfn.XLOOKUP($B42,'Value Other Extern EUR-MWh'!$B$3:$B$27,'Value Other Extern EUR-MWh'!$H$3:$H$27)/1000</f>
        <v>0.31799071207430341</v>
      </c>
      <c r="R42" s="111">
        <f>'ETR Capacities'!W42*365*_xlfn.XLOOKUP($B42,'Value Other Extern EUR-MWh'!$B$3:$B$27,'Value Other Extern EUR-MWh'!$H$3:$H$27)/1000</f>
        <v>0</v>
      </c>
      <c r="S42" s="111">
        <f>'ETR Capacities'!X42*365*(_xlfn.XLOOKUP('ETR Other Exter. Savings (MEUR)'!B42,'Value Other Extern EUR-MWh'!$B$3:$B$27,'Value Other Extern EUR-MWh'!$F$3:$F$27)-_xlfn.XLOOKUP('ETR Other Exter. Savings (MEUR)'!B42,'Value Other Extern EUR-MWh'!$B$3:$B$27,'Value Other Extern EUR-MWh'!$G$3:$G$27))/1000</f>
        <v>0</v>
      </c>
      <c r="T42" s="111">
        <v>0</v>
      </c>
      <c r="U42" s="112">
        <v>0</v>
      </c>
      <c r="V42" s="111">
        <f>'ETR Capacities'!AB42*365*_xlfn.XLOOKUP($B42,'Value Other Extern EUR-MWh'!$B$3:$B$27,'Value Other Extern EUR-MWh'!$H$3:$H$27)/1000</f>
        <v>0.31799071207430341</v>
      </c>
      <c r="W42" s="111">
        <f>'ETR Capacities'!AC42*365*_xlfn.XLOOKUP($B42,'Value Other Extern EUR-MWh'!$B$3:$B$27,'Value Other Extern EUR-MWh'!$H$3:$H$27)/1000</f>
        <v>0</v>
      </c>
      <c r="X42" s="111">
        <f>'ETR Capacities'!AD42*365*(_xlfn.XLOOKUP('ETR Other Exter. Savings (MEUR)'!B42,'Value Other Extern EUR-MWh'!$B$3:$B$27,'Value Other Extern EUR-MWh'!$F$3:$F$27)-_xlfn.XLOOKUP('ETR Other Exter. Savings (MEUR)'!B42,'Value Other Extern EUR-MWh'!$B$3:$B$27,'Value Other Extern EUR-MWh'!$G$3:$G$27))/1000</f>
        <v>0</v>
      </c>
      <c r="Y42" s="111">
        <v>0</v>
      </c>
      <c r="Z42" s="112">
        <v>0</v>
      </c>
    </row>
    <row r="43" spans="1:26" ht="171.75" customHeight="1" thickBot="1" x14ac:dyDescent="0.3">
      <c r="A43" s="12" t="s">
        <v>59</v>
      </c>
      <c r="B43" s="492" t="str">
        <f>'ETR Capacities'!B43</f>
        <v>HR</v>
      </c>
      <c r="C43" s="498" t="str">
        <f>'ETR Capacities'!C43</f>
        <v>ETR-N-898</v>
      </c>
      <c r="D43" s="498" t="str">
        <f>_xlfn.XLOOKUP(C43,'Investment Project Main Info'!$E$4:$E$265,'Investment Project Main Info'!$F$4:$F$265)</f>
        <v>CNG filling station system development (CroBlueCorr project)</v>
      </c>
      <c r="E43" s="498" t="str">
        <f>_xlfn.XLOOKUP(C43,'ETR Capacities'!$C$5:$C$79,'ETR Capacities'!$E$5:$E$79)</f>
        <v>CNG/LNG for transport</v>
      </c>
      <c r="F43" s="445" t="str">
        <f>IF(_xlfn.XLOOKUP(C43,'ETR Capacities'!$C$5:$C$79,'ETR Capacities'!$F$5:$F$79)=0," ",_xlfn.XLOOKUP(C43,'ETR Capacities'!$C$5:$C$79,'ETR Capacities'!$F$5:$F$79))</f>
        <v xml:space="preserve"> </v>
      </c>
      <c r="G43" s="33">
        <f>'ETR Capacities'!J43*365*_xlfn.XLOOKUP(A43,'Value Other Extern EUR-MWh'!$B$3:$B$27,'Value Other Extern EUR-MWh'!$H$3:$H$27)/1000</f>
        <v>0</v>
      </c>
      <c r="H43" s="33">
        <f>'ETR Capacities'!K43*365*_xlfn.XLOOKUP(A43,'Value Other Extern EUR-MWh'!$B$3:$B$27,'Value Other Extern EUR-MWh'!$H$3:$H$27)/1000</f>
        <v>0</v>
      </c>
      <c r="I43" s="33">
        <f>'ETR Capacities'!L43*365*(_xlfn.XLOOKUP('ETR Other Exter. Savings (MEUR)'!A43,'Value Other Extern EUR-MWh'!$B$3:$B$27,'Value Other Extern EUR-MWh'!$F$3:$F$27)-_xlfn.XLOOKUP('ETR Other Exter. Savings (MEUR)'!A43,'Value Other Extern EUR-MWh'!$B$3:$B$27,'Value Other Extern EUR-MWh'!$G$3:$G$27))/1000</f>
        <v>0</v>
      </c>
      <c r="J43" s="33">
        <v>0</v>
      </c>
      <c r="K43" s="91">
        <f>'ETR Capacities'!$O$43*365*(_xlfn.XLOOKUP('ETR Other Exter. Savings (MEUR)'!$A$43,'Value Other Extern EUR-MWh'!$B$3:$B$27,'Value Other Extern EUR-MWh'!$E$3:$E$27)-_xlfn.XLOOKUP('ETR Other Exter. Savings (MEUR)'!$A$43,'Value Other Extern EUR-MWh'!$B$3:$B$27,'Value Other Extern EUR-MWh'!$F$3:$F$27))/1000</f>
        <v>0</v>
      </c>
      <c r="L43" s="101">
        <f>'ETR Capacities'!P43*365*_xlfn.XLOOKUP($A43,'Value Other Extern EUR-MWh'!$B$3:$B$27,'Value Other Extern EUR-MWh'!$H$3:$H$27)/1000</f>
        <v>0</v>
      </c>
      <c r="M43" s="101">
        <f>'ETR Capacities'!Q43*365*_xlfn.XLOOKUP($A43,'Value Other Extern EUR-MWh'!$B$3:$B$27,'Value Other Extern EUR-MWh'!$H$3:$H$27)/1000</f>
        <v>0</v>
      </c>
      <c r="N43" s="101">
        <f>'ETR Capacities'!R43*365*(_xlfn.XLOOKUP('ETR Other Exter. Savings (MEUR)'!A43,'Value Other Extern EUR-MWh'!$B$3:$B$27,'Value Other Extern EUR-MWh'!$F$3:$F$27)-_xlfn.XLOOKUP('ETR Other Exter. Savings (MEUR)'!A43,'Value Other Extern EUR-MWh'!$B$3:$B$27,'Value Other Extern EUR-MWh'!$G$3:$G$27))/1000</f>
        <v>0</v>
      </c>
      <c r="O43" s="101">
        <v>0</v>
      </c>
      <c r="P43" s="373">
        <f>'ETR Capacities'!$U$43*365*(_xlfn.XLOOKUP('ETR Other Exter. Savings (MEUR)'!$A$43,'Value Other Extern EUR-MWh'!$B$3:$B$27,'Value Other Extern EUR-MWh'!$E$3:$E$27)-_xlfn.XLOOKUP('ETR Other Exter. Savings (MEUR)'!$A$43,'Value Other Extern EUR-MWh'!$B$3:$B$27,'Value Other Extern EUR-MWh'!$F$3:$F$27))/1000</f>
        <v>6.9440324707389381E-2</v>
      </c>
      <c r="Q43" s="101">
        <f>'ETR Capacities'!V43*365*_xlfn.XLOOKUP($A43,'Value Other Extern EUR-MWh'!$B$3:$B$27,'Value Other Extern EUR-MWh'!$H$3:$H$27)/1000</f>
        <v>0</v>
      </c>
      <c r="R43" s="101">
        <f>'ETR Capacities'!W43*365*_xlfn.XLOOKUP($A43,'Value Other Extern EUR-MWh'!$B$3:$B$27,'Value Other Extern EUR-MWh'!$H$3:$H$27)/1000</f>
        <v>0</v>
      </c>
      <c r="S43" s="101">
        <f>'ETR Capacities'!X43*365*(_xlfn.XLOOKUP('ETR Other Exter. Savings (MEUR)'!A43,'Value Other Extern EUR-MWh'!$B$3:$B$27,'Value Other Extern EUR-MWh'!$F$3:$F$27)-_xlfn.XLOOKUP('ETR Other Exter. Savings (MEUR)'!A43,'Value Other Extern EUR-MWh'!$B$3:$B$27,'Value Other Extern EUR-MWh'!$G$3:$G$27))/1000</f>
        <v>0</v>
      </c>
      <c r="T43" s="101">
        <v>0</v>
      </c>
      <c r="U43" s="373">
        <f>'ETR Capacities'!$AA$43*365*(_xlfn.XLOOKUP('ETR Other Exter. Savings (MEUR)'!$A$43,'Value Other Extern EUR-MWh'!$B$3:$B$27,'Value Other Extern EUR-MWh'!$E$3:$E$27)-_xlfn.XLOOKUP('ETR Other Exter. Savings (MEUR)'!$A$43,'Value Other Extern EUR-MWh'!$B$3:$B$27,'Value Other Extern EUR-MWh'!$F$3:$F$27))/1000</f>
        <v>0.4098672824192251</v>
      </c>
      <c r="V43" s="101">
        <f>'ETR Capacities'!AB43*365*_xlfn.XLOOKUP($A43,'Value Other Extern EUR-MWh'!$B$3:$B$27,'Value Other Extern EUR-MWh'!$H$3:$H$27)/1000</f>
        <v>0</v>
      </c>
      <c r="W43" s="101">
        <f>'ETR Capacities'!AC43*365*_xlfn.XLOOKUP($A43,'Value Other Extern EUR-MWh'!$B$3:$B$27,'Value Other Extern EUR-MWh'!$H$3:$H$27)/1000</f>
        <v>0</v>
      </c>
      <c r="X43" s="101">
        <f>'ETR Capacities'!AD43*365*(_xlfn.XLOOKUP('ETR Other Exter. Savings (MEUR)'!A43,'Value Other Extern EUR-MWh'!$B$3:$B$27,'Value Other Extern EUR-MWh'!$F$3:$F$27)-_xlfn.XLOOKUP('ETR Other Exter. Savings (MEUR)'!A43,'Value Other Extern EUR-MWh'!$B$3:$B$27,'Value Other Extern EUR-MWh'!$G$3:$G$27))/1000</f>
        <v>0</v>
      </c>
      <c r="Y43" s="101">
        <v>0</v>
      </c>
      <c r="Z43" s="373">
        <f>'ETR Capacities'!$AG$43*365*(_xlfn.XLOOKUP('ETR Other Exter. Savings (MEUR)'!$A$43,'Value Other Extern EUR-MWh'!$B$3:$B$27,'Value Other Extern EUR-MWh'!$E$3:$E$27)-_xlfn.XLOOKUP('ETR Other Exter. Savings (MEUR)'!$A$43,'Value Other Extern EUR-MWh'!$B$3:$B$27,'Value Other Extern EUR-MWh'!$F$3:$F$27))/1000</f>
        <v>0.86546355915795059</v>
      </c>
    </row>
    <row r="44" spans="1:26" ht="195.75" customHeight="1" x14ac:dyDescent="0.25">
      <c r="B44" s="493" t="str">
        <f>'ETR Capacities'!B44</f>
        <v>IE</v>
      </c>
      <c r="C44" s="499" t="str">
        <f>'ETR Capacities'!C44</f>
        <v>ETR-N-20</v>
      </c>
      <c r="D44" s="499" t="str">
        <f>_xlfn.XLOOKUP(C44,'Investment Project Main Info'!$E$4:$E$265,'Investment Project Main Info'!$F$4:$F$265)</f>
        <v>GNI Renewable Gas Central Grid Injection Project</v>
      </c>
      <c r="E44" s="499" t="str">
        <f>_xlfn.XLOOKUP(C44,'ETR Capacities'!$C$5:$C$79,'ETR Capacities'!$E$5:$E$79)</f>
        <v>Biomethane developments</v>
      </c>
      <c r="F44" s="446" t="str">
        <f>IF(_xlfn.XLOOKUP(C44,'ETR Capacities'!$C$5:$C$79,'ETR Capacities'!$F$5:$F$79)=0," ",_xlfn.XLOOKUP(C44,'ETR Capacities'!$C$5:$C$79,'ETR Capacities'!$F$5:$F$79))</f>
        <v xml:space="preserve"> </v>
      </c>
      <c r="G44" s="59">
        <f>'ETR Capacities'!J44*365*_xlfn.XLOOKUP($B44,'Value Other Extern EUR-MWh'!$B$3:$B$27,'Value Other Extern EUR-MWh'!$H$3:$H$27)/1000</f>
        <v>0</v>
      </c>
      <c r="H44" s="59">
        <f>'ETR Capacities'!K44*365*_xlfn.XLOOKUP($B44,'Value Other Extern EUR-MWh'!$B$3:$B$27,'Value Other Extern EUR-MWh'!$H$3:$H$27)/1000</f>
        <v>0</v>
      </c>
      <c r="I44" s="59">
        <f>'ETR Capacities'!L44*365*(_xlfn.XLOOKUP('ETR Other Exter. Savings (MEUR)'!B44,'Value Other Extern EUR-MWh'!$B$3:$B$27,'Value Other Extern EUR-MWh'!$F$3:$F$27)-_xlfn.XLOOKUP('ETR Other Exter. Savings (MEUR)'!B44,'Value Other Extern EUR-MWh'!$B$3:$B$27,'Value Other Extern EUR-MWh'!$G$3:$G$27))/1000</f>
        <v>0</v>
      </c>
      <c r="J44" s="59">
        <v>0</v>
      </c>
      <c r="K44" s="92">
        <v>0</v>
      </c>
      <c r="L44" s="334">
        <f>'ETR Capacities'!P44*365*_xlfn.XLOOKUP($B44,'Value Other Extern EUR-MWh'!$B$3:$B$27,'Value Other Extern EUR-MWh'!$H$3:$H$27)/1000</f>
        <v>0</v>
      </c>
      <c r="M44" s="334">
        <f>'ETR Capacities'!Q44*365*_xlfn.XLOOKUP($B44,'Value Other Extern EUR-MWh'!$B$3:$B$27,'Value Other Extern EUR-MWh'!$H$3:$H$27)/1000</f>
        <v>0</v>
      </c>
      <c r="N44" s="334">
        <f>'ETR Capacities'!R44*365*(_xlfn.XLOOKUP('ETR Other Exter. Savings (MEUR)'!B44,'Value Other Extern EUR-MWh'!$B$3:$B$27,'Value Other Extern EUR-MWh'!$F$3:$F$27)-_xlfn.XLOOKUP('ETR Other Exter. Savings (MEUR)'!B44,'Value Other Extern EUR-MWh'!$B$3:$B$27,'Value Other Extern EUR-MWh'!$G$3:$G$27))/1000</f>
        <v>0</v>
      </c>
      <c r="O44" s="334">
        <v>0</v>
      </c>
      <c r="P44" s="337">
        <v>0</v>
      </c>
      <c r="Q44" s="334">
        <f>'ETR Capacities'!V44*365*_xlfn.XLOOKUP($B44,'Value Other Extern EUR-MWh'!$B$3:$B$27,'Value Other Extern EUR-MWh'!$H$3:$H$27)/1000</f>
        <v>0</v>
      </c>
      <c r="R44" s="334">
        <f>'ETR Capacities'!W44*365*_xlfn.XLOOKUP($B44,'Value Other Extern EUR-MWh'!$B$3:$B$27,'Value Other Extern EUR-MWh'!$H$3:$H$27)/1000</f>
        <v>0</v>
      </c>
      <c r="S44" s="334">
        <f>'ETR Capacities'!X44*365*(_xlfn.XLOOKUP('ETR Other Exter. Savings (MEUR)'!B44,'Value Other Extern EUR-MWh'!$B$3:$B$27,'Value Other Extern EUR-MWh'!$F$3:$F$27)-_xlfn.XLOOKUP('ETR Other Exter. Savings (MEUR)'!B44,'Value Other Extern EUR-MWh'!$B$3:$B$27,'Value Other Extern EUR-MWh'!$G$3:$G$27))/1000</f>
        <v>0</v>
      </c>
      <c r="T44" s="334">
        <v>0</v>
      </c>
      <c r="U44" s="337">
        <v>0</v>
      </c>
      <c r="V44" s="334">
        <f>'ETR Capacities'!AB44*365*_xlfn.XLOOKUP($B44,'Value Other Extern EUR-MWh'!$B$3:$B$27,'Value Other Extern EUR-MWh'!$H$3:$H$27)/1000</f>
        <v>0</v>
      </c>
      <c r="W44" s="334">
        <f>'ETR Capacities'!AC44*365*_xlfn.XLOOKUP($B44,'Value Other Extern EUR-MWh'!$B$3:$B$27,'Value Other Extern EUR-MWh'!$H$3:$H$27)/1000</f>
        <v>0</v>
      </c>
      <c r="X44" s="334">
        <f>'ETR Capacities'!AD44*365*(_xlfn.XLOOKUP('ETR Other Exter. Savings (MEUR)'!B44,'Value Other Extern EUR-MWh'!$B$3:$B$27,'Value Other Extern EUR-MWh'!$F$3:$F$27)-_xlfn.XLOOKUP('ETR Other Exter. Savings (MEUR)'!B44,'Value Other Extern EUR-MWh'!$B$3:$B$27,'Value Other Extern EUR-MWh'!$G$3:$G$27))/1000</f>
        <v>0</v>
      </c>
      <c r="Y44" s="334">
        <v>0</v>
      </c>
      <c r="Z44" s="337">
        <v>0</v>
      </c>
    </row>
    <row r="45" spans="1:26" ht="182.25" customHeight="1" thickBot="1" x14ac:dyDescent="0.3">
      <c r="B45" s="495" t="str">
        <f>'ETR Capacities'!B45</f>
        <v>IE</v>
      </c>
      <c r="C45" s="503" t="str">
        <f>'ETR Capacities'!C45</f>
        <v>ETR-N-22</v>
      </c>
      <c r="D45" s="503" t="str">
        <f>_xlfn.XLOOKUP(C45,'Investment Project Main Info'!$E$4:$E$265,'Investment Project Main Info'!$F$4:$F$265)</f>
        <v>Ervia Cork CCUS</v>
      </c>
      <c r="E45" s="503" t="str">
        <f>_xlfn.XLOOKUP(C45,'ETR Capacities'!$C$5:$C$79,'ETR Capacities'!$E$5:$E$79)</f>
        <v>CCS/CCU</v>
      </c>
      <c r="F45" s="452" t="str">
        <f>IF(_xlfn.XLOOKUP(C45,'ETR Capacities'!$C$5:$C$79,'ETR Capacities'!$F$5:$F$79)=0," ",_xlfn.XLOOKUP(C45,'ETR Capacities'!$C$5:$C$79,'ETR Capacities'!$F$5:$F$79))</f>
        <v xml:space="preserve"> </v>
      </c>
      <c r="G45" s="44">
        <f>'ETR Capacities'!J45*365*_xlfn.XLOOKUP($B45,'Value Other Extern EUR-MWh'!$B$3:$B$27,'Value Other Extern EUR-MWh'!$H$3:$H$27)/1000</f>
        <v>0</v>
      </c>
      <c r="H45" s="44">
        <f>'ETR Capacities'!K45*365*_xlfn.XLOOKUP($B45,'Value Other Extern EUR-MWh'!$B$3:$B$27,'Value Other Extern EUR-MWh'!$H$3:$H$27)/1000</f>
        <v>0</v>
      </c>
      <c r="I45" s="44">
        <f>'ETR Capacities'!L45*365*(_xlfn.XLOOKUP('ETR Other Exter. Savings (MEUR)'!B45,'Value Other Extern EUR-MWh'!$B$3:$B$27,'Value Other Extern EUR-MWh'!$F$3:$F$27)-_xlfn.XLOOKUP('ETR Other Exter. Savings (MEUR)'!B45,'Value Other Extern EUR-MWh'!$B$3:$B$27,'Value Other Extern EUR-MWh'!$G$3:$G$27))/1000</f>
        <v>0</v>
      </c>
      <c r="J45" s="44">
        <v>0</v>
      </c>
      <c r="K45" s="96">
        <v>0</v>
      </c>
      <c r="L45" s="111">
        <f>'ETR Capacities'!P45*365*_xlfn.XLOOKUP($B45,'Value Other Extern EUR-MWh'!$B$3:$B$27,'Value Other Extern EUR-MWh'!$H$3:$H$27)/1000</f>
        <v>0</v>
      </c>
      <c r="M45" s="111">
        <f>'ETR Capacities'!Q45*365*_xlfn.XLOOKUP($B45,'Value Other Extern EUR-MWh'!$B$3:$B$27,'Value Other Extern EUR-MWh'!$H$3:$H$27)/1000</f>
        <v>0</v>
      </c>
      <c r="N45" s="111">
        <f>'ETR Capacities'!R45*365*(_xlfn.XLOOKUP('ETR Other Exter. Savings (MEUR)'!B45,'Value Other Extern EUR-MWh'!$B$3:$B$27,'Value Other Extern EUR-MWh'!$F$3:$F$27)-_xlfn.XLOOKUP('ETR Other Exter. Savings (MEUR)'!B45,'Value Other Extern EUR-MWh'!$B$3:$B$27,'Value Other Extern EUR-MWh'!$G$3:$G$27))/1000</f>
        <v>0</v>
      </c>
      <c r="O45" s="111">
        <v>0</v>
      </c>
      <c r="P45" s="112">
        <v>0</v>
      </c>
      <c r="Q45" s="111">
        <f>'ETR Capacities'!V45*365*_xlfn.XLOOKUP($B45,'Value Other Extern EUR-MWh'!$B$3:$B$27,'Value Other Extern EUR-MWh'!$H$3:$H$27)/1000</f>
        <v>0</v>
      </c>
      <c r="R45" s="111">
        <f>'ETR Capacities'!W45*365*_xlfn.XLOOKUP($B45,'Value Other Extern EUR-MWh'!$B$3:$B$27,'Value Other Extern EUR-MWh'!$H$3:$H$27)/1000</f>
        <v>0</v>
      </c>
      <c r="S45" s="111">
        <f>'ETR Capacities'!X45*365*(_xlfn.XLOOKUP('ETR Other Exter. Savings (MEUR)'!B45,'Value Other Extern EUR-MWh'!$B$3:$B$27,'Value Other Extern EUR-MWh'!$F$3:$F$27)-_xlfn.XLOOKUP('ETR Other Exter. Savings (MEUR)'!B45,'Value Other Extern EUR-MWh'!$B$3:$B$27,'Value Other Extern EUR-MWh'!$G$3:$G$27))/1000</f>
        <v>0</v>
      </c>
      <c r="T45" s="111">
        <v>0</v>
      </c>
      <c r="U45" s="112">
        <v>0</v>
      </c>
      <c r="V45" s="111">
        <f>'ETR Capacities'!AB45*365*_xlfn.XLOOKUP($B45,'Value Other Extern EUR-MWh'!$B$3:$B$27,'Value Other Extern EUR-MWh'!$H$3:$H$27)/1000</f>
        <v>0</v>
      </c>
      <c r="W45" s="111">
        <f>'ETR Capacities'!AC45*365*_xlfn.XLOOKUP($B45,'Value Other Extern EUR-MWh'!$B$3:$B$27,'Value Other Extern EUR-MWh'!$H$3:$H$27)/1000</f>
        <v>0</v>
      </c>
      <c r="X45" s="111">
        <f>'ETR Capacities'!AD45*365*(_xlfn.XLOOKUP('ETR Other Exter. Savings (MEUR)'!B45,'Value Other Extern EUR-MWh'!$B$3:$B$27,'Value Other Extern EUR-MWh'!$F$3:$F$27)-_xlfn.XLOOKUP('ETR Other Exter. Savings (MEUR)'!B45,'Value Other Extern EUR-MWh'!$B$3:$B$27,'Value Other Extern EUR-MWh'!$G$3:$G$27))/1000</f>
        <v>0</v>
      </c>
      <c r="Y45" s="111">
        <v>0</v>
      </c>
      <c r="Z45" s="112">
        <v>0</v>
      </c>
    </row>
    <row r="46" spans="1:26" ht="171.75" customHeight="1" x14ac:dyDescent="0.25">
      <c r="B46" s="496" t="str">
        <f>'ETR Capacities'!B46</f>
        <v>IT</v>
      </c>
      <c r="C46" s="504" t="str">
        <f>'ETR Capacities'!C46</f>
        <v>ETR-N-305</v>
      </c>
      <c r="D46" s="504" t="str">
        <f>_xlfn.XLOOKUP(C46,'Investment Project Main Info'!$E$4:$E$265,'Investment Project Main Info'!$F$4:$F$265)</f>
        <v>PEGASUS</v>
      </c>
      <c r="E46" s="504" t="str">
        <f>_xlfn.XLOOKUP(C46,'ETR Capacities'!$C$5:$C$79,'ETR Capacities'!$E$5:$E$79)</f>
        <v xml:space="preserve">Hydrogen and synthetic methane </v>
      </c>
      <c r="F46" s="453" t="str">
        <f>IF(_xlfn.XLOOKUP(C46,'ETR Capacities'!$C$5:$C$79,'ETR Capacities'!$F$5:$F$79)=0," ",_xlfn.XLOOKUP(C46,'ETR Capacities'!$C$5:$C$79,'ETR Capacities'!$F$5:$F$79))</f>
        <v xml:space="preserve"> </v>
      </c>
      <c r="G46" s="60">
        <f>'ETR Capacities'!J46*365*_xlfn.XLOOKUP($B46,'Value Other Extern EUR-MWh'!$B$3:$B$27,'Value Other Extern EUR-MWh'!$H$3:$H$27)/1000</f>
        <v>0</v>
      </c>
      <c r="H46" s="60">
        <f>'ETR Capacities'!K46*365*_xlfn.XLOOKUP($B46,'Value Other Extern EUR-MWh'!$B$3:$B$27,'Value Other Extern EUR-MWh'!$H$3:$H$27)/1000</f>
        <v>0</v>
      </c>
      <c r="I46" s="60">
        <f>'ETR Capacities'!L46*365*(_xlfn.XLOOKUP('ETR Other Exter. Savings (MEUR)'!B46,'Value Other Extern EUR-MWh'!$B$3:$B$27,'Value Other Extern EUR-MWh'!$F$3:$F$27)-_xlfn.XLOOKUP('ETR Other Exter. Savings (MEUR)'!B46,'Value Other Extern EUR-MWh'!$B$3:$B$27,'Value Other Extern EUR-MWh'!$G$3:$G$27))/1000</f>
        <v>0</v>
      </c>
      <c r="J46" s="60">
        <v>0</v>
      </c>
      <c r="K46" s="97">
        <v>0</v>
      </c>
      <c r="L46" s="335">
        <f>'ETR Capacities'!P46*365*_xlfn.XLOOKUP($B46,'Value Other Extern EUR-MWh'!$B$3:$B$27,'Value Other Extern EUR-MWh'!$H$3:$H$27)/1000</f>
        <v>0</v>
      </c>
      <c r="M46" s="335">
        <f>'ETR Capacities'!Q46*365*_xlfn.XLOOKUP($B46,'Value Other Extern EUR-MWh'!$B$3:$B$27,'Value Other Extern EUR-MWh'!$H$3:$H$27)/1000</f>
        <v>0.1029232198142415</v>
      </c>
      <c r="N46" s="335">
        <f>'ETR Capacities'!R46*365*(_xlfn.XLOOKUP('ETR Other Exter. Savings (MEUR)'!B46,'Value Other Extern EUR-MWh'!$B$3:$B$27,'Value Other Extern EUR-MWh'!$F$3:$F$27)-_xlfn.XLOOKUP('ETR Other Exter. Savings (MEUR)'!B46,'Value Other Extern EUR-MWh'!$B$3:$B$27,'Value Other Extern EUR-MWh'!$G$3:$G$27))/1000</f>
        <v>0</v>
      </c>
      <c r="O46" s="335">
        <v>0</v>
      </c>
      <c r="P46" s="338">
        <v>0</v>
      </c>
      <c r="Q46" s="335">
        <f>'ETR Capacities'!V46*365*_xlfn.XLOOKUP($B46,'Value Other Extern EUR-MWh'!$B$3:$B$27,'Value Other Extern EUR-MWh'!$H$3:$H$27)/1000</f>
        <v>0</v>
      </c>
      <c r="R46" s="335">
        <f>'ETR Capacities'!W46*365*_xlfn.XLOOKUP($B46,'Value Other Extern EUR-MWh'!$B$3:$B$27,'Value Other Extern EUR-MWh'!$H$3:$H$27)/1000</f>
        <v>0.1029232198142415</v>
      </c>
      <c r="S46" s="335">
        <f>'ETR Capacities'!X46*365*(_xlfn.XLOOKUP('ETR Other Exter. Savings (MEUR)'!B46,'Value Other Extern EUR-MWh'!$B$3:$B$27,'Value Other Extern EUR-MWh'!$F$3:$F$27)-_xlfn.XLOOKUP('ETR Other Exter. Savings (MEUR)'!B46,'Value Other Extern EUR-MWh'!$B$3:$B$27,'Value Other Extern EUR-MWh'!$G$3:$G$27))/1000</f>
        <v>0</v>
      </c>
      <c r="T46" s="335">
        <v>0</v>
      </c>
      <c r="U46" s="338">
        <v>0</v>
      </c>
      <c r="V46" s="335">
        <f>'ETR Capacities'!AB46*365*_xlfn.XLOOKUP($B46,'Value Other Extern EUR-MWh'!$B$3:$B$27,'Value Other Extern EUR-MWh'!$H$3:$H$27)/1000</f>
        <v>0</v>
      </c>
      <c r="W46" s="335">
        <f>'ETR Capacities'!AC46*365*_xlfn.XLOOKUP($B46,'Value Other Extern EUR-MWh'!$B$3:$B$27,'Value Other Extern EUR-MWh'!$H$3:$H$27)/1000</f>
        <v>0.1029232198142415</v>
      </c>
      <c r="X46" s="335">
        <f>'ETR Capacities'!AD46*365*(_xlfn.XLOOKUP('ETR Other Exter. Savings (MEUR)'!B46,'Value Other Extern EUR-MWh'!$B$3:$B$27,'Value Other Extern EUR-MWh'!$F$3:$F$27)-_xlfn.XLOOKUP('ETR Other Exter. Savings (MEUR)'!B46,'Value Other Extern EUR-MWh'!$B$3:$B$27,'Value Other Extern EUR-MWh'!$G$3:$G$27))/1000</f>
        <v>0</v>
      </c>
      <c r="Y46" s="335">
        <v>0</v>
      </c>
      <c r="Z46" s="338">
        <v>0</v>
      </c>
    </row>
    <row r="47" spans="1:26" ht="96" customHeight="1" x14ac:dyDescent="0.25">
      <c r="B47" s="494" t="str">
        <f>'ETR Capacities'!B47</f>
        <v>IT</v>
      </c>
      <c r="C47" s="450" t="str">
        <f>'ETR Capacities'!C47</f>
        <v>ETR-F-516</v>
      </c>
      <c r="D47" s="450" t="str">
        <f>_xlfn.XLOOKUP(C47,'Investment Project Main Info'!$E$4:$E$265,'Investment Project Main Info'!$F$4:$F$265)</f>
        <v>CNG and L-CNG stations</v>
      </c>
      <c r="E47" s="450" t="str">
        <f>_xlfn.XLOOKUP(C47,'ETR Capacities'!$C$5:$C$79,'ETR Capacities'!$E$5:$E$79)</f>
        <v>CNG/LNG for transport</v>
      </c>
      <c r="F47" s="454" t="str">
        <f>IF(_xlfn.XLOOKUP(C47,'ETR Capacities'!$C$5:$C$79,'ETR Capacities'!$F$5:$F$79)=0," ",_xlfn.XLOOKUP(C47,'ETR Capacities'!$C$5:$C$79,'ETR Capacities'!$F$5:$F$79))</f>
        <v xml:space="preserve"> </v>
      </c>
      <c r="G47" s="58">
        <f>'ETR Capacities'!J47*365*_xlfn.XLOOKUP($B47,'Value Other Extern EUR-MWh'!$B$3:$B$27,'Value Other Extern EUR-MWh'!$H$3:$H$27)/1000</f>
        <v>0</v>
      </c>
      <c r="H47" s="58">
        <f>'ETR Capacities'!K47*365*_xlfn.XLOOKUP($B47,'Value Other Extern EUR-MWh'!$B$3:$B$27,'Value Other Extern EUR-MWh'!$H$3:$H$27)/1000</f>
        <v>0</v>
      </c>
      <c r="I47" s="58">
        <f>'ETR Capacities'!L47*365*(_xlfn.XLOOKUP('ETR Other Exter. Savings (MEUR)'!B47,'Value Other Extern EUR-MWh'!$B$3:$B$27,'Value Other Extern EUR-MWh'!$F$3:$F$27)-_xlfn.XLOOKUP('ETR Other Exter. Savings (MEUR)'!B47,'Value Other Extern EUR-MWh'!$B$3:$B$27,'Value Other Extern EUR-MWh'!$G$3:$G$27))/1000</f>
        <v>0</v>
      </c>
      <c r="J47" s="58">
        <v>0</v>
      </c>
      <c r="K47" s="98">
        <f>'ETR Capacities'!$O$47*365*(_xlfn.XLOOKUP('ETR Other Exter. Savings (MEUR)'!$B$47,'Value Other Extern EUR-MWh'!$B$3:$B$27,'Value Other Extern EUR-MWh'!$E$3:$E$27)-_xlfn.XLOOKUP('ETR Other Exter. Savings (MEUR)'!$B$47,'Value Other Extern EUR-MWh'!$B$3:$B$27,'Value Other Extern EUR-MWh'!$F$3:$F$27))/1000</f>
        <v>0</v>
      </c>
      <c r="L47" s="348">
        <f>'ETR Capacities'!P47*365*_xlfn.XLOOKUP($B47,'Value Other Extern EUR-MWh'!$B$3:$B$27,'Value Other Extern EUR-MWh'!$H$3:$H$27)/1000</f>
        <v>0</v>
      </c>
      <c r="M47" s="348">
        <f>'ETR Capacities'!Q47*365*_xlfn.XLOOKUP($B47,'Value Other Extern EUR-MWh'!$B$3:$B$27,'Value Other Extern EUR-MWh'!$H$3:$H$27)/1000</f>
        <v>0</v>
      </c>
      <c r="N47" s="348">
        <f>'ETR Capacities'!R47*365*(_xlfn.XLOOKUP('ETR Other Exter. Savings (MEUR)'!B47,'Value Other Extern EUR-MWh'!$B$3:$B$27,'Value Other Extern EUR-MWh'!$F$3:$F$27)-_xlfn.XLOOKUP('ETR Other Exter. Savings (MEUR)'!B47,'Value Other Extern EUR-MWh'!$B$3:$B$27,'Value Other Extern EUR-MWh'!$G$3:$G$27))/1000</f>
        <v>0</v>
      </c>
      <c r="O47" s="348">
        <v>0</v>
      </c>
      <c r="P47" s="374">
        <f>'ETR Capacities'!$U$47*365*(_xlfn.XLOOKUP('ETR Other Exter. Savings (MEUR)'!$B$47,'Value Other Extern EUR-MWh'!$B$3:$B$27,'Value Other Extern EUR-MWh'!$E$3:$E$27)-_xlfn.XLOOKUP('ETR Other Exter. Savings (MEUR)'!$B$47,'Value Other Extern EUR-MWh'!$B$3:$B$27,'Value Other Extern EUR-MWh'!$F$3:$F$27))/1000</f>
        <v>4.8975994081693983</v>
      </c>
      <c r="Q47" s="348">
        <f>'ETR Capacities'!V47*365*_xlfn.XLOOKUP($B47,'Value Other Extern EUR-MWh'!$B$3:$B$27,'Value Other Extern EUR-MWh'!$H$3:$H$27)/1000</f>
        <v>0</v>
      </c>
      <c r="R47" s="348">
        <f>'ETR Capacities'!W47*365*_xlfn.XLOOKUP($B47,'Value Other Extern EUR-MWh'!$B$3:$B$27,'Value Other Extern EUR-MWh'!$H$3:$H$27)/1000</f>
        <v>0</v>
      </c>
      <c r="S47" s="348">
        <f>'ETR Capacities'!X47*365*(_xlfn.XLOOKUP('ETR Other Exter. Savings (MEUR)'!B47,'Value Other Extern EUR-MWh'!$B$3:$B$27,'Value Other Extern EUR-MWh'!$F$3:$F$27)-_xlfn.XLOOKUP('ETR Other Exter. Savings (MEUR)'!B47,'Value Other Extern EUR-MWh'!$B$3:$B$27,'Value Other Extern EUR-MWh'!$G$3:$G$27))/1000</f>
        <v>0</v>
      </c>
      <c r="T47" s="348">
        <v>0</v>
      </c>
      <c r="U47" s="374">
        <f>'ETR Capacities'!$AA$47*365*(_xlfn.XLOOKUP('ETR Other Exter. Savings (MEUR)'!$B$47,'Value Other Extern EUR-MWh'!$B$3:$B$27,'Value Other Extern EUR-MWh'!$E$3:$E$27)-_xlfn.XLOOKUP('ETR Other Exter. Savings (MEUR)'!$B$47,'Value Other Extern EUR-MWh'!$B$3:$B$27,'Value Other Extern EUR-MWh'!$F$3:$F$27))/1000</f>
        <v>4.8975994081693983</v>
      </c>
      <c r="V47" s="348">
        <f>'ETR Capacities'!AB47*365*_xlfn.XLOOKUP($B47,'Value Other Extern EUR-MWh'!$B$3:$B$27,'Value Other Extern EUR-MWh'!$H$3:$H$27)/1000</f>
        <v>0</v>
      </c>
      <c r="W47" s="348">
        <f>'ETR Capacities'!AC47*365*_xlfn.XLOOKUP($B47,'Value Other Extern EUR-MWh'!$B$3:$B$27,'Value Other Extern EUR-MWh'!$H$3:$H$27)/1000</f>
        <v>0</v>
      </c>
      <c r="X47" s="348">
        <f>'ETR Capacities'!AD47*365*(_xlfn.XLOOKUP('ETR Other Exter. Savings (MEUR)'!B47,'Value Other Extern EUR-MWh'!$B$3:$B$27,'Value Other Extern EUR-MWh'!$F$3:$F$27)-_xlfn.XLOOKUP('ETR Other Exter. Savings (MEUR)'!B47,'Value Other Extern EUR-MWh'!$B$3:$B$27,'Value Other Extern EUR-MWh'!$G$3:$G$27))/1000</f>
        <v>0</v>
      </c>
      <c r="Y47" s="348">
        <v>0</v>
      </c>
      <c r="Z47" s="374">
        <f>'ETR Capacities'!$AG$47*365*(_xlfn.XLOOKUP('ETR Other Exter. Savings (MEUR)'!$B$47,'Value Other Extern EUR-MWh'!$B$3:$B$27,'Value Other Extern EUR-MWh'!$E$3:$E$27)-_xlfn.XLOOKUP('ETR Other Exter. Savings (MEUR)'!$B$47,'Value Other Extern EUR-MWh'!$B$3:$B$27,'Value Other Extern EUR-MWh'!$F$3:$F$27))/1000</f>
        <v>4.8975994081693983</v>
      </c>
    </row>
    <row r="48" spans="1:26" ht="90" customHeight="1" x14ac:dyDescent="0.25">
      <c r="B48" s="494" t="str">
        <f>'ETR Capacities'!B48</f>
        <v>IT</v>
      </c>
      <c r="C48" s="450" t="str">
        <f>'ETR Capacities'!C48</f>
        <v>ETR-F-523</v>
      </c>
      <c r="D48" s="450" t="str">
        <f>_xlfn.XLOOKUP(C48,'Investment Project Main Info'!$E$4:$E$265,'Investment Project Main Info'!$F$4:$F$265)</f>
        <v>Biomethane plants development</v>
      </c>
      <c r="E48" s="450" t="str">
        <f>_xlfn.XLOOKUP(C48,'ETR Capacities'!$C$5:$C$79,'ETR Capacities'!$E$5:$E$79)</f>
        <v>Biomethane developments</v>
      </c>
      <c r="F48" s="761">
        <f>IF(_xlfn.XLOOKUP(C48,'ETR Capacities'!$C$5:$C$79,'ETR Capacities'!$F$5:$F$79)=0," ",_xlfn.XLOOKUP(C48,'ETR Capacities'!$C$5:$C$79,'ETR Capacities'!$F$5:$F$79))</f>
        <v>127</v>
      </c>
      <c r="G48" s="58">
        <f>'ETR Capacities'!J48*365*_xlfn.XLOOKUP($B48,'Value Other Extern EUR-MWh'!$B$3:$B$27,'Value Other Extern EUR-MWh'!$H$3:$H$27)/1000</f>
        <v>0</v>
      </c>
      <c r="H48" s="58">
        <f>'ETR Capacities'!K48*365*_xlfn.XLOOKUP($B48,'Value Other Extern EUR-MWh'!$B$3:$B$27,'Value Other Extern EUR-MWh'!$H$3:$H$27)/1000</f>
        <v>0</v>
      </c>
      <c r="I48" s="58">
        <f>'ETR Capacities'!L48*365*(_xlfn.XLOOKUP('ETR Other Exter. Savings (MEUR)'!B48,'Value Other Extern EUR-MWh'!$B$3:$B$27,'Value Other Extern EUR-MWh'!$F$3:$F$27)-_xlfn.XLOOKUP('ETR Other Exter. Savings (MEUR)'!B48,'Value Other Extern EUR-MWh'!$B$3:$B$27,'Value Other Extern EUR-MWh'!$G$3:$G$27))/1000</f>
        <v>0</v>
      </c>
      <c r="J48" s="58">
        <v>0</v>
      </c>
      <c r="K48" s="98">
        <v>0</v>
      </c>
      <c r="L48" s="348">
        <f>'ETR Capacities'!P48*365*_xlfn.XLOOKUP($B48,'Value Other Extern EUR-MWh'!$B$3:$B$27,'Value Other Extern EUR-MWh'!$H$3:$H$27)/1000</f>
        <v>0</v>
      </c>
      <c r="M48" s="348">
        <f>'ETR Capacities'!Q48*365*_xlfn.XLOOKUP($B48,'Value Other Extern EUR-MWh'!$B$3:$B$27,'Value Other Extern EUR-MWh'!$H$3:$H$27)/1000</f>
        <v>0</v>
      </c>
      <c r="N48" s="348">
        <f>'ETR Capacities'!R48*365*(_xlfn.XLOOKUP('ETR Other Exter. Savings (MEUR)'!B48,'Value Other Extern EUR-MWh'!$B$3:$B$27,'Value Other Extern EUR-MWh'!$F$3:$F$27)-_xlfn.XLOOKUP('ETR Other Exter. Savings (MEUR)'!B48,'Value Other Extern EUR-MWh'!$B$3:$B$27,'Value Other Extern EUR-MWh'!$G$3:$G$27))/1000</f>
        <v>0</v>
      </c>
      <c r="O48" s="348">
        <v>0</v>
      </c>
      <c r="P48" s="349">
        <v>0</v>
      </c>
      <c r="Q48" s="348">
        <f>'ETR Capacities'!V48*365*_xlfn.XLOOKUP($B48,'Value Other Extern EUR-MWh'!$B$3:$B$27,'Value Other Extern EUR-MWh'!$H$3:$H$27)/1000</f>
        <v>0</v>
      </c>
      <c r="R48" s="348">
        <f>'ETR Capacities'!W48*365*_xlfn.XLOOKUP($B48,'Value Other Extern EUR-MWh'!$B$3:$B$27,'Value Other Extern EUR-MWh'!$H$3:$H$27)/1000</f>
        <v>0</v>
      </c>
      <c r="S48" s="348">
        <f>'ETR Capacities'!X48*365*(_xlfn.XLOOKUP('ETR Other Exter. Savings (MEUR)'!B48,'Value Other Extern EUR-MWh'!$B$3:$B$27,'Value Other Extern EUR-MWh'!$F$3:$F$27)-_xlfn.XLOOKUP('ETR Other Exter. Savings (MEUR)'!B48,'Value Other Extern EUR-MWh'!$B$3:$B$27,'Value Other Extern EUR-MWh'!$G$3:$G$27))/1000</f>
        <v>0</v>
      </c>
      <c r="T48" s="348">
        <v>0</v>
      </c>
      <c r="U48" s="349">
        <v>0</v>
      </c>
      <c r="V48" s="348">
        <f>'ETR Capacities'!AB48*365*_xlfn.XLOOKUP($B48,'Value Other Extern EUR-MWh'!$B$3:$B$27,'Value Other Extern EUR-MWh'!$H$3:$H$27)/1000</f>
        <v>0</v>
      </c>
      <c r="W48" s="348">
        <f>'ETR Capacities'!AC48*365*_xlfn.XLOOKUP($B48,'Value Other Extern EUR-MWh'!$B$3:$B$27,'Value Other Extern EUR-MWh'!$H$3:$H$27)/1000</f>
        <v>0</v>
      </c>
      <c r="X48" s="348">
        <f>'ETR Capacities'!AD48*365*(_xlfn.XLOOKUP('ETR Other Exter. Savings (MEUR)'!B48,'Value Other Extern EUR-MWh'!$B$3:$B$27,'Value Other Extern EUR-MWh'!$F$3:$F$27)-_xlfn.XLOOKUP('ETR Other Exter. Savings (MEUR)'!B48,'Value Other Extern EUR-MWh'!$B$3:$B$27,'Value Other Extern EUR-MWh'!$G$3:$G$27))/1000</f>
        <v>0</v>
      </c>
      <c r="Y48" s="348">
        <v>0</v>
      </c>
      <c r="Z48" s="349">
        <v>0</v>
      </c>
    </row>
    <row r="49" spans="2:26" ht="66" customHeight="1" x14ac:dyDescent="0.25">
      <c r="B49" s="494" t="str">
        <f>'ETR Capacities'!B49</f>
        <v>IT</v>
      </c>
      <c r="C49" s="450" t="str">
        <f>'ETR Capacities'!C49</f>
        <v>ETR-N-617</v>
      </c>
      <c r="D49" s="450" t="str">
        <f>_xlfn.XLOOKUP(C49,'Investment Project Main Info'!$E$4:$E$265,'Investment Project Main Info'!$F$4:$F$265)</f>
        <v>Project to facilitate biomethane production plants inteconnection</v>
      </c>
      <c r="E49" s="450" t="str">
        <f>_xlfn.XLOOKUP(C49,'ETR Capacities'!$C$5:$C$79,'ETR Capacities'!$E$5:$E$79)</f>
        <v>Biomethane developments</v>
      </c>
      <c r="F49" s="760"/>
      <c r="G49" s="36">
        <f>'ETR Capacities'!J49*365*_xlfn.XLOOKUP($B49,'Value Other Extern EUR-MWh'!$B$3:$B$27,'Value Other Extern EUR-MWh'!$H$3:$H$27)/1000</f>
        <v>0</v>
      </c>
      <c r="H49" s="36">
        <f>'ETR Capacities'!K49*365*_xlfn.XLOOKUP($B49,'Value Other Extern EUR-MWh'!$B$3:$B$27,'Value Other Extern EUR-MWh'!$H$3:$H$27)/1000</f>
        <v>0</v>
      </c>
      <c r="I49" s="36">
        <f>'ETR Capacities'!L49*365*(_xlfn.XLOOKUP('ETR Other Exter. Savings (MEUR)'!B49,'Value Other Extern EUR-MWh'!$B$3:$B$27,'Value Other Extern EUR-MWh'!$F$3:$F$27)-_xlfn.XLOOKUP('ETR Other Exter. Savings (MEUR)'!B49,'Value Other Extern EUR-MWh'!$B$3:$B$27,'Value Other Extern EUR-MWh'!$G$3:$G$27))/1000</f>
        <v>0</v>
      </c>
      <c r="J49" s="36">
        <v>0</v>
      </c>
      <c r="K49" s="93">
        <v>0</v>
      </c>
      <c r="L49" s="105">
        <f>'ETR Capacities'!P49*365*_xlfn.XLOOKUP($B49,'Value Other Extern EUR-MWh'!$B$3:$B$27,'Value Other Extern EUR-MWh'!$H$3:$H$27)/1000</f>
        <v>0</v>
      </c>
      <c r="M49" s="105">
        <f>'ETR Capacities'!Q49*365*_xlfn.XLOOKUP($B49,'Value Other Extern EUR-MWh'!$B$3:$B$27,'Value Other Extern EUR-MWh'!$H$3:$H$27)/1000</f>
        <v>0</v>
      </c>
      <c r="N49" s="105">
        <f>'ETR Capacities'!R49*365*(_xlfn.XLOOKUP('ETR Other Exter. Savings (MEUR)'!B49,'Value Other Extern EUR-MWh'!$B$3:$B$27,'Value Other Extern EUR-MWh'!$F$3:$F$27)-_xlfn.XLOOKUP('ETR Other Exter. Savings (MEUR)'!B49,'Value Other Extern EUR-MWh'!$B$3:$B$27,'Value Other Extern EUR-MWh'!$G$3:$G$27))/1000</f>
        <v>0</v>
      </c>
      <c r="O49" s="105">
        <v>0</v>
      </c>
      <c r="P49" s="106">
        <v>0</v>
      </c>
      <c r="Q49" s="105">
        <f>'ETR Capacities'!V49*365*_xlfn.XLOOKUP($B49,'Value Other Extern EUR-MWh'!$B$3:$B$27,'Value Other Extern EUR-MWh'!$H$3:$H$27)/1000</f>
        <v>0</v>
      </c>
      <c r="R49" s="105">
        <f>'ETR Capacities'!W49*365*_xlfn.XLOOKUP($B49,'Value Other Extern EUR-MWh'!$B$3:$B$27,'Value Other Extern EUR-MWh'!$H$3:$H$27)/1000</f>
        <v>0</v>
      </c>
      <c r="S49" s="105">
        <f>'ETR Capacities'!X49*365*(_xlfn.XLOOKUP('ETR Other Exter. Savings (MEUR)'!B49,'Value Other Extern EUR-MWh'!$B$3:$B$27,'Value Other Extern EUR-MWh'!$F$3:$F$27)-_xlfn.XLOOKUP('ETR Other Exter. Savings (MEUR)'!B49,'Value Other Extern EUR-MWh'!$B$3:$B$27,'Value Other Extern EUR-MWh'!$G$3:$G$27))/1000</f>
        <v>0</v>
      </c>
      <c r="T49" s="105">
        <v>0</v>
      </c>
      <c r="U49" s="106">
        <v>0</v>
      </c>
      <c r="V49" s="105">
        <f>'ETR Capacities'!AB49*365*_xlfn.XLOOKUP($B49,'Value Other Extern EUR-MWh'!$B$3:$B$27,'Value Other Extern EUR-MWh'!$H$3:$H$27)/1000</f>
        <v>0</v>
      </c>
      <c r="W49" s="105">
        <f>'ETR Capacities'!AC49*365*_xlfn.XLOOKUP($B49,'Value Other Extern EUR-MWh'!$B$3:$B$27,'Value Other Extern EUR-MWh'!$H$3:$H$27)/1000</f>
        <v>0</v>
      </c>
      <c r="X49" s="105">
        <f>'ETR Capacities'!AD49*365*(_xlfn.XLOOKUP('ETR Other Exter. Savings (MEUR)'!B49,'Value Other Extern EUR-MWh'!$B$3:$B$27,'Value Other Extern EUR-MWh'!$F$3:$F$27)-_xlfn.XLOOKUP('ETR Other Exter. Savings (MEUR)'!B49,'Value Other Extern EUR-MWh'!$B$3:$B$27,'Value Other Extern EUR-MWh'!$G$3:$G$27))/1000</f>
        <v>0</v>
      </c>
      <c r="Y49" s="105">
        <v>0</v>
      </c>
      <c r="Z49" s="106">
        <v>0</v>
      </c>
    </row>
    <row r="50" spans="2:26" ht="77.25" customHeight="1" x14ac:dyDescent="0.25">
      <c r="B50" s="494" t="str">
        <f>'ETR Capacities'!B50</f>
        <v>IT</v>
      </c>
      <c r="C50" s="450" t="str">
        <f>'ETR Capacities'!C50</f>
        <v>ETR-N-528</v>
      </c>
      <c r="D50" s="450" t="str">
        <f>_xlfn.XLOOKUP(C50,'Investment Project Main Info'!$E$4:$E$265,'Investment Project Main Info'!$F$4:$F$265)</f>
        <v>Microliquefaction plants</v>
      </c>
      <c r="E50" s="450" t="str">
        <f>_xlfn.XLOOKUP(C50,'ETR Capacities'!$C$5:$C$79,'ETR Capacities'!$E$5:$E$79)</f>
        <v>Micro liquefaction</v>
      </c>
      <c r="F50" s="447" t="str">
        <f>IF(_xlfn.XLOOKUP(C50,'ETR Capacities'!$C$5:$C$79,'ETR Capacities'!$F$5:$F$79)=0," ",_xlfn.XLOOKUP(C50,'ETR Capacities'!$C$5:$C$79,'ETR Capacities'!$F$5:$F$79))</f>
        <v xml:space="preserve"> </v>
      </c>
      <c r="G50" s="36"/>
      <c r="H50" s="36"/>
      <c r="I50" s="36"/>
      <c r="J50" s="36"/>
      <c r="K50" s="93"/>
      <c r="L50" s="105"/>
      <c r="M50" s="105"/>
      <c r="N50" s="105"/>
      <c r="O50" s="105"/>
      <c r="P50" s="106"/>
      <c r="Q50" s="105"/>
      <c r="R50" s="105"/>
      <c r="S50" s="105"/>
      <c r="T50" s="105"/>
      <c r="U50" s="106"/>
      <c r="V50" s="105"/>
      <c r="W50" s="105"/>
      <c r="X50" s="105"/>
      <c r="Y50" s="105"/>
      <c r="Z50" s="106"/>
    </row>
    <row r="51" spans="2:26" ht="156" customHeight="1" x14ac:dyDescent="0.25">
      <c r="B51" s="494" t="str">
        <f>'ETR Capacities'!B51</f>
        <v>IT</v>
      </c>
      <c r="C51" s="450" t="str">
        <f>'ETR Capacities'!C51</f>
        <v>ETR-N-595</v>
      </c>
      <c r="D51" s="450" t="str">
        <f>_xlfn.XLOOKUP(C51,'Investment Project Main Info'!$E$4:$E$265,'Investment Project Main Info'!$F$4:$F$265)</f>
        <v>Transport of hydrogen into natural gas network for industrial customers</v>
      </c>
      <c r="E51" s="450" t="str">
        <f>_xlfn.XLOOKUP(C51,'ETR Capacities'!$C$5:$C$79,'ETR Capacities'!$E$5:$E$79)</f>
        <v xml:space="preserve">Hydrogen and synthetic methane </v>
      </c>
      <c r="F51" s="447" t="str">
        <f>IF(_xlfn.XLOOKUP(C51,'ETR Capacities'!$C$5:$C$79,'ETR Capacities'!$F$5:$F$79)=0," ",_xlfn.XLOOKUP(C51,'ETR Capacities'!$C$5:$C$79,'ETR Capacities'!$F$5:$F$79))</f>
        <v xml:space="preserve"> </v>
      </c>
      <c r="G51" s="36">
        <f>'ETR Capacities'!J51*365*_xlfn.XLOOKUP($B51,'Value Other Extern EUR-MWh'!$B$3:$B$27,'Value Other Extern EUR-MWh'!$H$3:$H$27)/1000</f>
        <v>0</v>
      </c>
      <c r="H51" s="36">
        <f>'ETR Capacities'!K51*365*_xlfn.XLOOKUP($B51,'Value Other Extern EUR-MWh'!$B$3:$B$27,'Value Other Extern EUR-MWh'!$H$3:$H$27)/1000</f>
        <v>0</v>
      </c>
      <c r="I51" s="36">
        <f>'ETR Capacities'!L51*365*(_xlfn.XLOOKUP('ETR Other Exter. Savings (MEUR)'!B51,'Value Other Extern EUR-MWh'!$B$3:$B$27,'Value Other Extern EUR-MWh'!$F$3:$F$27)-_xlfn.XLOOKUP('ETR Other Exter. Savings (MEUR)'!B51,'Value Other Extern EUR-MWh'!$B$3:$B$27,'Value Other Extern EUR-MWh'!$G$3:$G$27))/1000</f>
        <v>0</v>
      </c>
      <c r="J51" s="36">
        <v>0</v>
      </c>
      <c r="K51" s="93">
        <v>0</v>
      </c>
      <c r="L51" s="105">
        <f>'ETR Capacities'!P51*365*_xlfn.XLOOKUP($B51,'Value Other Extern EUR-MWh'!$B$3:$B$27,'Value Other Extern EUR-MWh'!$H$3:$H$27)/1000</f>
        <v>0.16467715170278641</v>
      </c>
      <c r="M51" s="105">
        <f>'ETR Capacities'!Q51*365*_xlfn.XLOOKUP($B51,'Value Other Extern EUR-MWh'!$B$3:$B$27,'Value Other Extern EUR-MWh'!$H$3:$H$27)/1000</f>
        <v>0</v>
      </c>
      <c r="N51" s="105">
        <f>'ETR Capacities'!R51*365*(_xlfn.XLOOKUP('ETR Other Exter. Savings (MEUR)'!B51,'Value Other Extern EUR-MWh'!$B$3:$B$27,'Value Other Extern EUR-MWh'!$F$3:$F$27)-_xlfn.XLOOKUP('ETR Other Exter. Savings (MEUR)'!B51,'Value Other Extern EUR-MWh'!$B$3:$B$27,'Value Other Extern EUR-MWh'!$G$3:$G$27))/1000</f>
        <v>0</v>
      </c>
      <c r="O51" s="105">
        <v>0</v>
      </c>
      <c r="P51" s="106">
        <v>0</v>
      </c>
      <c r="Q51" s="105">
        <f>'ETR Capacities'!V51*365*_xlfn.XLOOKUP($B51,'Value Other Extern EUR-MWh'!$B$3:$B$27,'Value Other Extern EUR-MWh'!$H$3:$H$27)/1000</f>
        <v>0.16467715170278641</v>
      </c>
      <c r="R51" s="105">
        <f>'ETR Capacities'!W51*365*_xlfn.XLOOKUP($B51,'Value Other Extern EUR-MWh'!$B$3:$B$27,'Value Other Extern EUR-MWh'!$H$3:$H$27)/1000</f>
        <v>0</v>
      </c>
      <c r="S51" s="105">
        <f>'ETR Capacities'!X51*365*(_xlfn.XLOOKUP('ETR Other Exter. Savings (MEUR)'!B51,'Value Other Extern EUR-MWh'!$B$3:$B$27,'Value Other Extern EUR-MWh'!$F$3:$F$27)-_xlfn.XLOOKUP('ETR Other Exter. Savings (MEUR)'!B51,'Value Other Extern EUR-MWh'!$B$3:$B$27,'Value Other Extern EUR-MWh'!$G$3:$G$27))/1000</f>
        <v>0</v>
      </c>
      <c r="T51" s="105">
        <v>0</v>
      </c>
      <c r="U51" s="106">
        <v>0</v>
      </c>
      <c r="V51" s="105">
        <f>'ETR Capacities'!AB51*365*_xlfn.XLOOKUP($B51,'Value Other Extern EUR-MWh'!$B$3:$B$27,'Value Other Extern EUR-MWh'!$H$3:$H$27)/1000</f>
        <v>0.16467715170278641</v>
      </c>
      <c r="W51" s="105">
        <f>'ETR Capacities'!AC51*365*_xlfn.XLOOKUP($B51,'Value Other Extern EUR-MWh'!$B$3:$B$27,'Value Other Extern EUR-MWh'!$H$3:$H$27)/1000</f>
        <v>0</v>
      </c>
      <c r="X51" s="105">
        <f>'ETR Capacities'!AD51*365*(_xlfn.XLOOKUP('ETR Other Exter. Savings (MEUR)'!B51,'Value Other Extern EUR-MWh'!$B$3:$B$27,'Value Other Extern EUR-MWh'!$F$3:$F$27)-_xlfn.XLOOKUP('ETR Other Exter. Savings (MEUR)'!B51,'Value Other Extern EUR-MWh'!$B$3:$B$27,'Value Other Extern EUR-MWh'!$G$3:$G$27))/1000</f>
        <v>0</v>
      </c>
      <c r="Y51" s="105">
        <v>0</v>
      </c>
      <c r="Z51" s="106">
        <v>0</v>
      </c>
    </row>
    <row r="52" spans="2:26" ht="80.25" customHeight="1" x14ac:dyDescent="0.25">
      <c r="B52" s="494" t="str">
        <f>'ETR Capacities'!B52</f>
        <v>IT</v>
      </c>
      <c r="C52" s="450" t="str">
        <f>'ETR Capacities'!C52</f>
        <v>ETR-F-599</v>
      </c>
      <c r="D52" s="450" t="str">
        <f>_xlfn.XLOOKUP(C52,'Investment Project Main Info'!$E$4:$E$265,'Investment Project Main Info'!$F$4:$F$265)</f>
        <v>Sector coupling: hybrid compressor station</v>
      </c>
      <c r="E52" s="450" t="str">
        <f>_xlfn.XLOOKUP(C52,'ETR Capacities'!$C$5:$C$79,'ETR Capacities'!$E$5:$E$79)</f>
        <v>Hybrid compressor stations</v>
      </c>
      <c r="F52" s="447" t="str">
        <f>IF(_xlfn.XLOOKUP(C52,'ETR Capacities'!$C$5:$C$79,'ETR Capacities'!$F$5:$F$79)=0," ",_xlfn.XLOOKUP(C52,'ETR Capacities'!$C$5:$C$79,'ETR Capacities'!$F$5:$F$79))</f>
        <v xml:space="preserve"> </v>
      </c>
      <c r="G52" s="36"/>
      <c r="H52" s="36"/>
      <c r="I52" s="36"/>
      <c r="J52" s="36"/>
      <c r="K52" s="93"/>
      <c r="L52" s="105"/>
      <c r="M52" s="105"/>
      <c r="N52" s="105"/>
      <c r="O52" s="105"/>
      <c r="P52" s="106"/>
      <c r="Q52" s="105"/>
      <c r="R52" s="105"/>
      <c r="S52" s="105"/>
      <c r="T52" s="105"/>
      <c r="U52" s="106"/>
      <c r="V52" s="105"/>
      <c r="W52" s="105"/>
      <c r="X52" s="105"/>
      <c r="Y52" s="105"/>
      <c r="Z52" s="106"/>
    </row>
    <row r="53" spans="2:26" ht="162.75" customHeight="1" x14ac:dyDescent="0.25">
      <c r="B53" s="494" t="str">
        <f>'ETR Capacities'!B53</f>
        <v>IT</v>
      </c>
      <c r="C53" s="505" t="str">
        <f>'ETR Capacities'!C53</f>
        <v>ETR-N-591</v>
      </c>
      <c r="D53" s="499" t="str">
        <f>_xlfn.XLOOKUP(C53,'Investment Project Main Info'!$E$4:$E$265,'Investment Project Main Info'!$F$4:$F$265)</f>
        <v>Power to gas plant in the south of Italy</v>
      </c>
      <c r="E53" s="499" t="str">
        <f>_xlfn.XLOOKUP(C53,'ETR Capacities'!$C$5:$C$79,'ETR Capacities'!$E$5:$E$79)</f>
        <v xml:space="preserve">Hydrogen and synthetic methane </v>
      </c>
      <c r="F53" s="446" t="str">
        <f>IF(_xlfn.XLOOKUP(C53,'ETR Capacities'!$C$5:$C$79,'ETR Capacities'!$F$5:$F$79)=0," ",_xlfn.XLOOKUP(C53,'ETR Capacities'!$C$5:$C$79,'ETR Capacities'!$F$5:$F$79))</f>
        <v xml:space="preserve"> </v>
      </c>
      <c r="G53" s="59">
        <f>'ETR Capacities'!J53*365*_xlfn.XLOOKUP($B53,'Value Other Extern EUR-MWh'!$B$3:$B$27,'Value Other Extern EUR-MWh'!$H$3:$H$27)/1000</f>
        <v>0</v>
      </c>
      <c r="H53" s="59">
        <f>'ETR Capacities'!K53*365*_xlfn.XLOOKUP($B53,'Value Other Extern EUR-MWh'!$B$3:$B$27,'Value Other Extern EUR-MWh'!$H$3:$H$27)/1000</f>
        <v>0</v>
      </c>
      <c r="I53" s="59">
        <f>'ETR Capacities'!L53*365*(_xlfn.XLOOKUP('ETR Other Exter. Savings (MEUR)'!B53,'Value Other Extern EUR-MWh'!$B$3:$B$27,'Value Other Extern EUR-MWh'!$F$3:$F$27)-_xlfn.XLOOKUP('ETR Other Exter. Savings (MEUR)'!B53,'Value Other Extern EUR-MWh'!$B$3:$B$27,'Value Other Extern EUR-MWh'!$G$3:$G$27))/1000</f>
        <v>0</v>
      </c>
      <c r="J53" s="59">
        <v>0</v>
      </c>
      <c r="K53" s="92">
        <v>0</v>
      </c>
      <c r="L53" s="334">
        <f>'ETR Capacities'!P53*365*_xlfn.XLOOKUP($B53,'Value Other Extern EUR-MWh'!$B$3:$B$27,'Value Other Extern EUR-MWh'!$H$3:$H$27)/1000</f>
        <v>7.2046253869969046E-2</v>
      </c>
      <c r="M53" s="334">
        <f>'ETR Capacities'!Q53*365*_xlfn.XLOOKUP($B53,'Value Other Extern EUR-MWh'!$B$3:$B$27,'Value Other Extern EUR-MWh'!$H$3:$H$27)/1000</f>
        <v>0</v>
      </c>
      <c r="N53" s="334">
        <f>'ETR Capacities'!R53*365*(_xlfn.XLOOKUP('ETR Other Exter. Savings (MEUR)'!B53,'Value Other Extern EUR-MWh'!$B$3:$B$27,'Value Other Extern EUR-MWh'!$F$3:$F$27)-_xlfn.XLOOKUP('ETR Other Exter. Savings (MEUR)'!B53,'Value Other Extern EUR-MWh'!$B$3:$B$27,'Value Other Extern EUR-MWh'!$G$3:$G$27))/1000</f>
        <v>0</v>
      </c>
      <c r="O53" s="334">
        <v>0</v>
      </c>
      <c r="P53" s="337">
        <v>0</v>
      </c>
      <c r="Q53" s="334">
        <f>'ETR Capacities'!V53*365*_xlfn.XLOOKUP($B53,'Value Other Extern EUR-MWh'!$B$3:$B$27,'Value Other Extern EUR-MWh'!$H$3:$H$27)/1000</f>
        <v>7.2046253869969046E-2</v>
      </c>
      <c r="R53" s="334">
        <f>'ETR Capacities'!W53*365*_xlfn.XLOOKUP($B53,'Value Other Extern EUR-MWh'!$B$3:$B$27,'Value Other Extern EUR-MWh'!$H$3:$H$27)/1000</f>
        <v>0</v>
      </c>
      <c r="S53" s="334">
        <f>'ETR Capacities'!X53*365*(_xlfn.XLOOKUP('ETR Other Exter. Savings (MEUR)'!B53,'Value Other Extern EUR-MWh'!$B$3:$B$27,'Value Other Extern EUR-MWh'!$F$3:$F$27)-_xlfn.XLOOKUP('ETR Other Exter. Savings (MEUR)'!B53,'Value Other Extern EUR-MWh'!$B$3:$B$27,'Value Other Extern EUR-MWh'!$G$3:$G$27))/1000</f>
        <v>0</v>
      </c>
      <c r="T53" s="334">
        <v>0</v>
      </c>
      <c r="U53" s="337">
        <v>0</v>
      </c>
      <c r="V53" s="334">
        <f>'ETR Capacities'!AB53*365*_xlfn.XLOOKUP($B53,'Value Other Extern EUR-MWh'!$B$3:$B$27,'Value Other Extern EUR-MWh'!$H$3:$H$27)/1000</f>
        <v>7.2046253869969046E-2</v>
      </c>
      <c r="W53" s="334">
        <f>'ETR Capacities'!AC53*365*_xlfn.XLOOKUP($B53,'Value Other Extern EUR-MWh'!$B$3:$B$27,'Value Other Extern EUR-MWh'!$H$3:$H$27)/1000</f>
        <v>0</v>
      </c>
      <c r="X53" s="334">
        <f>'ETR Capacities'!AD53*365*(_xlfn.XLOOKUP('ETR Other Exter. Savings (MEUR)'!B53,'Value Other Extern EUR-MWh'!$B$3:$B$27,'Value Other Extern EUR-MWh'!$F$3:$F$27)-_xlfn.XLOOKUP('ETR Other Exter. Savings (MEUR)'!B53,'Value Other Extern EUR-MWh'!$B$3:$B$27,'Value Other Extern EUR-MWh'!$G$3:$G$27))/1000</f>
        <v>0</v>
      </c>
      <c r="Y53" s="334">
        <v>0</v>
      </c>
      <c r="Z53" s="337">
        <v>0</v>
      </c>
    </row>
    <row r="54" spans="2:26" ht="165.75" customHeight="1" thickBot="1" x14ac:dyDescent="0.3">
      <c r="B54" s="495" t="str">
        <f>'ETR Capacities'!B54</f>
        <v>IT</v>
      </c>
      <c r="C54" s="503" t="str">
        <f>'ETR Capacities'!C54</f>
        <v>ETR-N-958</v>
      </c>
      <c r="D54" s="503" t="str">
        <f>_xlfn.XLOOKUP(C54,'Investment Project Main Info'!$E$4:$E$265,'Investment Project Main Info'!$F$4:$F$265)</f>
        <v>Green Crane - Italy</v>
      </c>
      <c r="E54" s="503" t="str">
        <f>_xlfn.XLOOKUP(C54,'ETR Capacities'!$C$5:$C$79,'ETR Capacities'!$E$5:$E$79)</f>
        <v xml:space="preserve">Hydrogen and synthetic methane </v>
      </c>
      <c r="F54" s="452" t="str">
        <f>IF(_xlfn.XLOOKUP(C54,'ETR Capacities'!$C$5:$C$79,'ETR Capacities'!$F$5:$F$79)=0," ",_xlfn.XLOOKUP(C54,'ETR Capacities'!$C$5:$C$79,'ETR Capacities'!$F$5:$F$79))</f>
        <v xml:space="preserve"> </v>
      </c>
      <c r="G54" s="44">
        <f>'ETR Capacities'!J54*365*_xlfn.XLOOKUP($B54,'Value Other Extern EUR-MWh'!$B$3:$B$27,'Value Other Extern EUR-MWh'!$H$3:$H$27)/1000</f>
        <v>0</v>
      </c>
      <c r="H54" s="44">
        <f>'ETR Capacities'!K54*365*_xlfn.XLOOKUP($B54,'Value Other Extern EUR-MWh'!$B$3:$B$27,'Value Other Extern EUR-MWh'!$H$3:$H$27)/1000</f>
        <v>0</v>
      </c>
      <c r="I54" s="44">
        <f>'ETR Capacities'!L54*365*(_xlfn.XLOOKUP('ETR Other Exter. Savings (MEUR)'!B54,'Value Other Extern EUR-MWh'!$B$3:$B$27,'Value Other Extern EUR-MWh'!$F$3:$F$27)-_xlfn.XLOOKUP('ETR Other Exter. Savings (MEUR)'!B54,'Value Other Extern EUR-MWh'!$B$3:$B$27,'Value Other Extern EUR-MWh'!$G$3:$G$27))/1000</f>
        <v>0</v>
      </c>
      <c r="J54" s="44">
        <v>0</v>
      </c>
      <c r="K54" s="96">
        <v>0</v>
      </c>
      <c r="L54" s="111">
        <f>'ETR Capacities'!P54*365*_xlfn.XLOOKUP($B54,'Value Other Extern EUR-MWh'!$B$3:$B$27,'Value Other Extern EUR-MWh'!$H$3:$H$27)/1000</f>
        <v>0.85769349845201259</v>
      </c>
      <c r="M54" s="111">
        <f>'ETR Capacities'!Q54*365*_xlfn.XLOOKUP($B54,'Value Other Extern EUR-MWh'!$B$3:$B$27,'Value Other Extern EUR-MWh'!$H$3:$H$27)/1000</f>
        <v>0</v>
      </c>
      <c r="N54" s="111">
        <f>'ETR Capacities'!R54*365*(_xlfn.XLOOKUP('ETR Other Exter. Savings (MEUR)'!B54,'Value Other Extern EUR-MWh'!$B$3:$B$27,'Value Other Extern EUR-MWh'!$F$3:$F$27)-_xlfn.XLOOKUP('ETR Other Exter. Savings (MEUR)'!B54,'Value Other Extern EUR-MWh'!$B$3:$B$27,'Value Other Extern EUR-MWh'!$G$3:$G$27))/1000</f>
        <v>0</v>
      </c>
      <c r="O54" s="111">
        <v>0</v>
      </c>
      <c r="P54" s="112">
        <v>0</v>
      </c>
      <c r="Q54" s="111">
        <f>'ETR Capacities'!V54*365*_xlfn.XLOOKUP($B54,'Value Other Extern EUR-MWh'!$B$3:$B$27,'Value Other Extern EUR-MWh'!$H$3:$H$27)/1000</f>
        <v>0.85769349845201259</v>
      </c>
      <c r="R54" s="111">
        <f>'ETR Capacities'!W54*365*_xlfn.XLOOKUP($B54,'Value Other Extern EUR-MWh'!$B$3:$B$27,'Value Other Extern EUR-MWh'!$H$3:$H$27)/1000</f>
        <v>0</v>
      </c>
      <c r="S54" s="111">
        <f>'ETR Capacities'!X54*365*(_xlfn.XLOOKUP('ETR Other Exter. Savings (MEUR)'!B54,'Value Other Extern EUR-MWh'!$B$3:$B$27,'Value Other Extern EUR-MWh'!$F$3:$F$27)-_xlfn.XLOOKUP('ETR Other Exter. Savings (MEUR)'!B54,'Value Other Extern EUR-MWh'!$B$3:$B$27,'Value Other Extern EUR-MWh'!$G$3:$G$27))/1000</f>
        <v>0</v>
      </c>
      <c r="T54" s="111">
        <v>0</v>
      </c>
      <c r="U54" s="112">
        <v>0</v>
      </c>
      <c r="V54" s="111">
        <f>'ETR Capacities'!AB54*365*_xlfn.XLOOKUP($B54,'Value Other Extern EUR-MWh'!$B$3:$B$27,'Value Other Extern EUR-MWh'!$H$3:$H$27)/1000</f>
        <v>0.85769349845201259</v>
      </c>
      <c r="W54" s="111">
        <f>'ETR Capacities'!AC54*365*_xlfn.XLOOKUP($B54,'Value Other Extern EUR-MWh'!$B$3:$B$27,'Value Other Extern EUR-MWh'!$H$3:$H$27)/1000</f>
        <v>0</v>
      </c>
      <c r="X54" s="111">
        <f>'ETR Capacities'!AD54*365*(_xlfn.XLOOKUP('ETR Other Exter. Savings (MEUR)'!B54,'Value Other Extern EUR-MWh'!$B$3:$B$27,'Value Other Extern EUR-MWh'!$F$3:$F$27)-_xlfn.XLOOKUP('ETR Other Exter. Savings (MEUR)'!B54,'Value Other Extern EUR-MWh'!$B$3:$B$27,'Value Other Extern EUR-MWh'!$G$3:$G$27))/1000</f>
        <v>0</v>
      </c>
      <c r="Y54" s="111">
        <v>0</v>
      </c>
      <c r="Z54" s="112">
        <v>0</v>
      </c>
    </row>
    <row r="55" spans="2:26" ht="197.25" customHeight="1" thickBot="1" x14ac:dyDescent="0.3">
      <c r="B55" s="492" t="str">
        <f>'ETR Capacities'!B55</f>
        <v>LT</v>
      </c>
      <c r="C55" s="498" t="str">
        <f>'ETR Capacities'!C55</f>
        <v>ETR-N-900</v>
      </c>
      <c r="D55" s="498" t="str">
        <f>_xlfn.XLOOKUP(C55,'Investment Project Main Info'!$E$4:$E$265,'Investment Project Main Info'!$F$4:$F$265)</f>
        <v>Hydrogen injection into the gas network in Lithuania</v>
      </c>
      <c r="E55" s="498" t="str">
        <f>_xlfn.XLOOKUP(C55,'ETR Capacities'!$C$5:$C$79,'ETR Capacities'!$E$5:$E$79)</f>
        <v xml:space="preserve">Hydrogen and synthetic methane </v>
      </c>
      <c r="F55" s="445" t="str">
        <f>IF(_xlfn.XLOOKUP(C55,'ETR Capacities'!$C$5:$C$79,'ETR Capacities'!$F$5:$F$79)=0," ",_xlfn.XLOOKUP(C55,'ETR Capacities'!$C$5:$C$79,'ETR Capacities'!$F$5:$F$79))</f>
        <v xml:space="preserve"> </v>
      </c>
      <c r="G55" s="33">
        <f>'ETR Capacities'!J55*365*_xlfn.XLOOKUP($B55,'Value Other Extern EUR-MWh'!$B$3:$B$27,'Value Other Extern EUR-MWh'!$H$3:$H$27)/1000</f>
        <v>0</v>
      </c>
      <c r="H55" s="33">
        <f>'ETR Capacities'!K55*365*_xlfn.XLOOKUP($B55,'Value Other Extern EUR-MWh'!$B$3:$B$27,'Value Other Extern EUR-MWh'!$H$3:$H$27)/1000</f>
        <v>0</v>
      </c>
      <c r="I55" s="33">
        <f>'ETR Capacities'!L55*365*(_xlfn.XLOOKUP('ETR Other Exter. Savings (MEUR)'!B55,'Value Other Extern EUR-MWh'!$B$3:$B$27,'Value Other Extern EUR-MWh'!$F$3:$F$27)-_xlfn.XLOOKUP('ETR Other Exter. Savings (MEUR)'!B55,'Value Other Extern EUR-MWh'!$B$3:$B$27,'Value Other Extern EUR-MWh'!$G$3:$G$27))/1000</f>
        <v>0</v>
      </c>
      <c r="J55" s="33">
        <v>0</v>
      </c>
      <c r="K55" s="91">
        <v>0</v>
      </c>
      <c r="L55" s="101">
        <f>'ETR Capacities'!P55*365*_xlfn.XLOOKUP($B55,'Value Other Extern EUR-MWh'!$B$3:$B$27,'Value Other Extern EUR-MWh'!$H$3:$H$27)/1000</f>
        <v>2.820557275541796E-3</v>
      </c>
      <c r="M55" s="101">
        <f>'ETR Capacities'!Q55*365*_xlfn.XLOOKUP($B55,'Value Other Extern EUR-MWh'!$B$3:$B$27,'Value Other Extern EUR-MWh'!$H$3:$H$27)/1000</f>
        <v>0</v>
      </c>
      <c r="N55" s="101">
        <f>'ETR Capacities'!R55*365*(_xlfn.XLOOKUP('ETR Other Exter. Savings (MEUR)'!B55,'Value Other Extern EUR-MWh'!$B$3:$B$27,'Value Other Extern EUR-MWh'!$F$3:$F$27)-_xlfn.XLOOKUP('ETR Other Exter. Savings (MEUR)'!B55,'Value Other Extern EUR-MWh'!$B$3:$B$27,'Value Other Extern EUR-MWh'!$G$3:$G$27))/1000</f>
        <v>0</v>
      </c>
      <c r="O55" s="101">
        <v>0</v>
      </c>
      <c r="P55" s="102">
        <v>0</v>
      </c>
      <c r="Q55" s="101">
        <f>'ETR Capacities'!V55*365*_xlfn.XLOOKUP($B55,'Value Other Extern EUR-MWh'!$B$3:$B$27,'Value Other Extern EUR-MWh'!$H$3:$H$27)/1000</f>
        <v>2.820557275541796E-3</v>
      </c>
      <c r="R55" s="101">
        <f>'ETR Capacities'!W55*365*_xlfn.XLOOKUP($B55,'Value Other Extern EUR-MWh'!$B$3:$B$27,'Value Other Extern EUR-MWh'!$H$3:$H$27)/1000</f>
        <v>0</v>
      </c>
      <c r="S55" s="101">
        <f>'ETR Capacities'!X55*365*(_xlfn.XLOOKUP('ETR Other Exter. Savings (MEUR)'!B55,'Value Other Extern EUR-MWh'!$B$3:$B$27,'Value Other Extern EUR-MWh'!$F$3:$F$27)-_xlfn.XLOOKUP('ETR Other Exter. Savings (MEUR)'!B55,'Value Other Extern EUR-MWh'!$B$3:$B$27,'Value Other Extern EUR-MWh'!$G$3:$G$27))/1000</f>
        <v>0</v>
      </c>
      <c r="T55" s="101">
        <v>0</v>
      </c>
      <c r="U55" s="102">
        <v>0</v>
      </c>
      <c r="V55" s="101">
        <f>'ETR Capacities'!AB55*365*_xlfn.XLOOKUP($B55,'Value Other Extern EUR-MWh'!$B$3:$B$27,'Value Other Extern EUR-MWh'!$H$3:$H$27)/1000</f>
        <v>2.820557275541796E-3</v>
      </c>
      <c r="W55" s="101">
        <f>'ETR Capacities'!AC55*365*_xlfn.XLOOKUP($B55,'Value Other Extern EUR-MWh'!$B$3:$B$27,'Value Other Extern EUR-MWh'!$H$3:$H$27)/1000</f>
        <v>0</v>
      </c>
      <c r="X55" s="101">
        <f>'ETR Capacities'!AD55*365*(_xlfn.XLOOKUP('ETR Other Exter. Savings (MEUR)'!B55,'Value Other Extern EUR-MWh'!$B$3:$B$27,'Value Other Extern EUR-MWh'!$F$3:$F$27)-_xlfn.XLOOKUP('ETR Other Exter. Savings (MEUR)'!B55,'Value Other Extern EUR-MWh'!$B$3:$B$27,'Value Other Extern EUR-MWh'!$G$3:$G$27))/1000</f>
        <v>0</v>
      </c>
      <c r="Y55" s="101">
        <v>0</v>
      </c>
      <c r="Z55" s="102">
        <v>0</v>
      </c>
    </row>
    <row r="56" spans="2:26" ht="137.25" customHeight="1" x14ac:dyDescent="0.25">
      <c r="B56" s="493" t="str">
        <f>'ETR Capacities'!B56</f>
        <v>LV</v>
      </c>
      <c r="C56" s="499" t="str">
        <f>'ETR Capacities'!C56</f>
        <v>ETR-N-80</v>
      </c>
      <c r="D56" s="499" t="str">
        <f>_xlfn.XLOOKUP(C56,'Investment Project Main Info'!$E$4:$E$265,'Investment Project Main Info'!$F$4:$F$265)</f>
        <v>Power to Gas Production with infrastructure building/enhacement in Latvia</v>
      </c>
      <c r="E56" s="499" t="str">
        <f>_xlfn.XLOOKUP(C56,'ETR Capacities'!$C$5:$C$79,'ETR Capacities'!$E$5:$E$79)</f>
        <v xml:space="preserve">Hydrogen and synthetic methane </v>
      </c>
      <c r="F56" s="446" t="str">
        <f>IF(_xlfn.XLOOKUP(C56,'ETR Capacities'!$C$5:$C$79,'ETR Capacities'!$F$5:$F$79)=0," ",_xlfn.XLOOKUP(C56,'ETR Capacities'!$C$5:$C$79,'ETR Capacities'!$F$5:$F$79))</f>
        <v xml:space="preserve"> </v>
      </c>
      <c r="G56" s="59">
        <f>'ETR Capacities'!J56*365*_xlfn.XLOOKUP($B56,'Value Other Extern EUR-MWh'!$B$3:$B$27,'Value Other Extern EUR-MWh'!$H$3:$H$27)/1000</f>
        <v>0</v>
      </c>
      <c r="H56" s="59">
        <f>'ETR Capacities'!K56*365*_xlfn.XLOOKUP($B56,'Value Other Extern EUR-MWh'!$B$3:$B$27,'Value Other Extern EUR-MWh'!$H$3:$H$27)/1000</f>
        <v>0</v>
      </c>
      <c r="I56" s="59">
        <f>'ETR Capacities'!L56*365*(_xlfn.XLOOKUP('ETR Other Exter. Savings (MEUR)'!B56,'Value Other Extern EUR-MWh'!$B$3:$B$27,'Value Other Extern EUR-MWh'!$F$3:$F$27)-_xlfn.XLOOKUP('ETR Other Exter. Savings (MEUR)'!B56,'Value Other Extern EUR-MWh'!$B$3:$B$27,'Value Other Extern EUR-MWh'!$G$3:$G$27))/1000</f>
        <v>0</v>
      </c>
      <c r="J56" s="59">
        <v>0</v>
      </c>
      <c r="K56" s="92">
        <v>0</v>
      </c>
      <c r="L56" s="334">
        <f>'ETR Capacities'!P56*365*_xlfn.XLOOKUP($B56,'Value Other Extern EUR-MWh'!$B$3:$B$27,'Value Other Extern EUR-MWh'!$H$3:$H$27)/1000</f>
        <v>0.4285077399380805</v>
      </c>
      <c r="M56" s="334">
        <f>'ETR Capacities'!Q56*365*_xlfn.XLOOKUP($B56,'Value Other Extern EUR-MWh'!$B$3:$B$27,'Value Other Extern EUR-MWh'!$H$3:$H$27)/1000</f>
        <v>0</v>
      </c>
      <c r="N56" s="334">
        <f>'ETR Capacities'!R56*365*(_xlfn.XLOOKUP('ETR Other Exter. Savings (MEUR)'!B56,'Value Other Extern EUR-MWh'!$B$3:$B$27,'Value Other Extern EUR-MWh'!$F$3:$F$27)-_xlfn.XLOOKUP('ETR Other Exter. Savings (MEUR)'!B56,'Value Other Extern EUR-MWh'!$B$3:$B$27,'Value Other Extern EUR-MWh'!$G$3:$G$27))/1000</f>
        <v>0</v>
      </c>
      <c r="O56" s="334">
        <v>0</v>
      </c>
      <c r="P56" s="337">
        <v>0</v>
      </c>
      <c r="Q56" s="334">
        <f>'ETR Capacities'!V56*365*_xlfn.XLOOKUP($B56,'Value Other Extern EUR-MWh'!$B$3:$B$27,'Value Other Extern EUR-MWh'!$H$3:$H$27)/1000</f>
        <v>0.4285077399380805</v>
      </c>
      <c r="R56" s="334">
        <f>'ETR Capacities'!W56*365*_xlfn.XLOOKUP($B56,'Value Other Extern EUR-MWh'!$B$3:$B$27,'Value Other Extern EUR-MWh'!$H$3:$H$27)/1000</f>
        <v>0</v>
      </c>
      <c r="S56" s="334">
        <f>'ETR Capacities'!X56*365*(_xlfn.XLOOKUP('ETR Other Exter. Savings (MEUR)'!B56,'Value Other Extern EUR-MWh'!$B$3:$B$27,'Value Other Extern EUR-MWh'!$F$3:$F$27)-_xlfn.XLOOKUP('ETR Other Exter. Savings (MEUR)'!B56,'Value Other Extern EUR-MWh'!$B$3:$B$27,'Value Other Extern EUR-MWh'!$G$3:$G$27))/1000</f>
        <v>0</v>
      </c>
      <c r="T56" s="334">
        <v>0</v>
      </c>
      <c r="U56" s="337">
        <v>0</v>
      </c>
      <c r="V56" s="334">
        <f>'ETR Capacities'!AB56*365*_xlfn.XLOOKUP($B56,'Value Other Extern EUR-MWh'!$B$3:$B$27,'Value Other Extern EUR-MWh'!$H$3:$H$27)/1000</f>
        <v>0.4285077399380805</v>
      </c>
      <c r="W56" s="334">
        <f>'ETR Capacities'!AC56*365*_xlfn.XLOOKUP($B56,'Value Other Extern EUR-MWh'!$B$3:$B$27,'Value Other Extern EUR-MWh'!$H$3:$H$27)/1000</f>
        <v>0</v>
      </c>
      <c r="X56" s="334">
        <f>'ETR Capacities'!AD56*365*(_xlfn.XLOOKUP('ETR Other Exter. Savings (MEUR)'!B56,'Value Other Extern EUR-MWh'!$B$3:$B$27,'Value Other Extern EUR-MWh'!$F$3:$F$27)-_xlfn.XLOOKUP('ETR Other Exter. Savings (MEUR)'!B56,'Value Other Extern EUR-MWh'!$B$3:$B$27,'Value Other Extern EUR-MWh'!$G$3:$G$27))/1000</f>
        <v>0</v>
      </c>
      <c r="Y56" s="334">
        <v>0</v>
      </c>
      <c r="Z56" s="337">
        <v>0</v>
      </c>
    </row>
    <row r="57" spans="2:26" ht="129" customHeight="1" thickBot="1" x14ac:dyDescent="0.3">
      <c r="B57" s="495" t="str">
        <f>'ETR Capacities'!B57</f>
        <v>LV</v>
      </c>
      <c r="C57" s="503" t="str">
        <f>'ETR Capacities'!C57</f>
        <v>ETR-N-125</v>
      </c>
      <c r="D57" s="503" t="str">
        <f>_xlfn.XLOOKUP(C57,'Investment Project Main Info'!$E$4:$E$265,'Investment Project Main Info'!$F$4:$F$265)</f>
        <v>Biomethane production with infrastructure building/enhancement in Latvia</v>
      </c>
      <c r="E57" s="503" t="str">
        <f>_xlfn.XLOOKUP(C57,'ETR Capacities'!$C$5:$C$79,'ETR Capacities'!$E$5:$E$79)</f>
        <v>Biomethane developments</v>
      </c>
      <c r="F57" s="455" t="str">
        <f>IF(_xlfn.XLOOKUP(C57,'ETR Capacities'!$C$5:$C$79,'ETR Capacities'!$F$5:$F$79)=0," ",_xlfn.XLOOKUP(C57,'ETR Capacities'!$C$5:$C$79,'ETR Capacities'!$F$5:$F$79))</f>
        <v xml:space="preserve"> </v>
      </c>
      <c r="G57" s="44">
        <f>'ETR Capacities'!J57*365*_xlfn.XLOOKUP($B57,'Value Other Extern EUR-MWh'!$B$3:$B$27,'Value Other Extern EUR-MWh'!$H$3:$H$27)/1000</f>
        <v>0</v>
      </c>
      <c r="H57" s="44">
        <f>'ETR Capacities'!K57*365*_xlfn.XLOOKUP($B57,'Value Other Extern EUR-MWh'!$B$3:$B$27,'Value Other Extern EUR-MWh'!$H$3:$H$27)/1000</f>
        <v>0</v>
      </c>
      <c r="I57" s="44">
        <f>'ETR Capacities'!L57*365*(_xlfn.XLOOKUP('ETR Other Exter. Savings (MEUR)'!B57,'Value Other Extern EUR-MWh'!$B$3:$B$27,'Value Other Extern EUR-MWh'!$F$3:$F$27)-_xlfn.XLOOKUP('ETR Other Exter. Savings (MEUR)'!B57,'Value Other Extern EUR-MWh'!$B$3:$B$27,'Value Other Extern EUR-MWh'!$G$3:$G$27))/1000</f>
        <v>0</v>
      </c>
      <c r="J57" s="44">
        <v>0</v>
      </c>
      <c r="K57" s="96">
        <v>0</v>
      </c>
      <c r="L57" s="111">
        <f>'ETR Capacities'!P57*365*_xlfn.XLOOKUP($B57,'Value Other Extern EUR-MWh'!$B$3:$B$27,'Value Other Extern EUR-MWh'!$H$3:$H$27)/1000</f>
        <v>0</v>
      </c>
      <c r="M57" s="111">
        <f>'ETR Capacities'!Q57*365*_xlfn.XLOOKUP($B57,'Value Other Extern EUR-MWh'!$B$3:$B$27,'Value Other Extern EUR-MWh'!$H$3:$H$27)/1000</f>
        <v>0</v>
      </c>
      <c r="N57" s="111">
        <f>'ETR Capacities'!R57*365*(_xlfn.XLOOKUP('ETR Other Exter. Savings (MEUR)'!B57,'Value Other Extern EUR-MWh'!$B$3:$B$27,'Value Other Extern EUR-MWh'!$F$3:$F$27)-_xlfn.XLOOKUP('ETR Other Exter. Savings (MEUR)'!B57,'Value Other Extern EUR-MWh'!$B$3:$B$27,'Value Other Extern EUR-MWh'!$G$3:$G$27))/1000</f>
        <v>0</v>
      </c>
      <c r="O57" s="111">
        <v>0</v>
      </c>
      <c r="P57" s="112">
        <v>0</v>
      </c>
      <c r="Q57" s="111">
        <f>'ETR Capacities'!V57*365*_xlfn.XLOOKUP($B57,'Value Other Extern EUR-MWh'!$B$3:$B$27,'Value Other Extern EUR-MWh'!$H$3:$H$27)/1000</f>
        <v>0</v>
      </c>
      <c r="R57" s="111">
        <f>'ETR Capacities'!W57*365*_xlfn.XLOOKUP($B57,'Value Other Extern EUR-MWh'!$B$3:$B$27,'Value Other Extern EUR-MWh'!$H$3:$H$27)/1000</f>
        <v>0</v>
      </c>
      <c r="S57" s="111">
        <f>'ETR Capacities'!X57*365*(_xlfn.XLOOKUP('ETR Other Exter. Savings (MEUR)'!B57,'Value Other Extern EUR-MWh'!$B$3:$B$27,'Value Other Extern EUR-MWh'!$F$3:$F$27)-_xlfn.XLOOKUP('ETR Other Exter. Savings (MEUR)'!B57,'Value Other Extern EUR-MWh'!$B$3:$B$27,'Value Other Extern EUR-MWh'!$G$3:$G$27))/1000</f>
        <v>0</v>
      </c>
      <c r="T57" s="111">
        <v>0</v>
      </c>
      <c r="U57" s="112">
        <v>0</v>
      </c>
      <c r="V57" s="111">
        <f>'ETR Capacities'!AB57*365*_xlfn.XLOOKUP($B57,'Value Other Extern EUR-MWh'!$B$3:$B$27,'Value Other Extern EUR-MWh'!$H$3:$H$27)/1000</f>
        <v>0</v>
      </c>
      <c r="W57" s="111">
        <f>'ETR Capacities'!AC57*365*_xlfn.XLOOKUP($B57,'Value Other Extern EUR-MWh'!$B$3:$B$27,'Value Other Extern EUR-MWh'!$H$3:$H$27)/1000</f>
        <v>0</v>
      </c>
      <c r="X57" s="111">
        <f>'ETR Capacities'!AD57*365*(_xlfn.XLOOKUP('ETR Other Exter. Savings (MEUR)'!B57,'Value Other Extern EUR-MWh'!$B$3:$B$27,'Value Other Extern EUR-MWh'!$F$3:$F$27)-_xlfn.XLOOKUP('ETR Other Exter. Savings (MEUR)'!B57,'Value Other Extern EUR-MWh'!$B$3:$B$27,'Value Other Extern EUR-MWh'!$G$3:$G$27))/1000</f>
        <v>0</v>
      </c>
      <c r="Y57" s="111">
        <v>0</v>
      </c>
      <c r="Z57" s="112">
        <v>0</v>
      </c>
    </row>
    <row r="58" spans="2:26" ht="123.75" customHeight="1" x14ac:dyDescent="0.25">
      <c r="B58" s="493" t="str">
        <f>'ETR Capacities'!B58</f>
        <v>NL</v>
      </c>
      <c r="C58" s="506" t="str">
        <f>'ETR Capacities'!C58</f>
        <v>ETR-N-322</v>
      </c>
      <c r="D58" s="504" t="str">
        <f>_xlfn.XLOOKUP(C58,'Investment Project Main Info'!$E$4:$E$265,'Investment Project Main Info'!$F$4:$F$265)</f>
        <v>North Sea Wind Power Hub</v>
      </c>
      <c r="E58" s="504" t="str">
        <f>_xlfn.XLOOKUP(C58,'ETR Capacities'!$C$5:$C$79,'ETR Capacities'!$E$5:$E$79)</f>
        <v xml:space="preserve">Hydrogen and synthetic methane </v>
      </c>
      <c r="F58" s="758">
        <f>IF(_xlfn.XLOOKUP(C58,'ETR Capacities'!$C$5:$C$79,'ETR Capacities'!$F$5:$F$79)=0," ",_xlfn.XLOOKUP(C58,'ETR Capacities'!$C$5:$C$79,'ETR Capacities'!$F$5:$F$79))</f>
        <v>105</v>
      </c>
      <c r="G58" s="60">
        <f>'ETR Capacities'!J58*365*_xlfn.XLOOKUP($B58,'Value Other Extern EUR-MWh'!$B$3:$B$27,'Value Other Extern EUR-MWh'!$H$3:$H$27)/1000</f>
        <v>0</v>
      </c>
      <c r="H58" s="60">
        <f>'ETR Capacities'!K58*365*_xlfn.XLOOKUP($B58,'Value Other Extern EUR-MWh'!$B$3:$B$27,'Value Other Extern EUR-MWh'!$H$3:$H$27)/1000</f>
        <v>0</v>
      </c>
      <c r="I58" s="60">
        <f>'ETR Capacities'!L58*365*(_xlfn.XLOOKUP('ETR Other Exter. Savings (MEUR)'!B58,'Value Other Extern EUR-MWh'!$B$3:$B$27,'Value Other Extern EUR-MWh'!$F$3:$F$27)-_xlfn.XLOOKUP('ETR Other Exter. Savings (MEUR)'!B58,'Value Other Extern EUR-MWh'!$B$3:$B$27,'Value Other Extern EUR-MWh'!$G$3:$G$27))/1000</f>
        <v>0</v>
      </c>
      <c r="J58" s="60">
        <v>0</v>
      </c>
      <c r="K58" s="97">
        <v>0</v>
      </c>
      <c r="L58" s="335">
        <f>'ETR Capacities'!P58*365*_xlfn.XLOOKUP($B58,'Value Other Extern EUR-MWh'!$B$3:$B$27,'Value Other Extern EUR-MWh'!$H$3:$H$27)/1000</f>
        <v>0</v>
      </c>
      <c r="M58" s="335">
        <f>'ETR Capacities'!Q58*365*_xlfn.XLOOKUP($B58,'Value Other Extern EUR-MWh'!$B$3:$B$27,'Value Other Extern EUR-MWh'!$H$3:$H$27)/1000</f>
        <v>0</v>
      </c>
      <c r="N58" s="335">
        <f>'ETR Capacities'!R58*365*(_xlfn.XLOOKUP('ETR Other Exter. Savings (MEUR)'!B58,'Value Other Extern EUR-MWh'!$B$3:$B$27,'Value Other Extern EUR-MWh'!$F$3:$F$27)-_xlfn.XLOOKUP('ETR Other Exter. Savings (MEUR)'!B58,'Value Other Extern EUR-MWh'!$B$3:$B$27,'Value Other Extern EUR-MWh'!$G$3:$G$27))/1000</f>
        <v>0</v>
      </c>
      <c r="O58" s="335">
        <v>0</v>
      </c>
      <c r="P58" s="338">
        <v>0</v>
      </c>
      <c r="Q58" s="335">
        <f>'ETR Capacities'!V58*365*_xlfn.XLOOKUP($B58,'Value Other Extern EUR-MWh'!$B$3:$B$27,'Value Other Extern EUR-MWh'!$H$3:$H$27)/1000</f>
        <v>0</v>
      </c>
      <c r="R58" s="335">
        <f>'ETR Capacities'!W58*365*_xlfn.XLOOKUP($B58,'Value Other Extern EUR-MWh'!$B$3:$B$27,'Value Other Extern EUR-MWh'!$H$3:$H$27)/1000</f>
        <v>0</v>
      </c>
      <c r="S58" s="335">
        <f>'ETR Capacities'!X58*365*(_xlfn.XLOOKUP('ETR Other Exter. Savings (MEUR)'!B58,'Value Other Extern EUR-MWh'!$B$3:$B$27,'Value Other Extern EUR-MWh'!$F$3:$F$27)-_xlfn.XLOOKUP('ETR Other Exter. Savings (MEUR)'!B58,'Value Other Extern EUR-MWh'!$B$3:$B$27,'Value Other Extern EUR-MWh'!$G$3:$G$27))/1000</f>
        <v>0</v>
      </c>
      <c r="T58" s="335">
        <v>0</v>
      </c>
      <c r="U58" s="338">
        <v>0</v>
      </c>
      <c r="V58" s="335">
        <f>'ETR Capacities'!AB58*365*_xlfn.XLOOKUP($B58,'Value Other Extern EUR-MWh'!$B$3:$B$27,'Value Other Extern EUR-MWh'!$H$3:$H$27)/1000</f>
        <v>28.883591331269347</v>
      </c>
      <c r="W58" s="335">
        <f>'ETR Capacities'!AC58*365*_xlfn.XLOOKUP($B58,'Value Other Extern EUR-MWh'!$B$3:$B$27,'Value Other Extern EUR-MWh'!$H$3:$H$27)/1000</f>
        <v>0</v>
      </c>
      <c r="X58" s="335">
        <f>'ETR Capacities'!AD58*365*(_xlfn.XLOOKUP('ETR Other Exter. Savings (MEUR)'!B58,'Value Other Extern EUR-MWh'!$B$3:$B$27,'Value Other Extern EUR-MWh'!$F$3:$F$27)-_xlfn.XLOOKUP('ETR Other Exter. Savings (MEUR)'!B58,'Value Other Extern EUR-MWh'!$B$3:$B$27,'Value Other Extern EUR-MWh'!$G$3:$G$27))/1000</f>
        <v>0</v>
      </c>
      <c r="Y58" s="335">
        <v>0</v>
      </c>
      <c r="Z58" s="338">
        <v>0</v>
      </c>
    </row>
    <row r="59" spans="2:26" ht="79.5" customHeight="1" x14ac:dyDescent="0.25">
      <c r="B59" s="494" t="str">
        <f>'ETR Capacities'!B59</f>
        <v>NL</v>
      </c>
      <c r="C59" s="450" t="str">
        <f>'ETR Capacities'!C59</f>
        <v>ETR-N-370</v>
      </c>
      <c r="D59" s="450" t="str">
        <f>_xlfn.XLOOKUP(C59,'Investment Project Main Info'!$E$4:$E$265,'Investment Project Main Info'!$F$4:$F$265)</f>
        <v>Hydrogen transmission backbone Netherlands</v>
      </c>
      <c r="E59" s="450" t="str">
        <f>_xlfn.XLOOKUP(C59,'ETR Capacities'!$C$5:$C$79,'ETR Capacities'!$E$5:$E$79)</f>
        <v xml:space="preserve">Hydrogen and synthetic methane </v>
      </c>
      <c r="F59" s="759"/>
      <c r="G59" s="36">
        <f>'ETR Capacities'!J59*365*_xlfn.XLOOKUP($B59,'Value Other Extern EUR-MWh'!$B$3:$B$27,'Value Other Extern EUR-MWh'!$H$3:$H$27)/1000</f>
        <v>0</v>
      </c>
      <c r="H59" s="36">
        <f>'ETR Capacities'!K59*365*_xlfn.XLOOKUP($B59,'Value Other Extern EUR-MWh'!$B$3:$B$27,'Value Other Extern EUR-MWh'!$H$3:$H$27)/1000</f>
        <v>0</v>
      </c>
      <c r="I59" s="36">
        <f>'ETR Capacities'!L59*365*(_xlfn.XLOOKUP('ETR Other Exter. Savings (MEUR)'!B59,'Value Other Extern EUR-MWh'!$B$3:$B$27,'Value Other Extern EUR-MWh'!$F$3:$F$27)-_xlfn.XLOOKUP('ETR Other Exter. Savings (MEUR)'!B59,'Value Other Extern EUR-MWh'!$B$3:$B$27,'Value Other Extern EUR-MWh'!$G$3:$G$27))/1000</f>
        <v>0</v>
      </c>
      <c r="J59" s="36">
        <v>0</v>
      </c>
      <c r="K59" s="93">
        <v>0</v>
      </c>
      <c r="L59" s="105">
        <f>'ETR Capacities'!P59*365*_xlfn.XLOOKUP($B59,'Value Other Extern EUR-MWh'!$B$3:$B$27,'Value Other Extern EUR-MWh'!$H$3:$H$27)/1000</f>
        <v>0</v>
      </c>
      <c r="M59" s="105">
        <f>'ETR Capacities'!Q59*365*_xlfn.XLOOKUP($B59,'Value Other Extern EUR-MWh'!$B$3:$B$27,'Value Other Extern EUR-MWh'!$H$3:$H$27)/1000</f>
        <v>0</v>
      </c>
      <c r="N59" s="105">
        <f>'ETR Capacities'!R59*365*(_xlfn.XLOOKUP('ETR Other Exter. Savings (MEUR)'!B59,'Value Other Extern EUR-MWh'!$B$3:$B$27,'Value Other Extern EUR-MWh'!$F$3:$F$27)-_xlfn.XLOOKUP('ETR Other Exter. Savings (MEUR)'!B59,'Value Other Extern EUR-MWh'!$B$3:$B$27,'Value Other Extern EUR-MWh'!$G$3:$G$27))/1000</f>
        <v>0</v>
      </c>
      <c r="O59" s="105">
        <v>0</v>
      </c>
      <c r="P59" s="106">
        <v>0</v>
      </c>
      <c r="Q59" s="105">
        <f>'ETR Capacities'!V59*365*_xlfn.XLOOKUP($B59,'Value Other Extern EUR-MWh'!$B$3:$B$27,'Value Other Extern EUR-MWh'!$H$3:$H$27)/1000</f>
        <v>0</v>
      </c>
      <c r="R59" s="105">
        <f>'ETR Capacities'!W59*365*_xlfn.XLOOKUP($B59,'Value Other Extern EUR-MWh'!$B$3:$B$27,'Value Other Extern EUR-MWh'!$H$3:$H$27)/1000</f>
        <v>0</v>
      </c>
      <c r="S59" s="105">
        <f>'ETR Capacities'!X59*365*(_xlfn.XLOOKUP('ETR Other Exter. Savings (MEUR)'!B59,'Value Other Extern EUR-MWh'!$B$3:$B$27,'Value Other Extern EUR-MWh'!$F$3:$F$27)-_xlfn.XLOOKUP('ETR Other Exter. Savings (MEUR)'!B59,'Value Other Extern EUR-MWh'!$B$3:$B$27,'Value Other Extern EUR-MWh'!$G$3:$G$27))/1000</f>
        <v>0</v>
      </c>
      <c r="T59" s="105">
        <v>0</v>
      </c>
      <c r="U59" s="106">
        <v>0</v>
      </c>
      <c r="V59" s="105">
        <f>'ETR Capacities'!AB59*365*_xlfn.XLOOKUP($B59,'Value Other Extern EUR-MWh'!$B$3:$B$27,'Value Other Extern EUR-MWh'!$H$3:$H$27)/1000</f>
        <v>0</v>
      </c>
      <c r="W59" s="105">
        <f>'ETR Capacities'!AC59*365*_xlfn.XLOOKUP($B59,'Value Other Extern EUR-MWh'!$B$3:$B$27,'Value Other Extern EUR-MWh'!$H$3:$H$27)/1000</f>
        <v>0</v>
      </c>
      <c r="X59" s="105">
        <f>'ETR Capacities'!AD59*365*(_xlfn.XLOOKUP('ETR Other Exter. Savings (MEUR)'!B59,'Value Other Extern EUR-MWh'!$B$3:$B$27,'Value Other Extern EUR-MWh'!$F$3:$F$27)-_xlfn.XLOOKUP('ETR Other Exter. Savings (MEUR)'!B59,'Value Other Extern EUR-MWh'!$B$3:$B$27,'Value Other Extern EUR-MWh'!$G$3:$G$27))/1000</f>
        <v>0</v>
      </c>
      <c r="Y59" s="105">
        <v>0</v>
      </c>
      <c r="Z59" s="106">
        <v>0</v>
      </c>
    </row>
    <row r="60" spans="2:26" ht="78" customHeight="1" x14ac:dyDescent="0.25">
      <c r="B60" s="494" t="str">
        <f>'ETR Capacities'!B60</f>
        <v>NL</v>
      </c>
      <c r="C60" s="450" t="str">
        <f>'ETR Capacities'!C60</f>
        <v>ETR-N-396</v>
      </c>
      <c r="D60" s="450" t="str">
        <f>_xlfn.XLOOKUP(C60,'Investment Project Main Info'!$E$4:$E$265,'Investment Project Main Info'!$F$4:$F$265)</f>
        <v>Djewels</v>
      </c>
      <c r="E60" s="450" t="str">
        <f>_xlfn.XLOOKUP(C60,'ETR Capacities'!$C$5:$C$79,'ETR Capacities'!$E$5:$E$79)</f>
        <v xml:space="preserve">Hydrogen and synthetic methane </v>
      </c>
      <c r="F60" s="760"/>
      <c r="G60" s="36">
        <f>'ETR Capacities'!J60*365*_xlfn.XLOOKUP($B60,'Value Other Extern EUR-MWh'!$B$3:$B$27,'Value Other Extern EUR-MWh'!$H$3:$H$27)/1000</f>
        <v>0</v>
      </c>
      <c r="H60" s="36">
        <f>'ETR Capacities'!K60*365*_xlfn.XLOOKUP($B60,'Value Other Extern EUR-MWh'!$B$3:$B$27,'Value Other Extern EUR-MWh'!$H$3:$H$27)/1000</f>
        <v>0</v>
      </c>
      <c r="I60" s="36">
        <f>'ETR Capacities'!L60*365*(_xlfn.XLOOKUP('ETR Other Exter. Savings (MEUR)'!B60,'Value Other Extern EUR-MWh'!$B$3:$B$27,'Value Other Extern EUR-MWh'!$F$3:$F$27)-_xlfn.XLOOKUP('ETR Other Exter. Savings (MEUR)'!B60,'Value Other Extern EUR-MWh'!$B$3:$B$27,'Value Other Extern EUR-MWh'!$G$3:$G$27))/1000</f>
        <v>0</v>
      </c>
      <c r="J60" s="36">
        <v>0</v>
      </c>
      <c r="K60" s="93">
        <v>0</v>
      </c>
      <c r="L60" s="105">
        <f>'ETR Capacities'!P60*365*_xlfn.XLOOKUP($B60,'Value Other Extern EUR-MWh'!$B$3:$B$27,'Value Other Extern EUR-MWh'!$H$3:$H$27)/1000</f>
        <v>0</v>
      </c>
      <c r="M60" s="105">
        <f>'ETR Capacities'!Q60*365*_xlfn.XLOOKUP($B60,'Value Other Extern EUR-MWh'!$B$3:$B$27,'Value Other Extern EUR-MWh'!$H$3:$H$27)/1000</f>
        <v>0</v>
      </c>
      <c r="N60" s="105">
        <f>'ETR Capacities'!R60*365*(_xlfn.XLOOKUP('ETR Other Exter. Savings (MEUR)'!B60,'Value Other Extern EUR-MWh'!$B$3:$B$27,'Value Other Extern EUR-MWh'!$F$3:$F$27)-_xlfn.XLOOKUP('ETR Other Exter. Savings (MEUR)'!B60,'Value Other Extern EUR-MWh'!$B$3:$B$27,'Value Other Extern EUR-MWh'!$G$3:$G$27))/1000</f>
        <v>0</v>
      </c>
      <c r="O60" s="105">
        <v>0</v>
      </c>
      <c r="P60" s="106">
        <v>0</v>
      </c>
      <c r="Q60" s="105">
        <f>'ETR Capacities'!V60*365*_xlfn.XLOOKUP($B60,'Value Other Extern EUR-MWh'!$B$3:$B$27,'Value Other Extern EUR-MWh'!$H$3:$H$27)/1000</f>
        <v>0</v>
      </c>
      <c r="R60" s="105">
        <f>'ETR Capacities'!W60*365*_xlfn.XLOOKUP($B60,'Value Other Extern EUR-MWh'!$B$3:$B$27,'Value Other Extern EUR-MWh'!$H$3:$H$27)/1000</f>
        <v>0</v>
      </c>
      <c r="S60" s="105">
        <f>'ETR Capacities'!X60*365*(_xlfn.XLOOKUP('ETR Other Exter. Savings (MEUR)'!B60,'Value Other Extern EUR-MWh'!$B$3:$B$27,'Value Other Extern EUR-MWh'!$F$3:$F$27)-_xlfn.XLOOKUP('ETR Other Exter. Savings (MEUR)'!B60,'Value Other Extern EUR-MWh'!$B$3:$B$27,'Value Other Extern EUR-MWh'!$G$3:$G$27))/1000</f>
        <v>0</v>
      </c>
      <c r="T60" s="105">
        <v>0</v>
      </c>
      <c r="U60" s="106">
        <v>0</v>
      </c>
      <c r="V60" s="105">
        <f>'ETR Capacities'!AB60*365*_xlfn.XLOOKUP($B60,'Value Other Extern EUR-MWh'!$B$3:$B$27,'Value Other Extern EUR-MWh'!$H$3:$H$27)/1000</f>
        <v>0</v>
      </c>
      <c r="W60" s="105">
        <f>'ETR Capacities'!AC60*365*_xlfn.XLOOKUP($B60,'Value Other Extern EUR-MWh'!$B$3:$B$27,'Value Other Extern EUR-MWh'!$H$3:$H$27)/1000</f>
        <v>0</v>
      </c>
      <c r="X60" s="105">
        <f>'ETR Capacities'!AD60*365*(_xlfn.XLOOKUP('ETR Other Exter. Savings (MEUR)'!B60,'Value Other Extern EUR-MWh'!$B$3:$B$27,'Value Other Extern EUR-MWh'!$F$3:$F$27)-_xlfn.XLOOKUP('ETR Other Exter. Savings (MEUR)'!B60,'Value Other Extern EUR-MWh'!$B$3:$B$27,'Value Other Extern EUR-MWh'!$G$3:$G$27))/1000</f>
        <v>0</v>
      </c>
      <c r="Y60" s="105">
        <v>0</v>
      </c>
      <c r="Z60" s="106">
        <v>0</v>
      </c>
    </row>
    <row r="61" spans="2:26" ht="76.5" customHeight="1" x14ac:dyDescent="0.25">
      <c r="B61" s="494" t="str">
        <f>'ETR Capacities'!B61</f>
        <v>NL</v>
      </c>
      <c r="C61" s="507" t="str">
        <f>'ETR Capacities'!C61</f>
        <v>ETR-A-430</v>
      </c>
      <c r="D61" s="450" t="str">
        <f>_xlfn.XLOOKUP(C61,'Investment Project Main Info'!$E$4:$E$265,'Investment Project Main Info'!$F$4:$F$265)</f>
        <v>Porthos</v>
      </c>
      <c r="E61" s="450" t="str">
        <f>_xlfn.XLOOKUP(C61,'ETR Capacities'!$C$5:$C$79,'ETR Capacities'!$E$5:$E$79)</f>
        <v>CCS/CCU</v>
      </c>
      <c r="F61" s="447">
        <v>115</v>
      </c>
      <c r="G61" s="36">
        <f>'ETR Capacities'!J61*365*_xlfn.XLOOKUP($B61,'Value Other Extern EUR-MWh'!$B$3:$B$27,'Value Other Extern EUR-MWh'!$H$3:$H$27)/1000</f>
        <v>0</v>
      </c>
      <c r="H61" s="36">
        <f>'ETR Capacities'!K61*365*_xlfn.XLOOKUP($B61,'Value Other Extern EUR-MWh'!$B$3:$B$27,'Value Other Extern EUR-MWh'!$H$3:$H$27)/1000</f>
        <v>0</v>
      </c>
      <c r="I61" s="36">
        <f>'ETR Capacities'!L61*365*(_xlfn.XLOOKUP('ETR Other Exter. Savings (MEUR)'!B61,'Value Other Extern EUR-MWh'!$B$3:$B$27,'Value Other Extern EUR-MWh'!$F$3:$F$27)-_xlfn.XLOOKUP('ETR Other Exter. Savings (MEUR)'!B61,'Value Other Extern EUR-MWh'!$B$3:$B$27,'Value Other Extern EUR-MWh'!$G$3:$G$27))/1000</f>
        <v>0</v>
      </c>
      <c r="J61" s="36">
        <v>0</v>
      </c>
      <c r="K61" s="93">
        <v>0</v>
      </c>
      <c r="L61" s="105">
        <f>'ETR Capacities'!P61*365*_xlfn.XLOOKUP($B61,'Value Other Extern EUR-MWh'!$B$3:$B$27,'Value Other Extern EUR-MWh'!$H$3:$H$27)/1000</f>
        <v>0</v>
      </c>
      <c r="M61" s="105">
        <f>'ETR Capacities'!Q61*365*_xlfn.XLOOKUP($B61,'Value Other Extern EUR-MWh'!$B$3:$B$27,'Value Other Extern EUR-MWh'!$H$3:$H$27)/1000</f>
        <v>0</v>
      </c>
      <c r="N61" s="105">
        <f>'ETR Capacities'!R61*365*(_xlfn.XLOOKUP('ETR Other Exter. Savings (MEUR)'!B61,'Value Other Extern EUR-MWh'!$B$3:$B$27,'Value Other Extern EUR-MWh'!$F$3:$F$27)-_xlfn.XLOOKUP('ETR Other Exter. Savings (MEUR)'!B61,'Value Other Extern EUR-MWh'!$B$3:$B$27,'Value Other Extern EUR-MWh'!$G$3:$G$27))/1000</f>
        <v>0</v>
      </c>
      <c r="O61" s="105">
        <v>0</v>
      </c>
      <c r="P61" s="106">
        <v>0</v>
      </c>
      <c r="Q61" s="105">
        <f>'ETR Capacities'!V61*365*_xlfn.XLOOKUP($B61,'Value Other Extern EUR-MWh'!$B$3:$B$27,'Value Other Extern EUR-MWh'!$H$3:$H$27)/1000</f>
        <v>0</v>
      </c>
      <c r="R61" s="105">
        <f>'ETR Capacities'!W61*365*_xlfn.XLOOKUP($B61,'Value Other Extern EUR-MWh'!$B$3:$B$27,'Value Other Extern EUR-MWh'!$H$3:$H$27)/1000</f>
        <v>0</v>
      </c>
      <c r="S61" s="105">
        <f>'ETR Capacities'!X61*365*(_xlfn.XLOOKUP('ETR Other Exter. Savings (MEUR)'!B61,'Value Other Extern EUR-MWh'!$B$3:$B$27,'Value Other Extern EUR-MWh'!$F$3:$F$27)-_xlfn.XLOOKUP('ETR Other Exter. Savings (MEUR)'!B61,'Value Other Extern EUR-MWh'!$B$3:$B$27,'Value Other Extern EUR-MWh'!$G$3:$G$27))/1000</f>
        <v>0</v>
      </c>
      <c r="T61" s="105">
        <v>0</v>
      </c>
      <c r="U61" s="106">
        <v>0</v>
      </c>
      <c r="V61" s="105">
        <f>'ETR Capacities'!AB61*365*_xlfn.XLOOKUP($B61,'Value Other Extern EUR-MWh'!$B$3:$B$27,'Value Other Extern EUR-MWh'!$H$3:$H$27)/1000</f>
        <v>0</v>
      </c>
      <c r="W61" s="105">
        <f>'ETR Capacities'!AC61*365*_xlfn.XLOOKUP($B61,'Value Other Extern EUR-MWh'!$B$3:$B$27,'Value Other Extern EUR-MWh'!$H$3:$H$27)/1000</f>
        <v>0</v>
      </c>
      <c r="X61" s="105">
        <f>'ETR Capacities'!AD61*365*(_xlfn.XLOOKUP('ETR Other Exter. Savings (MEUR)'!B61,'Value Other Extern EUR-MWh'!$B$3:$B$27,'Value Other Extern EUR-MWh'!$F$3:$F$27)-_xlfn.XLOOKUP('ETR Other Exter. Savings (MEUR)'!B61,'Value Other Extern EUR-MWh'!$B$3:$B$27,'Value Other Extern EUR-MWh'!$G$3:$G$27))/1000</f>
        <v>0</v>
      </c>
      <c r="Y61" s="105">
        <v>0</v>
      </c>
      <c r="Z61" s="106">
        <v>0</v>
      </c>
    </row>
    <row r="62" spans="2:26" ht="176.25" customHeight="1" x14ac:dyDescent="0.25">
      <c r="B62" s="494" t="str">
        <f>'ETR Capacities'!B62</f>
        <v>NL</v>
      </c>
      <c r="C62" s="507" t="str">
        <f>'ETR Capacities'!C62</f>
        <v>ETR-N-432</v>
      </c>
      <c r="D62" s="450" t="str">
        <f>_xlfn.XLOOKUP(C62,'Investment Project Main Info'!$E$4:$E$265,'Investment Project Main Info'!$F$4:$F$265)</f>
        <v>Athos</v>
      </c>
      <c r="E62" s="450" t="str">
        <f>_xlfn.XLOOKUP(C62,'ETR Capacities'!$C$5:$C$79,'ETR Capacities'!$E$5:$E$79)</f>
        <v>CCS/CCU</v>
      </c>
      <c r="F62" s="447" t="str">
        <f>IF(_xlfn.XLOOKUP(C62,'ETR Capacities'!$C$5:$C$79,'ETR Capacities'!$F$5:$F$79)=0," ",_xlfn.XLOOKUP(C62,'ETR Capacities'!$C$5:$C$79,'ETR Capacities'!$F$5:$F$79))</f>
        <v xml:space="preserve"> </v>
      </c>
      <c r="G62" s="36">
        <f>'ETR Capacities'!J62*365*_xlfn.XLOOKUP($B62,'Value Other Extern EUR-MWh'!$B$3:$B$27,'Value Other Extern EUR-MWh'!$H$3:$H$27)/1000</f>
        <v>0</v>
      </c>
      <c r="H62" s="36">
        <f>'ETR Capacities'!K62*365*_xlfn.XLOOKUP($B62,'Value Other Extern EUR-MWh'!$B$3:$B$27,'Value Other Extern EUR-MWh'!$H$3:$H$27)/1000</f>
        <v>0</v>
      </c>
      <c r="I62" s="36">
        <f>'ETR Capacities'!L62*365*(_xlfn.XLOOKUP('ETR Other Exter. Savings (MEUR)'!B62,'Value Other Extern EUR-MWh'!$B$3:$B$27,'Value Other Extern EUR-MWh'!$F$3:$F$27)-_xlfn.XLOOKUP('ETR Other Exter. Savings (MEUR)'!B62,'Value Other Extern EUR-MWh'!$B$3:$B$27,'Value Other Extern EUR-MWh'!$G$3:$G$27))/1000</f>
        <v>0</v>
      </c>
      <c r="J62" s="36">
        <v>0</v>
      </c>
      <c r="K62" s="93">
        <v>0</v>
      </c>
      <c r="L62" s="105">
        <f>'ETR Capacities'!P62*365*_xlfn.XLOOKUP($B62,'Value Other Extern EUR-MWh'!$B$3:$B$27,'Value Other Extern EUR-MWh'!$H$3:$H$27)/1000</f>
        <v>0</v>
      </c>
      <c r="M62" s="105">
        <f>'ETR Capacities'!Q62*365*_xlfn.XLOOKUP($B62,'Value Other Extern EUR-MWh'!$B$3:$B$27,'Value Other Extern EUR-MWh'!$H$3:$H$27)/1000</f>
        <v>0</v>
      </c>
      <c r="N62" s="105">
        <f>'ETR Capacities'!R62*365*(_xlfn.XLOOKUP('ETR Other Exter. Savings (MEUR)'!B62,'Value Other Extern EUR-MWh'!$B$3:$B$27,'Value Other Extern EUR-MWh'!$F$3:$F$27)-_xlfn.XLOOKUP('ETR Other Exter. Savings (MEUR)'!B62,'Value Other Extern EUR-MWh'!$B$3:$B$27,'Value Other Extern EUR-MWh'!$G$3:$G$27))/1000</f>
        <v>0</v>
      </c>
      <c r="O62" s="105">
        <v>0</v>
      </c>
      <c r="P62" s="106">
        <v>0</v>
      </c>
      <c r="Q62" s="105">
        <f>'ETR Capacities'!V62*365*_xlfn.XLOOKUP($B62,'Value Other Extern EUR-MWh'!$B$3:$B$27,'Value Other Extern EUR-MWh'!$H$3:$H$27)/1000</f>
        <v>0</v>
      </c>
      <c r="R62" s="105">
        <f>'ETR Capacities'!W62*365*_xlfn.XLOOKUP($B62,'Value Other Extern EUR-MWh'!$B$3:$B$27,'Value Other Extern EUR-MWh'!$H$3:$H$27)/1000</f>
        <v>0</v>
      </c>
      <c r="S62" s="105">
        <f>'ETR Capacities'!X62*365*(_xlfn.XLOOKUP('ETR Other Exter. Savings (MEUR)'!B62,'Value Other Extern EUR-MWh'!$B$3:$B$27,'Value Other Extern EUR-MWh'!$F$3:$F$27)-_xlfn.XLOOKUP('ETR Other Exter. Savings (MEUR)'!B62,'Value Other Extern EUR-MWh'!$B$3:$B$27,'Value Other Extern EUR-MWh'!$G$3:$G$27))/1000</f>
        <v>0</v>
      </c>
      <c r="T62" s="105">
        <v>0</v>
      </c>
      <c r="U62" s="106">
        <v>0</v>
      </c>
      <c r="V62" s="105">
        <f>'ETR Capacities'!AB62*365*_xlfn.XLOOKUP($B62,'Value Other Extern EUR-MWh'!$B$3:$B$27,'Value Other Extern EUR-MWh'!$H$3:$H$27)/1000</f>
        <v>0</v>
      </c>
      <c r="W62" s="105">
        <f>'ETR Capacities'!AC62*365*_xlfn.XLOOKUP($B62,'Value Other Extern EUR-MWh'!$B$3:$B$27,'Value Other Extern EUR-MWh'!$H$3:$H$27)/1000</f>
        <v>0</v>
      </c>
      <c r="X62" s="105">
        <f>'ETR Capacities'!AD62*365*(_xlfn.XLOOKUP('ETR Other Exter. Savings (MEUR)'!B62,'Value Other Extern EUR-MWh'!$B$3:$B$27,'Value Other Extern EUR-MWh'!$F$3:$F$27)-_xlfn.XLOOKUP('ETR Other Exter. Savings (MEUR)'!B62,'Value Other Extern EUR-MWh'!$B$3:$B$27,'Value Other Extern EUR-MWh'!$G$3:$G$27))/1000</f>
        <v>0</v>
      </c>
      <c r="Y62" s="105">
        <v>0</v>
      </c>
      <c r="Z62" s="106">
        <v>0</v>
      </c>
    </row>
    <row r="63" spans="2:26" ht="69" customHeight="1" x14ac:dyDescent="0.25">
      <c r="B63" s="494" t="str">
        <f>'ETR Capacities'!B63</f>
        <v>NL</v>
      </c>
      <c r="C63" s="450" t="str">
        <f>'ETR Capacities'!C63</f>
        <v>ETR-A-437</v>
      </c>
      <c r="D63" s="450" t="str">
        <f>_xlfn.XLOOKUP(C63,'Investment Project Main Info'!$E$4:$E$265,'Investment Project Main Info'!$F$4:$F$265)</f>
        <v>Supercritical water gasification facilities</v>
      </c>
      <c r="E63" s="450" t="str">
        <f>_xlfn.XLOOKUP(C63,'ETR Capacities'!$C$5:$C$79,'ETR Capacities'!$E$5:$E$79)</f>
        <v>Biomethane developments</v>
      </c>
      <c r="F63" s="447" t="str">
        <f>IF(_xlfn.XLOOKUP(C63,'ETR Capacities'!$C$5:$C$79,'ETR Capacities'!$F$5:$F$79)=0," ",_xlfn.XLOOKUP(C63,'ETR Capacities'!$C$5:$C$79,'ETR Capacities'!$F$5:$F$79))</f>
        <v xml:space="preserve"> </v>
      </c>
      <c r="G63" s="36">
        <f>'ETR Capacities'!J63*365*_xlfn.XLOOKUP($B63,'Value Other Extern EUR-MWh'!$B$3:$B$27,'Value Other Extern EUR-MWh'!$H$3:$H$27)/1000</f>
        <v>0</v>
      </c>
      <c r="H63" s="36">
        <f>'ETR Capacities'!K63*365*_xlfn.XLOOKUP($B63,'Value Other Extern EUR-MWh'!$B$3:$B$27,'Value Other Extern EUR-MWh'!$H$3:$H$27)/1000</f>
        <v>0</v>
      </c>
      <c r="I63" s="36">
        <f>'ETR Capacities'!L63*365*(_xlfn.XLOOKUP('ETR Other Exter. Savings (MEUR)'!B63,'Value Other Extern EUR-MWh'!$B$3:$B$27,'Value Other Extern EUR-MWh'!$F$3:$F$27)-_xlfn.XLOOKUP('ETR Other Exter. Savings (MEUR)'!B63,'Value Other Extern EUR-MWh'!$B$3:$B$27,'Value Other Extern EUR-MWh'!$G$3:$G$27))/1000</f>
        <v>0</v>
      </c>
      <c r="J63" s="36">
        <v>0</v>
      </c>
      <c r="K63" s="93">
        <v>0</v>
      </c>
      <c r="L63" s="105">
        <f>'ETR Capacities'!P63*365*_xlfn.XLOOKUP($B63,'Value Other Extern EUR-MWh'!$B$3:$B$27,'Value Other Extern EUR-MWh'!$H$3:$H$27)/1000</f>
        <v>0</v>
      </c>
      <c r="M63" s="105">
        <f>'ETR Capacities'!Q63*365*_xlfn.XLOOKUP($B63,'Value Other Extern EUR-MWh'!$B$3:$B$27,'Value Other Extern EUR-MWh'!$H$3:$H$27)/1000</f>
        <v>0</v>
      </c>
      <c r="N63" s="105">
        <f>'ETR Capacities'!R63*365*(_xlfn.XLOOKUP('ETR Other Exter. Savings (MEUR)'!B63,'Value Other Extern EUR-MWh'!$B$3:$B$27,'Value Other Extern EUR-MWh'!$F$3:$F$27)-_xlfn.XLOOKUP('ETR Other Exter. Savings (MEUR)'!B63,'Value Other Extern EUR-MWh'!$B$3:$B$27,'Value Other Extern EUR-MWh'!$G$3:$G$27))/1000</f>
        <v>0</v>
      </c>
      <c r="O63" s="105">
        <v>0</v>
      </c>
      <c r="P63" s="106">
        <v>0</v>
      </c>
      <c r="Q63" s="105">
        <f>'ETR Capacities'!V63*365*_xlfn.XLOOKUP($B63,'Value Other Extern EUR-MWh'!$B$3:$B$27,'Value Other Extern EUR-MWh'!$H$3:$H$27)/1000</f>
        <v>0</v>
      </c>
      <c r="R63" s="105">
        <f>'ETR Capacities'!W63*365*_xlfn.XLOOKUP($B63,'Value Other Extern EUR-MWh'!$B$3:$B$27,'Value Other Extern EUR-MWh'!$H$3:$H$27)/1000</f>
        <v>0</v>
      </c>
      <c r="S63" s="105">
        <f>'ETR Capacities'!X63*365*(_xlfn.XLOOKUP('ETR Other Exter. Savings (MEUR)'!B63,'Value Other Extern EUR-MWh'!$B$3:$B$27,'Value Other Extern EUR-MWh'!$F$3:$F$27)-_xlfn.XLOOKUP('ETR Other Exter. Savings (MEUR)'!B63,'Value Other Extern EUR-MWh'!$B$3:$B$27,'Value Other Extern EUR-MWh'!$G$3:$G$27))/1000</f>
        <v>0</v>
      </c>
      <c r="T63" s="105">
        <v>0</v>
      </c>
      <c r="U63" s="106">
        <v>0</v>
      </c>
      <c r="V63" s="105">
        <f>'ETR Capacities'!AB63*365*_xlfn.XLOOKUP($B63,'Value Other Extern EUR-MWh'!$B$3:$B$27,'Value Other Extern EUR-MWh'!$H$3:$H$27)/1000</f>
        <v>0</v>
      </c>
      <c r="W63" s="105">
        <f>'ETR Capacities'!AC63*365*_xlfn.XLOOKUP($B63,'Value Other Extern EUR-MWh'!$B$3:$B$27,'Value Other Extern EUR-MWh'!$H$3:$H$27)/1000</f>
        <v>0</v>
      </c>
      <c r="X63" s="105">
        <f>'ETR Capacities'!AD63*365*(_xlfn.XLOOKUP('ETR Other Exter. Savings (MEUR)'!B63,'Value Other Extern EUR-MWh'!$B$3:$B$27,'Value Other Extern EUR-MWh'!$F$3:$F$27)-_xlfn.XLOOKUP('ETR Other Exter. Savings (MEUR)'!B63,'Value Other Extern EUR-MWh'!$B$3:$B$27,'Value Other Extern EUR-MWh'!$G$3:$G$27))/1000</f>
        <v>0</v>
      </c>
      <c r="Y63" s="105">
        <v>0</v>
      </c>
      <c r="Z63" s="106">
        <v>0</v>
      </c>
    </row>
    <row r="64" spans="2:26" ht="174" customHeight="1" x14ac:dyDescent="0.25">
      <c r="B64" s="494" t="str">
        <f>'ETR Capacities'!B64</f>
        <v>NL</v>
      </c>
      <c r="C64" s="450" t="str">
        <f>'ETR Capacities'!C64</f>
        <v>ETR-N-956</v>
      </c>
      <c r="D64" s="450" t="str">
        <f>_xlfn.XLOOKUP(C64,'Investment Project Main Info'!$E$4:$E$265,'Investment Project Main Info'!$F$4:$F$265)</f>
        <v>Hydrogen export/import Oude Statenzijl</v>
      </c>
      <c r="E64" s="450" t="str">
        <f>_xlfn.XLOOKUP(C64,'ETR Capacities'!$C$5:$C$79,'ETR Capacities'!$E$5:$E$79)</f>
        <v xml:space="preserve">Hydrogen and synthetic methane </v>
      </c>
      <c r="F64" s="447">
        <f>IF(_xlfn.XLOOKUP(C64,'ETR Capacities'!$C$5:$C$79,'ETR Capacities'!$F$5:$F$79)=0," ",_xlfn.XLOOKUP(C64,'ETR Capacities'!$C$5:$C$79,'ETR Capacities'!$F$5:$F$79))</f>
        <v>139</v>
      </c>
      <c r="G64" s="36"/>
      <c r="H64" s="36"/>
      <c r="I64" s="36"/>
      <c r="J64" s="36"/>
      <c r="K64" s="93"/>
      <c r="L64" s="105"/>
      <c r="M64" s="105"/>
      <c r="N64" s="105"/>
      <c r="O64" s="105"/>
      <c r="P64" s="106"/>
      <c r="Q64" s="105"/>
      <c r="R64" s="105"/>
      <c r="S64" s="105"/>
      <c r="T64" s="105"/>
      <c r="U64" s="106"/>
      <c r="V64" s="105"/>
      <c r="W64" s="105"/>
      <c r="X64" s="105"/>
      <c r="Y64" s="105"/>
      <c r="Z64" s="106"/>
    </row>
    <row r="65" spans="2:26" ht="157.5" customHeight="1" x14ac:dyDescent="0.25">
      <c r="B65" s="494" t="str">
        <f>'ETR Capacities'!B65</f>
        <v>NL</v>
      </c>
      <c r="C65" s="450" t="str">
        <f>'ETR Capacities'!C65</f>
        <v>ETR-N-830</v>
      </c>
      <c r="D65" s="450" t="str">
        <f>_xlfn.XLOOKUP(C65,'Investment Project Main Info'!$E$4:$E$265,'Investment Project Main Info'!$F$4:$F$265)</f>
        <v>Green Hydrogen Hub Zuidwending</v>
      </c>
      <c r="E65" s="450" t="str">
        <f>_xlfn.XLOOKUP(C65,'ETR Capacities'!$C$5:$C$79,'ETR Capacities'!$E$5:$E$79)</f>
        <v xml:space="preserve">Hydrogen and synthetic methane </v>
      </c>
      <c r="F65" s="447" t="str">
        <f>IF(_xlfn.XLOOKUP(C65,'ETR Capacities'!$C$5:$C$79,'ETR Capacities'!$F$5:$F$79)=0," ",_xlfn.XLOOKUP(C65,'ETR Capacities'!$C$5:$C$79,'ETR Capacities'!$F$5:$F$79))</f>
        <v xml:space="preserve"> </v>
      </c>
      <c r="G65" s="36">
        <f>'ETR Capacities'!J65*365*_xlfn.XLOOKUP($B65,'Value Other Extern EUR-MWh'!$B$3:$B$27,'Value Other Extern EUR-MWh'!$H$3:$H$27)/1000</f>
        <v>0</v>
      </c>
      <c r="H65" s="36">
        <f>'ETR Capacities'!K65*365*_xlfn.XLOOKUP($B65,'Value Other Extern EUR-MWh'!$B$3:$B$27,'Value Other Extern EUR-MWh'!$H$3:$H$27)/1000</f>
        <v>0</v>
      </c>
      <c r="I65" s="36">
        <f>'ETR Capacities'!L65*365*(_xlfn.XLOOKUP('ETR Other Exter. Savings (MEUR)'!B65,'Value Other Extern EUR-MWh'!$B$3:$B$27,'Value Other Extern EUR-MWh'!$F$3:$F$27)-_xlfn.XLOOKUP('ETR Other Exter. Savings (MEUR)'!B65,'Value Other Extern EUR-MWh'!$B$3:$B$27,'Value Other Extern EUR-MWh'!$G$3:$G$27))/1000</f>
        <v>0</v>
      </c>
      <c r="J65" s="36">
        <v>0</v>
      </c>
      <c r="K65" s="93">
        <v>0</v>
      </c>
      <c r="L65" s="105">
        <f>'ETR Capacities'!P65*365*_xlfn.XLOOKUP($B65,'Value Other Extern EUR-MWh'!$B$3:$B$27,'Value Other Extern EUR-MWh'!$H$3:$H$27)/1000</f>
        <v>0</v>
      </c>
      <c r="M65" s="105">
        <f>'ETR Capacities'!Q65*365*_xlfn.XLOOKUP($B65,'Value Other Extern EUR-MWh'!$B$3:$B$27,'Value Other Extern EUR-MWh'!$H$3:$H$27)/1000</f>
        <v>0</v>
      </c>
      <c r="N65" s="105">
        <f>'ETR Capacities'!R65*365*(_xlfn.XLOOKUP('ETR Other Exter. Savings (MEUR)'!B65,'Value Other Extern EUR-MWh'!$B$3:$B$27,'Value Other Extern EUR-MWh'!$F$3:$F$27)-_xlfn.XLOOKUP('ETR Other Exter. Savings (MEUR)'!B65,'Value Other Extern EUR-MWh'!$B$3:$B$27,'Value Other Extern EUR-MWh'!$G$3:$G$27))/1000</f>
        <v>0</v>
      </c>
      <c r="O65" s="105">
        <v>0</v>
      </c>
      <c r="P65" s="106">
        <v>0</v>
      </c>
      <c r="Q65" s="105">
        <f>'ETR Capacities'!V65*365*_xlfn.XLOOKUP($B65,'Value Other Extern EUR-MWh'!$B$3:$B$27,'Value Other Extern EUR-MWh'!$H$3:$H$27)/1000</f>
        <v>8.0874055727554186</v>
      </c>
      <c r="R65" s="105">
        <f>'ETR Capacities'!W65*365*_xlfn.XLOOKUP($B65,'Value Other Extern EUR-MWh'!$B$3:$B$27,'Value Other Extern EUR-MWh'!$H$3:$H$27)/1000</f>
        <v>0</v>
      </c>
      <c r="S65" s="105">
        <f>'ETR Capacities'!X65*365*(_xlfn.XLOOKUP('ETR Other Exter. Savings (MEUR)'!B65,'Value Other Extern EUR-MWh'!$B$3:$B$27,'Value Other Extern EUR-MWh'!$F$3:$F$27)-_xlfn.XLOOKUP('ETR Other Exter. Savings (MEUR)'!B65,'Value Other Extern EUR-MWh'!$B$3:$B$27,'Value Other Extern EUR-MWh'!$G$3:$G$27))/1000</f>
        <v>0</v>
      </c>
      <c r="T65" s="105">
        <v>0</v>
      </c>
      <c r="U65" s="106">
        <v>0</v>
      </c>
      <c r="V65" s="105">
        <f>'ETR Capacities'!AB65*365*_xlfn.XLOOKUP($B65,'Value Other Extern EUR-MWh'!$B$3:$B$27,'Value Other Extern EUR-MWh'!$H$3:$H$27)/1000</f>
        <v>8.0874055727554186</v>
      </c>
      <c r="W65" s="105">
        <f>'ETR Capacities'!AC65*365*_xlfn.XLOOKUP($B65,'Value Other Extern EUR-MWh'!$B$3:$B$27,'Value Other Extern EUR-MWh'!$H$3:$H$27)/1000</f>
        <v>0</v>
      </c>
      <c r="X65" s="105">
        <f>'ETR Capacities'!AD65*365*(_xlfn.XLOOKUP('ETR Other Exter. Savings (MEUR)'!B65,'Value Other Extern EUR-MWh'!$B$3:$B$27,'Value Other Extern EUR-MWh'!$F$3:$F$27)-_xlfn.XLOOKUP('ETR Other Exter. Savings (MEUR)'!B65,'Value Other Extern EUR-MWh'!$B$3:$B$27,'Value Other Extern EUR-MWh'!$G$3:$G$27))/1000</f>
        <v>0</v>
      </c>
      <c r="Y65" s="105">
        <v>0</v>
      </c>
      <c r="Z65" s="106">
        <v>0</v>
      </c>
    </row>
    <row r="66" spans="2:26" ht="172.5" customHeight="1" x14ac:dyDescent="0.25">
      <c r="B66" s="494" t="str">
        <f>'ETR Capacities'!B66</f>
        <v>NL</v>
      </c>
      <c r="C66" s="499" t="str">
        <f>'ETR Capacities'!C66</f>
        <v>ETR-N-833</v>
      </c>
      <c r="D66" s="499" t="str">
        <f>_xlfn.XLOOKUP(C66,'Investment Project Main Info'!$E$4:$E$265,'Investment Project Main Info'!$F$4:$F$265)</f>
        <v>Green Hydrogen Hub Drenthe</v>
      </c>
      <c r="E66" s="499" t="str">
        <f>_xlfn.XLOOKUP(C66,'ETR Capacities'!$C$5:$C$79,'ETR Capacities'!$E$5:$E$79)</f>
        <v xml:space="preserve">Hydrogen and synthetic methane </v>
      </c>
      <c r="F66" s="446" t="str">
        <f>IF(_xlfn.XLOOKUP(C66,'ETR Capacities'!$C$5:$C$79,'ETR Capacities'!$F$5:$F$79)=0," ",_xlfn.XLOOKUP(C66,'ETR Capacities'!$C$5:$C$79,'ETR Capacities'!$F$5:$F$79))</f>
        <v xml:space="preserve"> </v>
      </c>
      <c r="G66" s="59">
        <f>'ETR Capacities'!J66*365*_xlfn.XLOOKUP($B66,'Value Other Extern EUR-MWh'!$B$3:$B$27,'Value Other Extern EUR-MWh'!$H$3:$H$27)/1000</f>
        <v>0</v>
      </c>
      <c r="H66" s="59">
        <f>'ETR Capacities'!K66*365*_xlfn.XLOOKUP($B66,'Value Other Extern EUR-MWh'!$B$3:$B$27,'Value Other Extern EUR-MWh'!$H$3:$H$27)/1000</f>
        <v>0</v>
      </c>
      <c r="I66" s="59">
        <f>'ETR Capacities'!L66*365*(_xlfn.XLOOKUP('ETR Other Exter. Savings (MEUR)'!B66,'Value Other Extern EUR-MWh'!$B$3:$B$27,'Value Other Extern EUR-MWh'!$F$3:$F$27)-_xlfn.XLOOKUP('ETR Other Exter. Savings (MEUR)'!B66,'Value Other Extern EUR-MWh'!$B$3:$B$27,'Value Other Extern EUR-MWh'!$G$3:$G$27))/1000</f>
        <v>0</v>
      </c>
      <c r="J66" s="59">
        <v>0</v>
      </c>
      <c r="K66" s="92">
        <v>0</v>
      </c>
      <c r="L66" s="334">
        <f>'ETR Capacities'!P66*365*_xlfn.XLOOKUP($B66,'Value Other Extern EUR-MWh'!$B$3:$B$27,'Value Other Extern EUR-MWh'!$H$3:$H$27)/1000</f>
        <v>0</v>
      </c>
      <c r="M66" s="334">
        <f>'ETR Capacities'!Q66*365*_xlfn.XLOOKUP($B66,'Value Other Extern EUR-MWh'!$B$3:$B$27,'Value Other Extern EUR-MWh'!$H$3:$H$27)/1000</f>
        <v>0</v>
      </c>
      <c r="N66" s="334">
        <f>'ETR Capacities'!R66*365*(_xlfn.XLOOKUP('ETR Other Exter. Savings (MEUR)'!B66,'Value Other Extern EUR-MWh'!$B$3:$B$27,'Value Other Extern EUR-MWh'!$F$3:$F$27)-_xlfn.XLOOKUP('ETR Other Exter. Savings (MEUR)'!B66,'Value Other Extern EUR-MWh'!$B$3:$B$27,'Value Other Extern EUR-MWh'!$G$3:$G$27))/1000</f>
        <v>0</v>
      </c>
      <c r="O66" s="334">
        <v>0</v>
      </c>
      <c r="P66" s="337">
        <v>0</v>
      </c>
      <c r="Q66" s="334">
        <f>'ETR Capacities'!V66*365*_xlfn.XLOOKUP($B66,'Value Other Extern EUR-MWh'!$B$3:$B$27,'Value Other Extern EUR-MWh'!$H$3:$H$27)/1000</f>
        <v>2.426221671826625</v>
      </c>
      <c r="R66" s="334">
        <f>'ETR Capacities'!W66*365*_xlfn.XLOOKUP($B66,'Value Other Extern EUR-MWh'!$B$3:$B$27,'Value Other Extern EUR-MWh'!$H$3:$H$27)/1000</f>
        <v>0</v>
      </c>
      <c r="S66" s="334">
        <f>'ETR Capacities'!X66*365*(_xlfn.XLOOKUP('ETR Other Exter. Savings (MEUR)'!B66,'Value Other Extern EUR-MWh'!$B$3:$B$27,'Value Other Extern EUR-MWh'!$F$3:$F$27)-_xlfn.XLOOKUP('ETR Other Exter. Savings (MEUR)'!B66,'Value Other Extern EUR-MWh'!$B$3:$B$27,'Value Other Extern EUR-MWh'!$G$3:$G$27))/1000</f>
        <v>0</v>
      </c>
      <c r="T66" s="334">
        <v>0</v>
      </c>
      <c r="U66" s="337">
        <v>0</v>
      </c>
      <c r="V66" s="334">
        <f>'ETR Capacities'!AB66*365*_xlfn.XLOOKUP($B66,'Value Other Extern EUR-MWh'!$B$3:$B$27,'Value Other Extern EUR-MWh'!$H$3:$H$27)/1000</f>
        <v>8.0874055727554186</v>
      </c>
      <c r="W66" s="334">
        <f>'ETR Capacities'!AC66*365*_xlfn.XLOOKUP($B66,'Value Other Extern EUR-MWh'!$B$3:$B$27,'Value Other Extern EUR-MWh'!$H$3:$H$27)/1000</f>
        <v>0</v>
      </c>
      <c r="X66" s="334">
        <f>'ETR Capacities'!AD66*365*(_xlfn.XLOOKUP('ETR Other Exter. Savings (MEUR)'!B66,'Value Other Extern EUR-MWh'!$B$3:$B$27,'Value Other Extern EUR-MWh'!$F$3:$F$27)-_xlfn.XLOOKUP('ETR Other Exter. Savings (MEUR)'!B66,'Value Other Extern EUR-MWh'!$B$3:$B$27,'Value Other Extern EUR-MWh'!$G$3:$G$27))/1000</f>
        <v>0</v>
      </c>
      <c r="Y66" s="334">
        <v>0</v>
      </c>
      <c r="Z66" s="337">
        <v>0</v>
      </c>
    </row>
    <row r="67" spans="2:26" ht="153" customHeight="1" thickBot="1" x14ac:dyDescent="0.3">
      <c r="B67" s="495" t="str">
        <f>'ETR Capacities'!B67</f>
        <v>NL</v>
      </c>
      <c r="C67" s="503" t="str">
        <f>'ETR Capacities'!C67</f>
        <v>ETR-N-874</v>
      </c>
      <c r="D67" s="503" t="str">
        <f>_xlfn.XLOOKUP(C67,'Investment Project Main Info'!$E$4:$E$265,'Investment Project Main Info'!$F$4:$F$265)</f>
        <v>Green Hydrogen Hub Leer</v>
      </c>
      <c r="E67" s="503" t="str">
        <f>_xlfn.XLOOKUP(C67,'ETR Capacities'!$C$5:$C$79,'ETR Capacities'!$E$5:$E$79)</f>
        <v xml:space="preserve">Hydrogen and synthetic methane </v>
      </c>
      <c r="F67" s="452" t="str">
        <f>IF(_xlfn.XLOOKUP(C67,'ETR Capacities'!$C$5:$C$79,'ETR Capacities'!$F$5:$F$79)=0," ",_xlfn.XLOOKUP(C67,'ETR Capacities'!$C$5:$C$79,'ETR Capacities'!$F$5:$F$79))</f>
        <v xml:space="preserve"> </v>
      </c>
      <c r="G67" s="44">
        <f>'ETR Capacities'!J67*365*_xlfn.XLOOKUP($B67,'Value Other Extern EUR-MWh'!$B$3:$B$27,'Value Other Extern EUR-MWh'!$H$3:$H$27)/1000</f>
        <v>0</v>
      </c>
      <c r="H67" s="44">
        <f>'ETR Capacities'!K67*365*_xlfn.XLOOKUP($B67,'Value Other Extern EUR-MWh'!$B$3:$B$27,'Value Other Extern EUR-MWh'!$H$3:$H$27)/1000</f>
        <v>0</v>
      </c>
      <c r="I67" s="44">
        <f>'ETR Capacities'!L67*365*(_xlfn.XLOOKUP('ETR Other Exter. Savings (MEUR)'!B67,'Value Other Extern EUR-MWh'!$B$3:$B$27,'Value Other Extern EUR-MWh'!$F$3:$F$27)-_xlfn.XLOOKUP('ETR Other Exter. Savings (MEUR)'!B67,'Value Other Extern EUR-MWh'!$B$3:$B$27,'Value Other Extern EUR-MWh'!$G$3:$G$27))/1000</f>
        <v>0</v>
      </c>
      <c r="J67" s="44">
        <v>0</v>
      </c>
      <c r="K67" s="96">
        <v>0</v>
      </c>
      <c r="L67" s="111">
        <f>'ETR Capacities'!P67*365*_xlfn.XLOOKUP($B67,'Value Other Extern EUR-MWh'!$B$3:$B$27,'Value Other Extern EUR-MWh'!$H$3:$H$27)/1000</f>
        <v>0</v>
      </c>
      <c r="M67" s="111">
        <f>'ETR Capacities'!Q67*365*_xlfn.XLOOKUP($B67,'Value Other Extern EUR-MWh'!$B$3:$B$27,'Value Other Extern EUR-MWh'!$H$3:$H$27)/1000</f>
        <v>0</v>
      </c>
      <c r="N67" s="111">
        <f>'ETR Capacities'!R67*365*(_xlfn.XLOOKUP('ETR Other Exter. Savings (MEUR)'!B67,'Value Other Extern EUR-MWh'!$B$3:$B$27,'Value Other Extern EUR-MWh'!$F$3:$F$27)-_xlfn.XLOOKUP('ETR Other Exter. Savings (MEUR)'!B67,'Value Other Extern EUR-MWh'!$B$3:$B$27,'Value Other Extern EUR-MWh'!$G$3:$G$27))/1000</f>
        <v>0</v>
      </c>
      <c r="O67" s="111">
        <v>0</v>
      </c>
      <c r="P67" s="112">
        <v>0</v>
      </c>
      <c r="Q67" s="111">
        <f>'ETR Capacities'!V67*365*_xlfn.XLOOKUP($B67,'Value Other Extern EUR-MWh'!$B$3:$B$27,'Value Other Extern EUR-MWh'!$H$3:$H$27)/1000</f>
        <v>2.426221671826625</v>
      </c>
      <c r="R67" s="111">
        <f>'ETR Capacities'!W67*365*_xlfn.XLOOKUP($B67,'Value Other Extern EUR-MWh'!$B$3:$B$27,'Value Other Extern EUR-MWh'!$H$3:$H$27)/1000</f>
        <v>0</v>
      </c>
      <c r="S67" s="111">
        <f>'ETR Capacities'!X67*365*(_xlfn.XLOOKUP('ETR Other Exter. Savings (MEUR)'!B67,'Value Other Extern EUR-MWh'!$B$3:$B$27,'Value Other Extern EUR-MWh'!$F$3:$F$27)-_xlfn.XLOOKUP('ETR Other Exter. Savings (MEUR)'!B67,'Value Other Extern EUR-MWh'!$B$3:$B$27,'Value Other Extern EUR-MWh'!$G$3:$G$27))/1000</f>
        <v>0</v>
      </c>
      <c r="T67" s="111">
        <v>0</v>
      </c>
      <c r="U67" s="112">
        <v>0</v>
      </c>
      <c r="V67" s="111">
        <f>'ETR Capacities'!AB67*365*_xlfn.XLOOKUP($B67,'Value Other Extern EUR-MWh'!$B$3:$B$27,'Value Other Extern EUR-MWh'!$H$3:$H$27)/1000</f>
        <v>8.0874055727554186</v>
      </c>
      <c r="W67" s="111">
        <f>'ETR Capacities'!AC67*365*_xlfn.XLOOKUP($B67,'Value Other Extern EUR-MWh'!$B$3:$B$27,'Value Other Extern EUR-MWh'!$H$3:$H$27)/1000</f>
        <v>0</v>
      </c>
      <c r="X67" s="111">
        <f>'ETR Capacities'!AD67*365*(_xlfn.XLOOKUP('ETR Other Exter. Savings (MEUR)'!B67,'Value Other Extern EUR-MWh'!$B$3:$B$27,'Value Other Extern EUR-MWh'!$F$3:$F$27)-_xlfn.XLOOKUP('ETR Other Exter. Savings (MEUR)'!B67,'Value Other Extern EUR-MWh'!$B$3:$B$27,'Value Other Extern EUR-MWh'!$G$3:$G$27))/1000</f>
        <v>0</v>
      </c>
      <c r="Y67" s="111">
        <v>0</v>
      </c>
      <c r="Z67" s="112">
        <v>0</v>
      </c>
    </row>
    <row r="68" spans="2:26" ht="194.25" customHeight="1" x14ac:dyDescent="0.25">
      <c r="B68" s="496" t="str">
        <f>'ETR Capacities'!B68</f>
        <v>SK</v>
      </c>
      <c r="C68" s="504" t="str">
        <f>'ETR Capacities'!C68</f>
        <v>ETR-A-312</v>
      </c>
      <c r="D68" s="504" t="str">
        <f>_xlfn.XLOOKUP(C68,'Investment Project Main Info'!$E$4:$E$265,'Investment Project Main Info'!$F$4:$F$265)</f>
        <v>P2G Velke Kapusany</v>
      </c>
      <c r="E68" s="504" t="str">
        <f>_xlfn.XLOOKUP(C68,'ETR Capacities'!$C$5:$C$79,'ETR Capacities'!$E$5:$E$79)</f>
        <v xml:space="preserve">Hydrogen and synthetic methane </v>
      </c>
      <c r="F68" s="453">
        <f>IF(_xlfn.XLOOKUP(C68,'ETR Capacities'!$C$5:$C$79,'ETR Capacities'!$F$5:$F$79)=0," ",_xlfn.XLOOKUP(C68,'ETR Capacities'!$C$5:$C$79,'ETR Capacities'!$F$5:$F$79))</f>
        <v>107</v>
      </c>
      <c r="G68" s="60">
        <f>'ETR Capacities'!J68*365*_xlfn.XLOOKUP($B68,'Value Other Extern EUR-MWh'!$B$3:$B$27,'Value Other Extern EUR-MWh'!$H$3:$H$27)/1000</f>
        <v>0</v>
      </c>
      <c r="H68" s="60">
        <f>'ETR Capacities'!K68*365*_xlfn.XLOOKUP($B68,'Value Other Extern EUR-MWh'!$B$3:$B$27,'Value Other Extern EUR-MWh'!$H$3:$H$27)/1000</f>
        <v>0</v>
      </c>
      <c r="I68" s="60">
        <f>'ETR Capacities'!L68*365*(_xlfn.XLOOKUP('ETR Other Exter. Savings (MEUR)'!B68,'Value Other Extern EUR-MWh'!$B$3:$B$27,'Value Other Extern EUR-MWh'!$F$3:$F$27)-_xlfn.XLOOKUP('ETR Other Exter. Savings (MEUR)'!B68,'Value Other Extern EUR-MWh'!$B$3:$B$27,'Value Other Extern EUR-MWh'!$G$3:$G$27))/1000</f>
        <v>0</v>
      </c>
      <c r="J68" s="60">
        <v>0</v>
      </c>
      <c r="K68" s="97">
        <v>0</v>
      </c>
      <c r="L68" s="335">
        <f>'ETR Capacities'!P68*365*_xlfn.XLOOKUP($B68,'Value Other Extern EUR-MWh'!$B$3:$B$27,'Value Other Extern EUR-MWh'!$H$3:$H$27)/1000</f>
        <v>0.94237801857585146</v>
      </c>
      <c r="M68" s="335">
        <f>'ETR Capacities'!Q68*365*_xlfn.XLOOKUP($B68,'Value Other Extern EUR-MWh'!$B$3:$B$27,'Value Other Extern EUR-MWh'!$H$3:$H$27)/1000</f>
        <v>0</v>
      </c>
      <c r="N68" s="335">
        <f>'ETR Capacities'!R68*365*(_xlfn.XLOOKUP('ETR Other Exter. Savings (MEUR)'!B68,'Value Other Extern EUR-MWh'!$B$3:$B$27,'Value Other Extern EUR-MWh'!$F$3:$F$27)-_xlfn.XLOOKUP('ETR Other Exter. Savings (MEUR)'!B68,'Value Other Extern EUR-MWh'!$B$3:$B$27,'Value Other Extern EUR-MWh'!$G$3:$G$27))/1000</f>
        <v>0</v>
      </c>
      <c r="O68" s="335">
        <v>0</v>
      </c>
      <c r="P68" s="338">
        <v>0</v>
      </c>
      <c r="Q68" s="335">
        <f>'ETR Capacities'!V68*365*_xlfn.XLOOKUP($B68,'Value Other Extern EUR-MWh'!$B$3:$B$27,'Value Other Extern EUR-MWh'!$H$3:$H$27)/1000</f>
        <v>0.94237801857585146</v>
      </c>
      <c r="R68" s="335">
        <f>'ETR Capacities'!W68*365*_xlfn.XLOOKUP($B68,'Value Other Extern EUR-MWh'!$B$3:$B$27,'Value Other Extern EUR-MWh'!$H$3:$H$27)/1000</f>
        <v>0</v>
      </c>
      <c r="S68" s="335">
        <f>'ETR Capacities'!X68*365*(_xlfn.XLOOKUP('ETR Other Exter. Savings (MEUR)'!B68,'Value Other Extern EUR-MWh'!$B$3:$B$27,'Value Other Extern EUR-MWh'!$F$3:$F$27)-_xlfn.XLOOKUP('ETR Other Exter. Savings (MEUR)'!B68,'Value Other Extern EUR-MWh'!$B$3:$B$27,'Value Other Extern EUR-MWh'!$G$3:$G$27))/1000</f>
        <v>0</v>
      </c>
      <c r="T68" s="335">
        <v>0</v>
      </c>
      <c r="U68" s="338">
        <v>0</v>
      </c>
      <c r="V68" s="335">
        <f>'ETR Capacities'!AB68*365*_xlfn.XLOOKUP($B68,'Value Other Extern EUR-MWh'!$B$3:$B$27,'Value Other Extern EUR-MWh'!$H$3:$H$27)/1000</f>
        <v>0.94237801857585146</v>
      </c>
      <c r="W68" s="335">
        <f>'ETR Capacities'!AC68*365*_xlfn.XLOOKUP($B68,'Value Other Extern EUR-MWh'!$B$3:$B$27,'Value Other Extern EUR-MWh'!$H$3:$H$27)/1000</f>
        <v>0</v>
      </c>
      <c r="X68" s="335">
        <f>'ETR Capacities'!AD68*365*(_xlfn.XLOOKUP('ETR Other Exter. Savings (MEUR)'!B68,'Value Other Extern EUR-MWh'!$B$3:$B$27,'Value Other Extern EUR-MWh'!$F$3:$F$27)-_xlfn.XLOOKUP('ETR Other Exter. Savings (MEUR)'!B68,'Value Other Extern EUR-MWh'!$B$3:$B$27,'Value Other Extern EUR-MWh'!$G$3:$G$27))/1000</f>
        <v>0</v>
      </c>
      <c r="Y68" s="335">
        <v>0</v>
      </c>
      <c r="Z68" s="338">
        <v>0</v>
      </c>
    </row>
    <row r="69" spans="2:26" ht="204" customHeight="1" x14ac:dyDescent="0.25">
      <c r="B69" s="494" t="str">
        <f>'ETR Capacities'!B69</f>
        <v>SK</v>
      </c>
      <c r="C69" s="450" t="str">
        <f>'ETR Capacities'!C69</f>
        <v>ETR-N-315</v>
      </c>
      <c r="D69" s="450" t="str">
        <f>_xlfn.XLOOKUP(C69,'Investment Project Main Info'!$E$4:$E$265,'Investment Project Main Info'!$F$4:$F$265)</f>
        <v>G2F - Gas to Future</v>
      </c>
      <c r="E69" s="450" t="str">
        <f>_xlfn.XLOOKUP(C69,'ETR Capacities'!$C$5:$C$79,'ETR Capacities'!$E$5:$E$79)</f>
        <v xml:space="preserve">Hydrogen and synthetic methane </v>
      </c>
      <c r="F69" s="761" t="str">
        <f>IF(_xlfn.XLOOKUP(C69,'ETR Capacities'!$C$5:$C$79,'ETR Capacities'!$F$5:$F$79)=0," ",_xlfn.XLOOKUP(C69,'ETR Capacities'!$C$5:$C$79,'ETR Capacities'!$F$5:$F$79))</f>
        <v xml:space="preserve"> </v>
      </c>
      <c r="G69" s="36">
        <f>'ETR Capacities'!J69*365*_xlfn.XLOOKUP($B69,'Value Other Extern EUR-MWh'!$B$3:$B$27,'Value Other Extern EUR-MWh'!$H$3:$H$27)/1000</f>
        <v>0</v>
      </c>
      <c r="H69" s="36">
        <f>'ETR Capacities'!K69*365*_xlfn.XLOOKUP($B69,'Value Other Extern EUR-MWh'!$B$3:$B$27,'Value Other Extern EUR-MWh'!$H$3:$H$27)/1000</f>
        <v>0</v>
      </c>
      <c r="I69" s="36">
        <f>'ETR Capacities'!L69*365*(_xlfn.XLOOKUP('ETR Other Exter. Savings (MEUR)'!B69,'Value Other Extern EUR-MWh'!$B$3:$B$27,'Value Other Extern EUR-MWh'!$F$3:$F$27)-_xlfn.XLOOKUP('ETR Other Exter. Savings (MEUR)'!B69,'Value Other Extern EUR-MWh'!$B$3:$B$27,'Value Other Extern EUR-MWh'!$G$3:$G$27))/1000</f>
        <v>0</v>
      </c>
      <c r="J69" s="36">
        <v>0</v>
      </c>
      <c r="K69" s="93">
        <v>0</v>
      </c>
      <c r="L69" s="105">
        <f>'ETR Capacities'!P69*365*_xlfn.XLOOKUP($B69,'Value Other Extern EUR-MWh'!$B$3:$B$27,'Value Other Extern EUR-MWh'!$H$3:$H$27)/1000</f>
        <v>1.0113325077399382</v>
      </c>
      <c r="M69" s="105">
        <f>'ETR Capacities'!Q69*365*_xlfn.XLOOKUP($B69,'Value Other Extern EUR-MWh'!$B$3:$B$27,'Value Other Extern EUR-MWh'!$H$3:$H$27)/1000</f>
        <v>0</v>
      </c>
      <c r="N69" s="105">
        <f>'ETR Capacities'!R69*365*(_xlfn.XLOOKUP('ETR Other Exter. Savings (MEUR)'!B69,'Value Other Extern EUR-MWh'!$B$3:$B$27,'Value Other Extern EUR-MWh'!$F$3:$F$27)-_xlfn.XLOOKUP('ETR Other Exter. Savings (MEUR)'!B69,'Value Other Extern EUR-MWh'!$B$3:$B$27,'Value Other Extern EUR-MWh'!$G$3:$G$27))/1000</f>
        <v>0</v>
      </c>
      <c r="O69" s="105">
        <v>0</v>
      </c>
      <c r="P69" s="106">
        <v>0</v>
      </c>
      <c r="Q69" s="105">
        <f>'ETR Capacities'!V69*365*_xlfn.XLOOKUP($B69,'Value Other Extern EUR-MWh'!$B$3:$B$27,'Value Other Extern EUR-MWh'!$H$3:$H$27)/1000</f>
        <v>1.0113325077399382</v>
      </c>
      <c r="R69" s="105">
        <f>'ETR Capacities'!W69*365*_xlfn.XLOOKUP($B69,'Value Other Extern EUR-MWh'!$B$3:$B$27,'Value Other Extern EUR-MWh'!$H$3:$H$27)/1000</f>
        <v>0</v>
      </c>
      <c r="S69" s="105">
        <f>'ETR Capacities'!X69*365*(_xlfn.XLOOKUP('ETR Other Exter. Savings (MEUR)'!B69,'Value Other Extern EUR-MWh'!$B$3:$B$27,'Value Other Extern EUR-MWh'!$F$3:$F$27)-_xlfn.XLOOKUP('ETR Other Exter. Savings (MEUR)'!B69,'Value Other Extern EUR-MWh'!$B$3:$B$27,'Value Other Extern EUR-MWh'!$G$3:$G$27))/1000</f>
        <v>0</v>
      </c>
      <c r="T69" s="105">
        <v>0</v>
      </c>
      <c r="U69" s="106">
        <v>0</v>
      </c>
      <c r="V69" s="105">
        <f>'ETR Capacities'!AB69*365*_xlfn.XLOOKUP($B69,'Value Other Extern EUR-MWh'!$B$3:$B$27,'Value Other Extern EUR-MWh'!$H$3:$H$27)/1000</f>
        <v>5.0566625386996913</v>
      </c>
      <c r="W69" s="105">
        <f>'ETR Capacities'!AC69*365*_xlfn.XLOOKUP($B69,'Value Other Extern EUR-MWh'!$B$3:$B$27,'Value Other Extern EUR-MWh'!$H$3:$H$27)/1000</f>
        <v>0</v>
      </c>
      <c r="X69" s="105">
        <f>'ETR Capacities'!AD69*365*(_xlfn.XLOOKUP('ETR Other Exter. Savings (MEUR)'!B69,'Value Other Extern EUR-MWh'!$B$3:$B$27,'Value Other Extern EUR-MWh'!$F$3:$F$27)-_xlfn.XLOOKUP('ETR Other Exter. Savings (MEUR)'!B69,'Value Other Extern EUR-MWh'!$B$3:$B$27,'Value Other Extern EUR-MWh'!$G$3:$G$27))/1000</f>
        <v>0</v>
      </c>
      <c r="Y69" s="105">
        <v>0</v>
      </c>
      <c r="Z69" s="106">
        <v>0</v>
      </c>
    </row>
    <row r="70" spans="2:26" ht="114.75" customHeight="1" x14ac:dyDescent="0.25">
      <c r="B70" s="494" t="str">
        <f>'ETR Capacities'!B70</f>
        <v>SK</v>
      </c>
      <c r="C70" s="450" t="str">
        <f>'ETR Capacities'!C70</f>
        <v>ETR-N-913</v>
      </c>
      <c r="D70" s="450" t="str">
        <f>_xlfn.XLOOKUP(C70,'Investment Project Main Info'!$E$4:$E$265,'Investment Project Main Info'!$F$4:$F$265)</f>
        <v>Modification of  NP23 MW turboset to a hydrogen-ready low-emissions at CS04</v>
      </c>
      <c r="E70" s="450" t="str">
        <f>_xlfn.XLOOKUP(C70,'ETR Capacities'!$C$5:$C$79,'ETR Capacities'!$E$5:$E$79)</f>
        <v xml:space="preserve">Hydrogen and synthetic methane </v>
      </c>
      <c r="F70" s="760"/>
      <c r="G70" s="36">
        <f>'ETR Capacities'!J70*365*_xlfn.XLOOKUP($B70,'Value Other Extern EUR-MWh'!$B$3:$B$27,'Value Other Extern EUR-MWh'!$H$3:$H$27)/1000</f>
        <v>0</v>
      </c>
      <c r="H70" s="36">
        <f>'ETR Capacities'!K70*365*_xlfn.XLOOKUP($B70,'Value Other Extern EUR-MWh'!$B$3:$B$27,'Value Other Extern EUR-MWh'!$H$3:$H$27)/1000</f>
        <v>0</v>
      </c>
      <c r="I70" s="36">
        <f>'ETR Capacities'!L70*365*(_xlfn.XLOOKUP('ETR Other Exter. Savings (MEUR)'!B70,'Value Other Extern EUR-MWh'!$B$3:$B$27,'Value Other Extern EUR-MWh'!$F$3:$F$27)-_xlfn.XLOOKUP('ETR Other Exter. Savings (MEUR)'!B70,'Value Other Extern EUR-MWh'!$B$3:$B$27,'Value Other Extern EUR-MWh'!$G$3:$G$27))/1000</f>
        <v>0</v>
      </c>
      <c r="J70" s="36">
        <v>0</v>
      </c>
      <c r="K70" s="93">
        <v>0</v>
      </c>
      <c r="L70" s="105">
        <f>'ETR Capacities'!P70*365*_xlfn.XLOOKUP($B70,'Value Other Extern EUR-MWh'!$B$3:$B$27,'Value Other Extern EUR-MWh'!$H$3:$H$27)/1000</f>
        <v>0</v>
      </c>
      <c r="M70" s="105">
        <f>'ETR Capacities'!Q70*365*_xlfn.XLOOKUP($B70,'Value Other Extern EUR-MWh'!$B$3:$B$27,'Value Other Extern EUR-MWh'!$H$3:$H$27)/1000</f>
        <v>0</v>
      </c>
      <c r="N70" s="105">
        <f>'ETR Capacities'!R70*365*(_xlfn.XLOOKUP('ETR Other Exter. Savings (MEUR)'!B70,'Value Other Extern EUR-MWh'!$B$3:$B$27,'Value Other Extern EUR-MWh'!$F$3:$F$27)-_xlfn.XLOOKUP('ETR Other Exter. Savings (MEUR)'!B70,'Value Other Extern EUR-MWh'!$B$3:$B$27,'Value Other Extern EUR-MWh'!$G$3:$G$27))/1000</f>
        <v>0</v>
      </c>
      <c r="O70" s="105">
        <v>0</v>
      </c>
      <c r="P70" s="106">
        <v>0</v>
      </c>
      <c r="Q70" s="105">
        <f>'ETR Capacities'!V70*365*_xlfn.XLOOKUP($B70,'Value Other Extern EUR-MWh'!$B$3:$B$27,'Value Other Extern EUR-MWh'!$H$3:$H$27)/1000</f>
        <v>0</v>
      </c>
      <c r="R70" s="105">
        <f>'ETR Capacities'!W70*365*_xlfn.XLOOKUP($B70,'Value Other Extern EUR-MWh'!$B$3:$B$27,'Value Other Extern EUR-MWh'!$H$3:$H$27)/1000</f>
        <v>0</v>
      </c>
      <c r="S70" s="105">
        <f>'ETR Capacities'!X70*365*(_xlfn.XLOOKUP('ETR Other Exter. Savings (MEUR)'!B70,'Value Other Extern EUR-MWh'!$B$3:$B$27,'Value Other Extern EUR-MWh'!$F$3:$F$27)-_xlfn.XLOOKUP('ETR Other Exter. Savings (MEUR)'!B70,'Value Other Extern EUR-MWh'!$B$3:$B$27,'Value Other Extern EUR-MWh'!$G$3:$G$27))/1000</f>
        <v>0</v>
      </c>
      <c r="T70" s="105">
        <v>0</v>
      </c>
      <c r="U70" s="106">
        <v>0</v>
      </c>
      <c r="V70" s="105">
        <f>'ETR Capacities'!AB70*365*_xlfn.XLOOKUP($B70,'Value Other Extern EUR-MWh'!$B$3:$B$27,'Value Other Extern EUR-MWh'!$H$3:$H$27)/1000</f>
        <v>0</v>
      </c>
      <c r="W70" s="105">
        <f>'ETR Capacities'!AC70*365*_xlfn.XLOOKUP($B70,'Value Other Extern EUR-MWh'!$B$3:$B$27,'Value Other Extern EUR-MWh'!$H$3:$H$27)/1000</f>
        <v>0</v>
      </c>
      <c r="X70" s="105">
        <f>'ETR Capacities'!AD70*365*(_xlfn.XLOOKUP('ETR Other Exter. Savings (MEUR)'!B70,'Value Other Extern EUR-MWh'!$B$3:$B$27,'Value Other Extern EUR-MWh'!$F$3:$F$27)-_xlfn.XLOOKUP('ETR Other Exter. Savings (MEUR)'!B70,'Value Other Extern EUR-MWh'!$B$3:$B$27,'Value Other Extern EUR-MWh'!$G$3:$G$27))/1000</f>
        <v>0</v>
      </c>
      <c r="Y70" s="105">
        <v>0</v>
      </c>
      <c r="Z70" s="106">
        <v>0</v>
      </c>
    </row>
    <row r="71" spans="2:26" ht="114" customHeight="1" x14ac:dyDescent="0.25">
      <c r="B71" s="494" t="str">
        <f>'ETR Capacities'!B71</f>
        <v>SK</v>
      </c>
      <c r="C71" s="499" t="str">
        <f>'ETR Capacities'!C71</f>
        <v>ETR-N-916</v>
      </c>
      <c r="D71" s="499" t="str">
        <f>_xlfn.XLOOKUP(C71,'Investment Project Main Info'!$E$4:$E$265,'Investment Project Main Info'!$F$4:$F$265)</f>
        <v>Measures for achieving hydrogen blending readiness of the transmission syst</v>
      </c>
      <c r="E71" s="499" t="str">
        <f>_xlfn.XLOOKUP(C71,'ETR Capacities'!$C$5:$C$79,'ETR Capacities'!$E$5:$E$79)</f>
        <v xml:space="preserve">Hydrogen and synthetic methane </v>
      </c>
      <c r="F71" s="446" t="str">
        <f>IF(_xlfn.XLOOKUP(C71,'ETR Capacities'!$C$5:$C$79,'ETR Capacities'!$F$5:$F$79)=0," ",_xlfn.XLOOKUP(C71,'ETR Capacities'!$C$5:$C$79,'ETR Capacities'!$F$5:$F$79))</f>
        <v xml:space="preserve"> </v>
      </c>
      <c r="G71" s="59">
        <f>'ETR Capacities'!J71*365*_xlfn.XLOOKUP($B71,'Value Other Extern EUR-MWh'!$B$3:$B$27,'Value Other Extern EUR-MWh'!$H$3:$H$27)/1000</f>
        <v>0</v>
      </c>
      <c r="H71" s="59">
        <f>'ETR Capacities'!K71*365*_xlfn.XLOOKUP($B71,'Value Other Extern EUR-MWh'!$B$3:$B$27,'Value Other Extern EUR-MWh'!$H$3:$H$27)/1000</f>
        <v>0</v>
      </c>
      <c r="I71" s="59">
        <f>'ETR Capacities'!L71*365*(_xlfn.XLOOKUP('ETR Other Exter. Savings (MEUR)'!B71,'Value Other Extern EUR-MWh'!$B$3:$B$27,'Value Other Extern EUR-MWh'!$F$3:$F$27)-_xlfn.XLOOKUP('ETR Other Exter. Savings (MEUR)'!B71,'Value Other Extern EUR-MWh'!$B$3:$B$27,'Value Other Extern EUR-MWh'!$G$3:$G$27))/1000</f>
        <v>0</v>
      </c>
      <c r="J71" s="59">
        <v>0</v>
      </c>
      <c r="K71" s="92">
        <v>0</v>
      </c>
      <c r="L71" s="334">
        <f>'ETR Capacities'!P71*365*_xlfn.XLOOKUP($B71,'Value Other Extern EUR-MWh'!$B$3:$B$27,'Value Other Extern EUR-MWh'!$H$3:$H$27)/1000</f>
        <v>0</v>
      </c>
      <c r="M71" s="334">
        <f>'ETR Capacities'!Q71*365*_xlfn.XLOOKUP($B71,'Value Other Extern EUR-MWh'!$B$3:$B$27,'Value Other Extern EUR-MWh'!$H$3:$H$27)/1000</f>
        <v>0</v>
      </c>
      <c r="N71" s="334">
        <f>'ETR Capacities'!R71*365*(_xlfn.XLOOKUP('ETR Other Exter. Savings (MEUR)'!B71,'Value Other Extern EUR-MWh'!$B$3:$B$27,'Value Other Extern EUR-MWh'!$F$3:$F$27)-_xlfn.XLOOKUP('ETR Other Exter. Savings (MEUR)'!B71,'Value Other Extern EUR-MWh'!$B$3:$B$27,'Value Other Extern EUR-MWh'!$G$3:$G$27))/1000</f>
        <v>0</v>
      </c>
      <c r="O71" s="334">
        <v>0</v>
      </c>
      <c r="P71" s="337">
        <v>0</v>
      </c>
      <c r="Q71" s="334">
        <f>'ETR Capacities'!V71*365*_xlfn.XLOOKUP($B71,'Value Other Extern EUR-MWh'!$B$3:$B$27,'Value Other Extern EUR-MWh'!$H$3:$H$27)/1000</f>
        <v>0</v>
      </c>
      <c r="R71" s="334">
        <f>'ETR Capacities'!W71*365*_xlfn.XLOOKUP($B71,'Value Other Extern EUR-MWh'!$B$3:$B$27,'Value Other Extern EUR-MWh'!$H$3:$H$27)/1000</f>
        <v>0</v>
      </c>
      <c r="S71" s="334">
        <f>'ETR Capacities'!X71*365*(_xlfn.XLOOKUP('ETR Other Exter. Savings (MEUR)'!B71,'Value Other Extern EUR-MWh'!$B$3:$B$27,'Value Other Extern EUR-MWh'!$F$3:$F$27)-_xlfn.XLOOKUP('ETR Other Exter. Savings (MEUR)'!B71,'Value Other Extern EUR-MWh'!$B$3:$B$27,'Value Other Extern EUR-MWh'!$G$3:$G$27))/1000</f>
        <v>0</v>
      </c>
      <c r="T71" s="334">
        <v>0</v>
      </c>
      <c r="U71" s="337">
        <v>0</v>
      </c>
      <c r="V71" s="334">
        <f>'ETR Capacities'!AB71*365*_xlfn.XLOOKUP($B71,'Value Other Extern EUR-MWh'!$B$3:$B$27,'Value Other Extern EUR-MWh'!$H$3:$H$27)/1000</f>
        <v>0</v>
      </c>
      <c r="W71" s="334">
        <f>'ETR Capacities'!AC71*365*_xlfn.XLOOKUP($B71,'Value Other Extern EUR-MWh'!$B$3:$B$27,'Value Other Extern EUR-MWh'!$H$3:$H$27)/1000</f>
        <v>0</v>
      </c>
      <c r="X71" s="334">
        <f>'ETR Capacities'!AD71*365*(_xlfn.XLOOKUP('ETR Other Exter. Savings (MEUR)'!B71,'Value Other Extern EUR-MWh'!$B$3:$B$27,'Value Other Extern EUR-MWh'!$F$3:$F$27)-_xlfn.XLOOKUP('ETR Other Exter. Savings (MEUR)'!B71,'Value Other Extern EUR-MWh'!$B$3:$B$27,'Value Other Extern EUR-MWh'!$G$3:$G$27))/1000</f>
        <v>0</v>
      </c>
      <c r="Y71" s="334">
        <v>0</v>
      </c>
      <c r="Z71" s="337">
        <v>0</v>
      </c>
    </row>
    <row r="72" spans="2:26" ht="107.25" customHeight="1" thickBot="1" x14ac:dyDescent="0.3">
      <c r="B72" s="494" t="str">
        <f>'ETR Capacities'!B72</f>
        <v>SK</v>
      </c>
      <c r="C72" s="503" t="str">
        <f>'ETR Capacities'!C72</f>
        <v>ETR-N-920</v>
      </c>
      <c r="D72" s="503" t="str">
        <f>_xlfn.XLOOKUP(C72,'Investment Project Main Info'!$E$4:$E$265,'Investment Project Main Info'!$F$4:$F$265)</f>
        <v>Measures for the reduction of methane emissions</v>
      </c>
      <c r="E72" s="503" t="str">
        <f>_xlfn.XLOOKUP(C72,'ETR Capacities'!$C$5:$C$79,'ETR Capacities'!$E$5:$E$79)</f>
        <v>Methane Emissions</v>
      </c>
      <c r="F72" s="452" t="str">
        <f>IF(_xlfn.XLOOKUP(C72,'ETR Capacities'!$C$5:$C$79,'ETR Capacities'!$F$5:$F$79)=0," ",_xlfn.XLOOKUP(C72,'ETR Capacities'!$C$5:$C$79,'ETR Capacities'!$F$5:$F$79))</f>
        <v xml:space="preserve"> </v>
      </c>
      <c r="G72" s="44">
        <f>'ETR Capacities'!J72*365*_xlfn.XLOOKUP($B72,'Value Other Extern EUR-MWh'!$B$3:$B$27,'Value Other Extern EUR-MWh'!$H$3:$H$27)/1000</f>
        <v>0</v>
      </c>
      <c r="H72" s="44">
        <f>'ETR Capacities'!K72*365*_xlfn.XLOOKUP($B72,'Value Other Extern EUR-MWh'!$B$3:$B$27,'Value Other Extern EUR-MWh'!$H$3:$H$27)/1000</f>
        <v>0</v>
      </c>
      <c r="I72" s="44">
        <f>'ETR Capacities'!L72*365*(_xlfn.XLOOKUP('ETR Other Exter. Savings (MEUR)'!B72,'Value Other Extern EUR-MWh'!$B$3:$B$27,'Value Other Extern EUR-MWh'!$F$3:$F$27)-_xlfn.XLOOKUP('ETR Other Exter. Savings (MEUR)'!B72,'Value Other Extern EUR-MWh'!$B$3:$B$27,'Value Other Extern EUR-MWh'!$G$3:$G$27))/1000</f>
        <v>0</v>
      </c>
      <c r="J72" s="44">
        <v>0</v>
      </c>
      <c r="K72" s="96">
        <v>0</v>
      </c>
      <c r="L72" s="111">
        <f>'ETR Capacities'!P72*365*_xlfn.XLOOKUP($B72,'Value Other Extern EUR-MWh'!$B$3:$B$27,'Value Other Extern EUR-MWh'!$H$3:$H$27)/1000</f>
        <v>0</v>
      </c>
      <c r="M72" s="111">
        <f>'ETR Capacities'!Q72*365*_xlfn.XLOOKUP($B72,'Value Other Extern EUR-MWh'!$B$3:$B$27,'Value Other Extern EUR-MWh'!$H$3:$H$27)/1000</f>
        <v>0</v>
      </c>
      <c r="N72" s="111">
        <f>'ETR Capacities'!R72*365*(_xlfn.XLOOKUP('ETR Other Exter. Savings (MEUR)'!B72,'Value Other Extern EUR-MWh'!$B$3:$B$27,'Value Other Extern EUR-MWh'!$F$3:$F$27)-_xlfn.XLOOKUP('ETR Other Exter. Savings (MEUR)'!B72,'Value Other Extern EUR-MWh'!$B$3:$B$27,'Value Other Extern EUR-MWh'!$G$3:$G$27))/1000</f>
        <v>0</v>
      </c>
      <c r="O72" s="111">
        <v>0</v>
      </c>
      <c r="P72" s="112">
        <v>0</v>
      </c>
      <c r="Q72" s="111">
        <f>'ETR Capacities'!V72*365*_xlfn.XLOOKUP($B72,'Value Other Extern EUR-MWh'!$B$3:$B$27,'Value Other Extern EUR-MWh'!$H$3:$H$27)/1000</f>
        <v>0</v>
      </c>
      <c r="R72" s="111">
        <f>'ETR Capacities'!W72*365*_xlfn.XLOOKUP($B72,'Value Other Extern EUR-MWh'!$B$3:$B$27,'Value Other Extern EUR-MWh'!$H$3:$H$27)/1000</f>
        <v>0</v>
      </c>
      <c r="S72" s="111">
        <f>'ETR Capacities'!X72*365*(_xlfn.XLOOKUP('ETR Other Exter. Savings (MEUR)'!B72,'Value Other Extern EUR-MWh'!$B$3:$B$27,'Value Other Extern EUR-MWh'!$F$3:$F$27)-_xlfn.XLOOKUP('ETR Other Exter. Savings (MEUR)'!B72,'Value Other Extern EUR-MWh'!$B$3:$B$27,'Value Other Extern EUR-MWh'!$G$3:$G$27))/1000</f>
        <v>0</v>
      </c>
      <c r="T72" s="111">
        <v>0</v>
      </c>
      <c r="U72" s="112">
        <v>0</v>
      </c>
      <c r="V72" s="111">
        <f>'ETR Capacities'!AB72*365*_xlfn.XLOOKUP($B72,'Value Other Extern EUR-MWh'!$B$3:$B$27,'Value Other Extern EUR-MWh'!$H$3:$H$27)/1000</f>
        <v>0</v>
      </c>
      <c r="W72" s="111">
        <f>'ETR Capacities'!AC72*365*_xlfn.XLOOKUP($B72,'Value Other Extern EUR-MWh'!$B$3:$B$27,'Value Other Extern EUR-MWh'!$H$3:$H$27)/1000</f>
        <v>0</v>
      </c>
      <c r="X72" s="111">
        <f>'ETR Capacities'!AD72*365*(_xlfn.XLOOKUP('ETR Other Exter. Savings (MEUR)'!B72,'Value Other Extern EUR-MWh'!$B$3:$B$27,'Value Other Extern EUR-MWh'!$F$3:$F$27)-_xlfn.XLOOKUP('ETR Other Exter. Savings (MEUR)'!B72,'Value Other Extern EUR-MWh'!$B$3:$B$27,'Value Other Extern EUR-MWh'!$G$3:$G$27))/1000</f>
        <v>0</v>
      </c>
      <c r="Y72" s="111">
        <v>0</v>
      </c>
      <c r="Z72" s="112">
        <v>0</v>
      </c>
    </row>
    <row r="73" spans="2:26" ht="139.5" customHeight="1" x14ac:dyDescent="0.25">
      <c r="B73" s="493" t="str">
        <f>'ETR Capacities'!B73</f>
        <v>ES</v>
      </c>
      <c r="C73" s="504" t="str">
        <f>'ETR Capacities'!C73</f>
        <v>ETR-N-504</v>
      </c>
      <c r="D73" s="504" t="str">
        <f>_xlfn.XLOOKUP(C73,'Investment Project Main Info'!$E$4:$E$265,'Investment Project Main Info'!$F$4:$F$265)</f>
        <v>Sun2Hy</v>
      </c>
      <c r="E73" s="504" t="str">
        <f>_xlfn.XLOOKUP(C73,'ETR Capacities'!$C$5:$C$79,'ETR Capacities'!$E$5:$E$79)</f>
        <v xml:space="preserve">Hydrogen and synthetic methane </v>
      </c>
      <c r="F73" s="453" t="str">
        <f>IF(_xlfn.XLOOKUP(C73,'ETR Capacities'!$C$5:$C$79,'ETR Capacities'!$F$5:$F$79)=0," ",_xlfn.XLOOKUP(C73,'ETR Capacities'!$C$5:$C$79,'ETR Capacities'!$F$5:$F$79))</f>
        <v xml:space="preserve"> </v>
      </c>
      <c r="G73" s="60">
        <f>'ETR Capacities'!J73*365*_xlfn.XLOOKUP($B73,'Value Other Extern EUR-MWh'!$B$3:$B$27,'Value Other Extern EUR-MWh'!$H$3:$H$27)/1000</f>
        <v>0</v>
      </c>
      <c r="H73" s="60">
        <f>'ETR Capacities'!K73*365*_xlfn.XLOOKUP($B73,'Value Other Extern EUR-MWh'!$B$3:$B$27,'Value Other Extern EUR-MWh'!$H$3:$H$27)/1000</f>
        <v>0</v>
      </c>
      <c r="I73" s="60">
        <f>'ETR Capacities'!L73*365*(_xlfn.XLOOKUP('ETR Other Exter. Savings (MEUR)'!B73,'Value Other Extern EUR-MWh'!$B$3:$B$27,'Value Other Extern EUR-MWh'!$F$3:$F$27)-_xlfn.XLOOKUP('ETR Other Exter. Savings (MEUR)'!B73,'Value Other Extern EUR-MWh'!$B$3:$B$27,'Value Other Extern EUR-MWh'!$G$3:$G$27))/1000</f>
        <v>0</v>
      </c>
      <c r="J73" s="60">
        <v>0</v>
      </c>
      <c r="K73" s="97">
        <v>0</v>
      </c>
      <c r="L73" s="335">
        <f>'ETR Capacities'!P73*365*_xlfn.XLOOKUP($B73,'Value Other Extern EUR-MWh'!$B$3:$B$27,'Value Other Extern EUR-MWh'!$H$3:$H$27)/1000</f>
        <v>2.6402043343653255E-2</v>
      </c>
      <c r="M73" s="335">
        <f>'ETR Capacities'!Q73*365*_xlfn.XLOOKUP($B73,'Value Other Extern EUR-MWh'!$B$3:$B$27,'Value Other Extern EUR-MWh'!$H$3:$H$27)/1000</f>
        <v>0</v>
      </c>
      <c r="N73" s="335">
        <f>'ETR Capacities'!R73*365*(_xlfn.XLOOKUP('ETR Other Exter. Savings (MEUR)'!B73,'Value Other Extern EUR-MWh'!$B$3:$B$27,'Value Other Extern EUR-MWh'!$F$3:$F$27)-_xlfn.XLOOKUP('ETR Other Exter. Savings (MEUR)'!B73,'Value Other Extern EUR-MWh'!$B$3:$B$27,'Value Other Extern EUR-MWh'!$G$3:$G$27))/1000</f>
        <v>0</v>
      </c>
      <c r="O73" s="335">
        <v>0</v>
      </c>
      <c r="P73" s="338">
        <v>0</v>
      </c>
      <c r="Q73" s="335">
        <f>'ETR Capacities'!V73*365*_xlfn.XLOOKUP($B73,'Value Other Extern EUR-MWh'!$B$3:$B$27,'Value Other Extern EUR-MWh'!$H$3:$H$27)/1000</f>
        <v>2.6402043343653255E-2</v>
      </c>
      <c r="R73" s="335">
        <f>'ETR Capacities'!W73*365*_xlfn.XLOOKUP($B73,'Value Other Extern EUR-MWh'!$B$3:$B$27,'Value Other Extern EUR-MWh'!$H$3:$H$27)/1000</f>
        <v>0</v>
      </c>
      <c r="S73" s="335">
        <f>'ETR Capacities'!X73*365*(_xlfn.XLOOKUP('ETR Other Exter. Savings (MEUR)'!B73,'Value Other Extern EUR-MWh'!$B$3:$B$27,'Value Other Extern EUR-MWh'!$F$3:$F$27)-_xlfn.XLOOKUP('ETR Other Exter. Savings (MEUR)'!B73,'Value Other Extern EUR-MWh'!$B$3:$B$27,'Value Other Extern EUR-MWh'!$G$3:$G$27))/1000</f>
        <v>0</v>
      </c>
      <c r="T73" s="335">
        <v>0</v>
      </c>
      <c r="U73" s="338">
        <v>0</v>
      </c>
      <c r="V73" s="335">
        <f>'ETR Capacities'!AB73*365*_xlfn.XLOOKUP($B73,'Value Other Extern EUR-MWh'!$B$3:$B$27,'Value Other Extern EUR-MWh'!$H$3:$H$27)/1000</f>
        <v>2.6402043343653255E-2</v>
      </c>
      <c r="W73" s="335">
        <f>'ETR Capacities'!AC73*365*_xlfn.XLOOKUP($B73,'Value Other Extern EUR-MWh'!$B$3:$B$27,'Value Other Extern EUR-MWh'!$H$3:$H$27)/1000</f>
        <v>0</v>
      </c>
      <c r="X73" s="335">
        <f>'ETR Capacities'!AD73*365*(_xlfn.XLOOKUP('ETR Other Exter. Savings (MEUR)'!B73,'Value Other Extern EUR-MWh'!$B$3:$B$27,'Value Other Extern EUR-MWh'!$F$3:$F$27)-_xlfn.XLOOKUP('ETR Other Exter. Savings (MEUR)'!B73,'Value Other Extern EUR-MWh'!$B$3:$B$27,'Value Other Extern EUR-MWh'!$G$3:$G$27))/1000</f>
        <v>0</v>
      </c>
      <c r="Y73" s="335">
        <v>0</v>
      </c>
      <c r="Z73" s="338">
        <v>0</v>
      </c>
    </row>
    <row r="74" spans="2:26" ht="198" customHeight="1" x14ac:dyDescent="0.25">
      <c r="B74" s="494" t="str">
        <f>'ETR Capacities'!B74</f>
        <v>ES</v>
      </c>
      <c r="C74" s="450" t="str">
        <f>'ETR Capacities'!C74</f>
        <v>ETR-N-537</v>
      </c>
      <c r="D74" s="450" t="str">
        <f>_xlfn.XLOOKUP(C74,'Investment Project Main Info'!$E$4:$E$265,'Investment Project Main Info'!$F$4:$F$265)</f>
        <v>Green Crane - Spain</v>
      </c>
      <c r="E74" s="450" t="str">
        <f>_xlfn.XLOOKUP(C74,'ETR Capacities'!$C$5:$C$79,'ETR Capacities'!$E$5:$E$79)</f>
        <v xml:space="preserve">Hydrogen and synthetic methane </v>
      </c>
      <c r="F74" s="447" t="str">
        <f>IF(_xlfn.XLOOKUP(C74,'ETR Capacities'!$C$5:$C$79,'ETR Capacities'!$F$5:$F$79)=0," ",_xlfn.XLOOKUP(C74,'ETR Capacities'!$C$5:$C$79,'ETR Capacities'!$F$5:$F$79))</f>
        <v xml:space="preserve"> </v>
      </c>
      <c r="G74" s="36">
        <f>'ETR Capacities'!J74*365*_xlfn.XLOOKUP($B74,'Value Other Extern EUR-MWh'!$B$3:$B$27,'Value Other Extern EUR-MWh'!$H$3:$H$27)/1000</f>
        <v>0</v>
      </c>
      <c r="H74" s="36">
        <f>'ETR Capacities'!K74*365*_xlfn.XLOOKUP($B74,'Value Other Extern EUR-MWh'!$B$3:$B$27,'Value Other Extern EUR-MWh'!$H$3:$H$27)/1000</f>
        <v>0</v>
      </c>
      <c r="I74" s="36">
        <f>'ETR Capacities'!L74*365*(_xlfn.XLOOKUP('ETR Other Exter. Savings (MEUR)'!B74,'Value Other Extern EUR-MWh'!$B$3:$B$27,'Value Other Extern EUR-MWh'!$F$3:$F$27)-_xlfn.XLOOKUP('ETR Other Exter. Savings (MEUR)'!B74,'Value Other Extern EUR-MWh'!$B$3:$B$27,'Value Other Extern EUR-MWh'!$G$3:$G$27))/1000</f>
        <v>0</v>
      </c>
      <c r="J74" s="36">
        <v>0</v>
      </c>
      <c r="K74" s="93">
        <v>0</v>
      </c>
      <c r="L74" s="105">
        <f>'ETR Capacities'!P74*365*_xlfn.XLOOKUP($B74,'Value Other Extern EUR-MWh'!$B$3:$B$27,'Value Other Extern EUR-MWh'!$H$3:$H$27)/1000</f>
        <v>0.24801919504643968</v>
      </c>
      <c r="M74" s="105">
        <f>'ETR Capacities'!Q74*365*_xlfn.XLOOKUP($B74,'Value Other Extern EUR-MWh'!$B$3:$B$27,'Value Other Extern EUR-MWh'!$H$3:$H$27)/1000</f>
        <v>0</v>
      </c>
      <c r="N74" s="105">
        <f>'ETR Capacities'!R74*365*(_xlfn.XLOOKUP('ETR Other Exter. Savings (MEUR)'!B74,'Value Other Extern EUR-MWh'!$B$3:$B$27,'Value Other Extern EUR-MWh'!$F$3:$F$27)-_xlfn.XLOOKUP('ETR Other Exter. Savings (MEUR)'!B74,'Value Other Extern EUR-MWh'!$B$3:$B$27,'Value Other Extern EUR-MWh'!$G$3:$G$27))/1000</f>
        <v>0</v>
      </c>
      <c r="O74" s="105">
        <v>0</v>
      </c>
      <c r="P74" s="106">
        <v>0</v>
      </c>
      <c r="Q74" s="105">
        <f>'ETR Capacities'!V74*365*_xlfn.XLOOKUP($B74,'Value Other Extern EUR-MWh'!$B$3:$B$27,'Value Other Extern EUR-MWh'!$H$3:$H$27)/1000</f>
        <v>0.24801919504643968</v>
      </c>
      <c r="R74" s="105">
        <f>'ETR Capacities'!W74*365*_xlfn.XLOOKUP($B74,'Value Other Extern EUR-MWh'!$B$3:$B$27,'Value Other Extern EUR-MWh'!$H$3:$H$27)/1000</f>
        <v>0</v>
      </c>
      <c r="S74" s="105">
        <f>'ETR Capacities'!X74*365*(_xlfn.XLOOKUP('ETR Other Exter. Savings (MEUR)'!B74,'Value Other Extern EUR-MWh'!$B$3:$B$27,'Value Other Extern EUR-MWh'!$F$3:$F$27)-_xlfn.XLOOKUP('ETR Other Exter. Savings (MEUR)'!B74,'Value Other Extern EUR-MWh'!$B$3:$B$27,'Value Other Extern EUR-MWh'!$G$3:$G$27))/1000</f>
        <v>0</v>
      </c>
      <c r="T74" s="105">
        <v>0</v>
      </c>
      <c r="U74" s="106">
        <v>0</v>
      </c>
      <c r="V74" s="105">
        <f>'ETR Capacities'!AB74*365*_xlfn.XLOOKUP($B74,'Value Other Extern EUR-MWh'!$B$3:$B$27,'Value Other Extern EUR-MWh'!$H$3:$H$27)/1000</f>
        <v>0.24801919504643968</v>
      </c>
      <c r="W74" s="105">
        <f>'ETR Capacities'!AC74*365*_xlfn.XLOOKUP($B74,'Value Other Extern EUR-MWh'!$B$3:$B$27,'Value Other Extern EUR-MWh'!$H$3:$H$27)/1000</f>
        <v>0</v>
      </c>
      <c r="X74" s="105">
        <f>'ETR Capacities'!AD74*365*(_xlfn.XLOOKUP('ETR Other Exter. Savings (MEUR)'!B74,'Value Other Extern EUR-MWh'!$B$3:$B$27,'Value Other Extern EUR-MWh'!$F$3:$F$27)-_xlfn.XLOOKUP('ETR Other Exter. Savings (MEUR)'!B74,'Value Other Extern EUR-MWh'!$B$3:$B$27,'Value Other Extern EUR-MWh'!$G$3:$G$27))/1000</f>
        <v>0</v>
      </c>
      <c r="Y74" s="105">
        <v>0</v>
      </c>
      <c r="Z74" s="106">
        <v>0</v>
      </c>
    </row>
    <row r="75" spans="2:26" ht="203.25" customHeight="1" x14ac:dyDescent="0.25">
      <c r="B75" s="494" t="str">
        <f>'ETR Capacities'!B75</f>
        <v>ES</v>
      </c>
      <c r="C75" s="450" t="str">
        <f>'ETR Capacities'!C75</f>
        <v>ETR-F-541</v>
      </c>
      <c r="D75" s="450" t="str">
        <f>_xlfn.XLOOKUP(C75,'Investment Project Main Info'!$E$4:$E$265,'Investment Project Main Info'!$F$4:$F$265)</f>
        <v xml:space="preserve">CORE LNGas hive and LNGHIVE2 Infrastructure and logistic solutions </v>
      </c>
      <c r="E75" s="450" t="str">
        <f>_xlfn.XLOOKUP(C75,'ETR Capacities'!$C$5:$C$79,'ETR Capacities'!$E$5:$E$79)</f>
        <v>CNG/LNG for transport</v>
      </c>
      <c r="F75" s="447" t="str">
        <f>IF(_xlfn.XLOOKUP(C75,'ETR Capacities'!$C$5:$C$79,'ETR Capacities'!$F$5:$F$79)=0," ",_xlfn.XLOOKUP(C75,'ETR Capacities'!$C$5:$C$79,'ETR Capacities'!$F$5:$F$79))</f>
        <v xml:space="preserve"> </v>
      </c>
      <c r="G75" s="36"/>
      <c r="H75" s="36"/>
      <c r="I75" s="36"/>
      <c r="J75" s="36"/>
      <c r="K75" s="93"/>
      <c r="L75" s="105"/>
      <c r="M75" s="105"/>
      <c r="N75" s="105"/>
      <c r="O75" s="105"/>
      <c r="P75" s="106"/>
      <c r="Q75" s="105"/>
      <c r="R75" s="105"/>
      <c r="S75" s="105"/>
      <c r="T75" s="105"/>
      <c r="U75" s="106"/>
      <c r="V75" s="105"/>
      <c r="W75" s="105"/>
      <c r="X75" s="105"/>
      <c r="Y75" s="105"/>
      <c r="Z75" s="106"/>
    </row>
    <row r="76" spans="2:26" ht="199.5" customHeight="1" x14ac:dyDescent="0.25">
      <c r="B76" s="494" t="str">
        <f>'ETR Capacities'!B76</f>
        <v>ES</v>
      </c>
      <c r="C76" s="450" t="str">
        <f>'ETR Capacities'!C76</f>
        <v>ETR-F-632</v>
      </c>
      <c r="D76" s="450" t="str">
        <f>_xlfn.XLOOKUP(C76,'Investment Project Main Info'!$E$4:$E$265,'Investment Project Main Info'!$F$4:$F$265)</f>
        <v>Railway project roadmap. Transformation to LNG</v>
      </c>
      <c r="E76" s="450" t="str">
        <f>_xlfn.XLOOKUP(C76,'ETR Capacities'!$C$5:$C$79,'ETR Capacities'!$E$5:$E$79)</f>
        <v>CNG/LNG for transport</v>
      </c>
      <c r="F76" s="447" t="str">
        <f>IF(_xlfn.XLOOKUP(C76,'ETR Capacities'!$C$5:$C$79,'ETR Capacities'!$F$5:$F$79)=0," ",_xlfn.XLOOKUP(C76,'ETR Capacities'!$C$5:$C$79,'ETR Capacities'!$F$5:$F$79))</f>
        <v xml:space="preserve"> </v>
      </c>
      <c r="G76" s="36"/>
      <c r="H76" s="36"/>
      <c r="I76" s="36"/>
      <c r="J76" s="36"/>
      <c r="K76" s="93"/>
      <c r="L76" s="105"/>
      <c r="M76" s="105"/>
      <c r="N76" s="105"/>
      <c r="O76" s="105"/>
      <c r="P76" s="106"/>
      <c r="Q76" s="105"/>
      <c r="R76" s="105"/>
      <c r="S76" s="105"/>
      <c r="T76" s="105"/>
      <c r="U76" s="106"/>
      <c r="V76" s="105"/>
      <c r="W76" s="105"/>
      <c r="X76" s="105"/>
      <c r="Y76" s="105"/>
      <c r="Z76" s="106"/>
    </row>
    <row r="77" spans="2:26" ht="119.25" customHeight="1" x14ac:dyDescent="0.25">
      <c r="B77" s="494" t="str">
        <f>'ETR Capacities'!B77</f>
        <v>ES</v>
      </c>
      <c r="C77" s="450" t="str">
        <f>'ETR Capacities'!C77</f>
        <v>ETR-N-427</v>
      </c>
      <c r="D77" s="450" t="str">
        <f>_xlfn.XLOOKUP(C77,'Investment Project Main Info'!$E$4:$E$265,'Investment Project Main Info'!$F$4:$F$265)</f>
        <v>P2G integrated in Reganosa NG Transmission Grid</v>
      </c>
      <c r="E77" s="450" t="str">
        <f>_xlfn.XLOOKUP(C77,'ETR Capacities'!$C$5:$C$79,'ETR Capacities'!$E$5:$E$79)</f>
        <v xml:space="preserve">Hydrogen and synthetic methane </v>
      </c>
      <c r="F77" s="447" t="str">
        <f>IF(_xlfn.XLOOKUP(C77,'ETR Capacities'!$C$5:$C$79,'ETR Capacities'!$F$5:$F$79)=0," ",_xlfn.XLOOKUP(C77,'ETR Capacities'!$C$5:$C$79,'ETR Capacities'!$F$5:$F$79))</f>
        <v xml:space="preserve"> </v>
      </c>
      <c r="G77" s="36">
        <f>'ETR Capacities'!J77*365*_xlfn.XLOOKUP($B77,'Value Other Extern EUR-MWh'!$B$3:$B$27,'Value Other Extern EUR-MWh'!$H$3:$H$27)/1000</f>
        <v>0</v>
      </c>
      <c r="H77" s="36">
        <f>'ETR Capacities'!K77*365*_xlfn.XLOOKUP($B77,'Value Other Extern EUR-MWh'!$B$3:$B$27,'Value Other Extern EUR-MWh'!$H$3:$H$27)/1000</f>
        <v>0</v>
      </c>
      <c r="I77" s="36">
        <f>'ETR Capacities'!L77*365*(_xlfn.XLOOKUP('ETR Other Exter. Savings (MEUR)'!B77,'Value Other Extern EUR-MWh'!$B$3:$B$27,'Value Other Extern EUR-MWh'!$F$3:$F$27)-_xlfn.XLOOKUP('ETR Other Exter. Savings (MEUR)'!B77,'Value Other Extern EUR-MWh'!$B$3:$B$27,'Value Other Extern EUR-MWh'!$G$3:$G$27))/1000</f>
        <v>0</v>
      </c>
      <c r="J77" s="36">
        <v>0</v>
      </c>
      <c r="K77" s="93">
        <v>0</v>
      </c>
      <c r="L77" s="105">
        <f>'ETR Capacities'!P77*365*_xlfn.XLOOKUP($B77,'Value Other Extern EUR-MWh'!$B$3:$B$27,'Value Other Extern EUR-MWh'!$H$3:$H$27)/1000</f>
        <v>0.7600588235294119</v>
      </c>
      <c r="M77" s="105">
        <f>'ETR Capacities'!Q77*365*_xlfn.XLOOKUP($B77,'Value Other Extern EUR-MWh'!$B$3:$B$27,'Value Other Extern EUR-MWh'!$H$3:$H$27)/1000</f>
        <v>0</v>
      </c>
      <c r="N77" s="105">
        <f>'ETR Capacities'!R77*365*(_xlfn.XLOOKUP('ETR Other Exter. Savings (MEUR)'!B77,'Value Other Extern EUR-MWh'!$B$3:$B$27,'Value Other Extern EUR-MWh'!$F$3:$F$27)-_xlfn.XLOOKUP('ETR Other Exter. Savings (MEUR)'!B77,'Value Other Extern EUR-MWh'!$B$3:$B$27,'Value Other Extern EUR-MWh'!$G$3:$G$27))/1000</f>
        <v>0</v>
      </c>
      <c r="O77" s="105">
        <v>0</v>
      </c>
      <c r="P77" s="106">
        <v>0</v>
      </c>
      <c r="Q77" s="105">
        <f>'ETR Capacities'!V77*365*_xlfn.XLOOKUP($B77,'Value Other Extern EUR-MWh'!$B$3:$B$27,'Value Other Extern EUR-MWh'!$H$3:$H$27)/1000</f>
        <v>0.7600588235294119</v>
      </c>
      <c r="R77" s="105">
        <f>'ETR Capacities'!W77*365*_xlfn.XLOOKUP($B77,'Value Other Extern EUR-MWh'!$B$3:$B$27,'Value Other Extern EUR-MWh'!$H$3:$H$27)/1000</f>
        <v>0</v>
      </c>
      <c r="S77" s="105">
        <f>'ETR Capacities'!X77*365*(_xlfn.XLOOKUP('ETR Other Exter. Savings (MEUR)'!B77,'Value Other Extern EUR-MWh'!$B$3:$B$27,'Value Other Extern EUR-MWh'!$F$3:$F$27)-_xlfn.XLOOKUP('ETR Other Exter. Savings (MEUR)'!B77,'Value Other Extern EUR-MWh'!$B$3:$B$27,'Value Other Extern EUR-MWh'!$G$3:$G$27))/1000</f>
        <v>0</v>
      </c>
      <c r="T77" s="105">
        <v>0</v>
      </c>
      <c r="U77" s="106">
        <v>0</v>
      </c>
      <c r="V77" s="105">
        <f>'ETR Capacities'!AB77*365*_xlfn.XLOOKUP($B77,'Value Other Extern EUR-MWh'!$B$3:$B$27,'Value Other Extern EUR-MWh'!$H$3:$H$27)/1000</f>
        <v>0.7600588235294119</v>
      </c>
      <c r="W77" s="105">
        <f>'ETR Capacities'!AC77*365*_xlfn.XLOOKUP($B77,'Value Other Extern EUR-MWh'!$B$3:$B$27,'Value Other Extern EUR-MWh'!$H$3:$H$27)/1000</f>
        <v>0</v>
      </c>
      <c r="X77" s="105">
        <f>'ETR Capacities'!AD77*365*(_xlfn.XLOOKUP('ETR Other Exter. Savings (MEUR)'!B77,'Value Other Extern EUR-MWh'!$B$3:$B$27,'Value Other Extern EUR-MWh'!$F$3:$F$27)-_xlfn.XLOOKUP('ETR Other Exter. Savings (MEUR)'!B77,'Value Other Extern EUR-MWh'!$B$3:$B$27,'Value Other Extern EUR-MWh'!$G$3:$G$27))/1000</f>
        <v>0</v>
      </c>
      <c r="Y77" s="105">
        <v>0</v>
      </c>
      <c r="Z77" s="106">
        <v>0</v>
      </c>
    </row>
    <row r="78" spans="2:26" ht="168" customHeight="1" x14ac:dyDescent="0.25">
      <c r="B78" s="497" t="str">
        <f>'ETR Capacities'!B78</f>
        <v>ES</v>
      </c>
      <c r="C78" s="499" t="str">
        <f>'ETR Capacities'!C78</f>
        <v>ETR-N-483</v>
      </c>
      <c r="D78" s="499" t="str">
        <f>_xlfn.XLOOKUP(C78,'Investment Project Main Info'!$E$4:$E$265,'Investment Project Main Info'!$F$4:$F$265)</f>
        <v>L2DG (LNG to Decarbonised Gas)</v>
      </c>
      <c r="E78" s="499" t="str">
        <f>_xlfn.XLOOKUP(C78,'ETR Capacities'!$C$5:$C$79,'ETR Capacities'!$E$5:$E$79)</f>
        <v xml:space="preserve">Hydrogen and synthetic methane </v>
      </c>
      <c r="F78" s="446" t="str">
        <f>IF(_xlfn.XLOOKUP(C78,'ETR Capacities'!$C$5:$C$79,'ETR Capacities'!$F$5:$F$79)=0," ",_xlfn.XLOOKUP(C78,'ETR Capacities'!$C$5:$C$79,'ETR Capacities'!$F$5:$F$79))</f>
        <v xml:space="preserve"> </v>
      </c>
      <c r="G78" s="59">
        <f>'ETR Capacities'!J78*365*_xlfn.XLOOKUP($B78,'Value Other Extern EUR-MWh'!$B$3:$B$27,'Value Other Extern EUR-MWh'!$H$3:$H$27)/1000</f>
        <v>0</v>
      </c>
      <c r="H78" s="59">
        <f>'ETR Capacities'!K78*365*_xlfn.XLOOKUP($B78,'Value Other Extern EUR-MWh'!$B$3:$B$27,'Value Other Extern EUR-MWh'!$H$3:$H$27)/1000</f>
        <v>0</v>
      </c>
      <c r="I78" s="59">
        <f>'ETR Capacities'!L78*365*(_xlfn.XLOOKUP('ETR Other Exter. Savings (MEUR)'!B78,'Value Other Extern EUR-MWh'!$B$3:$B$27,'Value Other Extern EUR-MWh'!$F$3:$F$27)-_xlfn.XLOOKUP('ETR Other Exter. Savings (MEUR)'!B78,'Value Other Extern EUR-MWh'!$B$3:$B$27,'Value Other Extern EUR-MWh'!$G$3:$G$27))/1000</f>
        <v>0</v>
      </c>
      <c r="J78" s="59">
        <v>0</v>
      </c>
      <c r="K78" s="92">
        <v>0</v>
      </c>
      <c r="L78" s="334">
        <f>'ETR Capacities'!P78*365*_xlfn.XLOOKUP($B78,'Value Other Extern EUR-MWh'!$B$3:$B$27,'Value Other Extern EUR-MWh'!$H$3:$H$27)/1000</f>
        <v>1.5201176470588238</v>
      </c>
      <c r="M78" s="334">
        <f>'ETR Capacities'!Q78*365*_xlfn.XLOOKUP($B78,'Value Other Extern EUR-MWh'!$B$3:$B$27,'Value Other Extern EUR-MWh'!$H$3:$H$27)/1000</f>
        <v>0</v>
      </c>
      <c r="N78" s="334">
        <f>'ETR Capacities'!R78*365*(_xlfn.XLOOKUP('ETR Other Exter. Savings (MEUR)'!B78,'Value Other Extern EUR-MWh'!$B$3:$B$27,'Value Other Extern EUR-MWh'!$F$3:$F$27)-_xlfn.XLOOKUP('ETR Other Exter. Savings (MEUR)'!B78,'Value Other Extern EUR-MWh'!$B$3:$B$27,'Value Other Extern EUR-MWh'!$G$3:$G$27))/1000</f>
        <v>0</v>
      </c>
      <c r="O78" s="334">
        <v>0</v>
      </c>
      <c r="P78" s="337">
        <v>0</v>
      </c>
      <c r="Q78" s="334">
        <f>'ETR Capacities'!V78*365*_xlfn.XLOOKUP($B78,'Value Other Extern EUR-MWh'!$B$3:$B$27,'Value Other Extern EUR-MWh'!$H$3:$H$27)/1000</f>
        <v>1.5201176470588238</v>
      </c>
      <c r="R78" s="334">
        <f>'ETR Capacities'!W78*365*_xlfn.XLOOKUP($B78,'Value Other Extern EUR-MWh'!$B$3:$B$27,'Value Other Extern EUR-MWh'!$H$3:$H$27)/1000</f>
        <v>0</v>
      </c>
      <c r="S78" s="334">
        <f>'ETR Capacities'!X78*365*(_xlfn.XLOOKUP('ETR Other Exter. Savings (MEUR)'!B78,'Value Other Extern EUR-MWh'!$B$3:$B$27,'Value Other Extern EUR-MWh'!$F$3:$F$27)-_xlfn.XLOOKUP('ETR Other Exter. Savings (MEUR)'!B78,'Value Other Extern EUR-MWh'!$B$3:$B$27,'Value Other Extern EUR-MWh'!$G$3:$G$27))/1000</f>
        <v>0</v>
      </c>
      <c r="T78" s="334">
        <v>0</v>
      </c>
      <c r="U78" s="337">
        <v>0</v>
      </c>
      <c r="V78" s="334">
        <f>'ETR Capacities'!AB78*365*_xlfn.XLOOKUP($B78,'Value Other Extern EUR-MWh'!$B$3:$B$27,'Value Other Extern EUR-MWh'!$H$3:$H$27)/1000</f>
        <v>1.5201176470588238</v>
      </c>
      <c r="W78" s="334">
        <f>'ETR Capacities'!AC78*365*_xlfn.XLOOKUP($B78,'Value Other Extern EUR-MWh'!$B$3:$B$27,'Value Other Extern EUR-MWh'!$H$3:$H$27)/1000</f>
        <v>0</v>
      </c>
      <c r="X78" s="334">
        <f>'ETR Capacities'!AD78*365*(_xlfn.XLOOKUP('ETR Other Exter. Savings (MEUR)'!B78,'Value Other Extern EUR-MWh'!$B$3:$B$27,'Value Other Extern EUR-MWh'!$F$3:$F$27)-_xlfn.XLOOKUP('ETR Other Exter. Savings (MEUR)'!B78,'Value Other Extern EUR-MWh'!$B$3:$B$27,'Value Other Extern EUR-MWh'!$G$3:$G$27))/1000</f>
        <v>0</v>
      </c>
      <c r="Y78" s="334">
        <v>0</v>
      </c>
      <c r="Z78" s="337">
        <v>0</v>
      </c>
    </row>
    <row r="79" spans="2:26" ht="56.25" customHeight="1" thickBot="1" x14ac:dyDescent="0.3">
      <c r="B79" s="491" t="s">
        <v>6</v>
      </c>
      <c r="C79" s="503" t="str">
        <f>'ETR Capacities'!C79</f>
        <v>ETR-N-921</v>
      </c>
      <c r="D79" s="503" t="str">
        <f>_xlfn.XLOOKUP(C79,'Investment Project Main Info'!$E$4:$E$265,'Investment Project Main Info'!$F$4:$F$265)</f>
        <v xml:space="preserve">Circular economy: waste to biomethane </v>
      </c>
      <c r="E79" s="503" t="str">
        <f>_xlfn.XLOOKUP(C79,'ETR Capacities'!$C$5:$C$79,'ETR Capacities'!$E$5:$E$79)</f>
        <v>Biomethane developments</v>
      </c>
      <c r="F79" s="452" t="str">
        <f>IF(_xlfn.XLOOKUP(C79,'ETR Capacities'!$C$5:$C$79,'ETR Capacities'!$F$5:$F$79)=0," ",_xlfn.XLOOKUP(C79,'ETR Capacities'!$C$5:$C$79,'ETR Capacities'!$F$5:$F$79))</f>
        <v xml:space="preserve"> </v>
      </c>
      <c r="G79" s="44">
        <f>'ETR Capacities'!J79*365*_xlfn.XLOOKUP($B79,'Value Other Extern EUR-MWh'!$B$3:$B$27,'Value Other Extern EUR-MWh'!$H$3:$H$27)/1000</f>
        <v>0</v>
      </c>
      <c r="H79" s="44">
        <f>'ETR Capacities'!K79*365*_xlfn.XLOOKUP($B79,'Value Other Extern EUR-MWh'!$B$3:$B$27,'Value Other Extern EUR-MWh'!$H$3:$H$27)/1000</f>
        <v>0</v>
      </c>
      <c r="I79" s="44">
        <f>'ETR Capacities'!L79*365*(_xlfn.XLOOKUP('ETR Other Exter. Savings (MEUR)'!B79,'Value Other Extern EUR-MWh'!$B$3:$B$27,'Value Other Extern EUR-MWh'!$F$3:$F$27)-_xlfn.XLOOKUP('ETR Other Exter. Savings (MEUR)'!B79,'Value Other Extern EUR-MWh'!$B$3:$B$27,'Value Other Extern EUR-MWh'!$G$3:$G$27))/1000</f>
        <v>0</v>
      </c>
      <c r="J79" s="44">
        <v>0</v>
      </c>
      <c r="K79" s="96">
        <v>0</v>
      </c>
      <c r="L79" s="111">
        <f>'ETR Capacities'!P79*365*_xlfn.XLOOKUP($B79,'Value Other Extern EUR-MWh'!$B$3:$B$27,'Value Other Extern EUR-MWh'!$H$3:$H$27)/1000</f>
        <v>0</v>
      </c>
      <c r="M79" s="111">
        <f>'ETR Capacities'!Q79*365*_xlfn.XLOOKUP($B79,'Value Other Extern EUR-MWh'!$B$3:$B$27,'Value Other Extern EUR-MWh'!$H$3:$H$27)/1000</f>
        <v>0</v>
      </c>
      <c r="N79" s="111">
        <f>'ETR Capacities'!R79*365*(_xlfn.XLOOKUP('ETR Other Exter. Savings (MEUR)'!B79,'Value Other Extern EUR-MWh'!$B$3:$B$27,'Value Other Extern EUR-MWh'!$F$3:$F$27)-_xlfn.XLOOKUP('ETR Other Exter. Savings (MEUR)'!B79,'Value Other Extern EUR-MWh'!$B$3:$B$27,'Value Other Extern EUR-MWh'!$G$3:$G$27))/1000</f>
        <v>0</v>
      </c>
      <c r="O79" s="111">
        <v>0</v>
      </c>
      <c r="P79" s="112">
        <v>0</v>
      </c>
      <c r="Q79" s="111">
        <f>'ETR Capacities'!V79*365*_xlfn.XLOOKUP($B79,'Value Other Extern EUR-MWh'!$B$3:$B$27,'Value Other Extern EUR-MWh'!$H$3:$H$27)/1000</f>
        <v>0</v>
      </c>
      <c r="R79" s="111">
        <f>'ETR Capacities'!W79*365*_xlfn.XLOOKUP($B79,'Value Other Extern EUR-MWh'!$B$3:$B$27,'Value Other Extern EUR-MWh'!$H$3:$H$27)/1000</f>
        <v>0</v>
      </c>
      <c r="S79" s="111">
        <f>'ETR Capacities'!X79*365*(_xlfn.XLOOKUP('ETR Other Exter. Savings (MEUR)'!B79,'Value Other Extern EUR-MWh'!$B$3:$B$27,'Value Other Extern EUR-MWh'!$F$3:$F$27)-_xlfn.XLOOKUP('ETR Other Exter. Savings (MEUR)'!B79,'Value Other Extern EUR-MWh'!$B$3:$B$27,'Value Other Extern EUR-MWh'!$G$3:$G$27))/1000</f>
        <v>0</v>
      </c>
      <c r="T79" s="111">
        <v>0</v>
      </c>
      <c r="U79" s="112">
        <v>0</v>
      </c>
      <c r="V79" s="111">
        <f>'ETR Capacities'!AB79*365*_xlfn.XLOOKUP($B79,'Value Other Extern EUR-MWh'!$B$3:$B$27,'Value Other Extern EUR-MWh'!$H$3:$H$27)/1000</f>
        <v>0</v>
      </c>
      <c r="W79" s="111">
        <f>'ETR Capacities'!AC79*365*_xlfn.XLOOKUP($B79,'Value Other Extern EUR-MWh'!$B$3:$B$27,'Value Other Extern EUR-MWh'!$H$3:$H$27)/1000</f>
        <v>0</v>
      </c>
      <c r="X79" s="111">
        <f>'ETR Capacities'!AD79*365*(_xlfn.XLOOKUP('ETR Other Exter. Savings (MEUR)'!B79,'Value Other Extern EUR-MWh'!$B$3:$B$27,'Value Other Extern EUR-MWh'!$F$3:$F$27)-_xlfn.XLOOKUP('ETR Other Exter. Savings (MEUR)'!B79,'Value Other Extern EUR-MWh'!$B$3:$B$27,'Value Other Extern EUR-MWh'!$G$3:$G$27))/1000</f>
        <v>0</v>
      </c>
      <c r="Y79" s="111">
        <v>0</v>
      </c>
      <c r="Z79" s="112">
        <v>0</v>
      </c>
    </row>
    <row r="80" spans="2:26" x14ac:dyDescent="0.25">
      <c r="E80"/>
    </row>
    <row r="81" spans="5:5" x14ac:dyDescent="0.25">
      <c r="E81"/>
    </row>
    <row r="82" spans="5:5" x14ac:dyDescent="0.25">
      <c r="E82"/>
    </row>
    <row r="83" spans="5:5" x14ac:dyDescent="0.25">
      <c r="E83"/>
    </row>
    <row r="84" spans="5:5" x14ac:dyDescent="0.25">
      <c r="E84"/>
    </row>
    <row r="85" spans="5:5" x14ac:dyDescent="0.25">
      <c r="E85"/>
    </row>
    <row r="86" spans="5:5" x14ac:dyDescent="0.25">
      <c r="E86"/>
    </row>
    <row r="87" spans="5:5" x14ac:dyDescent="0.25">
      <c r="E87"/>
    </row>
    <row r="88" spans="5:5" x14ac:dyDescent="0.25">
      <c r="E88"/>
    </row>
    <row r="89" spans="5:5" x14ac:dyDescent="0.25">
      <c r="E89"/>
    </row>
  </sheetData>
  <mergeCells count="8">
    <mergeCell ref="V3:Z3"/>
    <mergeCell ref="F35:F36"/>
    <mergeCell ref="F48:F49"/>
    <mergeCell ref="F58:F60"/>
    <mergeCell ref="F69:F70"/>
    <mergeCell ref="G3:K3"/>
    <mergeCell ref="L3:P3"/>
    <mergeCell ref="Q3:U3"/>
  </mergeCells>
  <conditionalFormatting sqref="G5:Z79">
    <cfRule type="cellIs" dxfId="660" priority="1" operator="greaterThan">
      <formula>0</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s q m i d = " f 1 2 a 4 a f c - b 8 b f - 4 2 f d - 9 c a 4 - 7 e 4 4 1 6 6 8 b 4 1 6 "   x m l n s = " h t t p : / / s c h e m a s . m i c r o s o f t . c o m / D a t a M a s h u p " > A A A A A D Y H A A B Q S w M E F A A C A A g A l H 4 o U m 5 a K C 6 l A A A A 9 Q A A A B I A H A B D b 2 5 m a W c v U G F j a 2 F n Z S 5 4 b W w g o h g A K K A U A A A A A A A A A A A A A A A A A A A A A A A A A A A A h Y 8 x D o I w G I W v Q r r T l m o i I a U k O r h I Y m J i X J t S o R F + D C 2 W u z l 4 J K 8 g R l E 3 x / e 9 b 3 j v f r 3 x b G j q 4 K I 7 a 1 p I U Y Q p C j S o t j B Q p q h 3 x z B G m e B b q U 6 y 1 M E o g 0 0 G W 6 S o c u 6 c E O K 9 x 3 6 G 2 6 4 k j N K I H P L N T l W 6 k e g j m / 9 y a M A 6 C U o j w f e v M Y L h e I E Z m 2 P K y c R 4 b u D b s 3 H u s / 2 B f N X X r u + 0 0 B C u l 5 x M k Z P 3 B f E A U E s D B B Q A A g A I A J R + K F 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U f i h S 5 0 3 p f C 8 E A A D T J g A A E w A c A E Z v c m 1 1 b G F z L 1 N l Y 3 R p b 2 4 x L m 0 g o h g A K K A U A A A A A A A A A A A A A A A A A A A A A A A A A A A A 7 Z p d b 9 o w F I b v k f g P V i p N I F H G W j Z N m 3 o B g V L U l l Y j W z W V C g U w E D X Y y H G 6 V l X / + 5 w P W j 4 S f w X G L t o b J H L O a x / n 8 e u T E g 8 O q Y M R 6 E a f n 7 7 n c / m c N 7 U J H I E D w 8 L U d s G D 7 f o Q w J n j e S z E A 8 2 f P z 5 e 3 k z B 2 I e u A U 6 A C 2 k + B 9 h f F / t k C N k 3 z c c h d M u m T w h E 9 A a T + w H G 9 4 X i 8 2 3 H n s E T w 7 I H L j w 2 7 l 5 u T Y w o C 7 k r R Q I H h j m 1 0 Y S N b T 3 N Y a A d h p Y t Y i N v j M n M x K 4 / Q 8 F F r x C N V n p + N k z s I 0 q e j B K g 7 A q g 8 J G + l E D w P Z v 9 Q c E d F w v D a C 7 F R Q z y Z w N I 1 q P G P v U J T A q 6 c C b I o T A M A z y 1 1 c B 0 w Y 7 N r r C B J 7 Y n n u J m c L r w K b s r A D s S h a 9 F p k v W H T y D l N 0 Z y C 1 9 O S x d r P u E 6 B R S Z w g u J T Q T o p O l X 4 r 5 n I M S M V p l u g 4 R H D v U A 0 e V o 8 + g 0 K q b R S 2 I W W I / k N g 9 x o v K u / a D g y Y e K F y y H V g M b 9 p S D Z t r d / Y 0 I n g C E Y i 2 8 W o 6 2 M x v I / q l W g 5 m t Z r e n s 0 x Y Q s W C 0 S 0 q I p c E z z y Y 6 9 R n M g S V 8 L U 9 T W 4 P j L P q s o j W l d W 7 W I t a x u 8 V b R I q z f 7 Y e 6 e Q a t w 7 m 4 S Y T J 5 a 2 g p Z K b y x E l O B Y m T k w Q Q J z y J n J R w X c c y 6 y 0 9 x 2 K J u 3 E s I E n S 8 s Y L q 8 j g W X G + G l g K A l J + l a w h 5 V c p 9 Y v 8 K n n E n f h V x 2 L A H V c y H J E d q x 8 o s P y 9 e t e i k E O N 0 3 L p s O N o q Z + c G m K b R K 7 r i c U 2 0 Z S b E x d T r b J S j f I 1 G 6 T O I A P L 2 u Y Z s 8 z y / 7 1 9 C h Z Y y U r l t L Y D t L L F a u k p M y 1 j v V o z W W V a f R a q X E d Y V / W 6 y h D o 6 h 6 6 y s R 1 q U Y b / r i S D e R l m S w M y + h I 4 s u R k i S X t z Z i a H n Z f B N O y 1 S 3 3 1 Y t q / 2 2 a j u z X 1 X 3 X R S z O K A y 2 a + q m A B e V T k x w 5 K K Y p Q l h b h A S 2 r w f V h C R J N w T S c O 2 d 6 D E y c u T H Y j l p e R g V l K S B J j n p Y Y Y C D U E L M r b 8 Z K 6 R k c W f / / n 7 W 9 P d y J d n S m J z x V M U V H F s m p O 3 K K o r o j 6 z z r S W q k N h o S + e p w N 5 p Z 4 W 4 0 t w 9 3 U L Q q 2 Y t K t k K 2 q p i A b F U 5 M d m S i m K y J Y W 4 Z E t q p J L 9 m r 8 L s L X 7 6 B j s f f T R G 0 f a + g p n a q R V x R T h z t 5 I S y q q w 6 3 T S E t q r M C t o a F J u G Y f H b L 9 H / T R c Q 1 Z + 2 h 5 G R m W t 9 R H C 7 U k + d V u o 4 X Z / D a a m y 6 J 6 1 t z w K H 0 F c 9 T h 4 E W 8 + g V j L N v v e A S m x z 4 A M 4 h Q d A F L Y L 9 u d e 7 a f X b n V 8 9 6 3 e n c d 3 r h x / h D 7 / R N + H v x y B 8 Z 6 P r D z z q U D + 4 U b 0 O / A P s + Z x g e z g F j G X w F t 0 z r 4 6 A F 6 / E 0 H a H v m v T 8 B W e w 8 Z p + d K s 9 R 8 q X 8 u P r v d o F E t s E V y X r Q f x Y T H e N m + F 9 s P 9 w o q L q n y + b V M 4 W 2 m T S u c O G s W v 9 g Q 7 s G F T W 2 v 7 r Q / 6 3 j q 9 t 0 5 K r d N f U E s B A i 0 A F A A C A A g A l H 4 o U m 5 a K C 6 l A A A A 9 Q A A A B I A A A A A A A A A A A A A A A A A A A A A A E N v b m Z p Z y 9 Q Y W N r Y W d l L n h t b F B L A Q I t A B Q A A g A I A J R + K F I P y u m r p A A A A O k A A A A T A A A A A A A A A A A A A A A A A P E A A A B b Q 2 9 u d G V u d F 9 U e X B l c 1 0 u e G 1 s U E s B A i 0 A F A A C A A g A l H 4 o U u d N 6 X w v B A A A 0 y Y A A B M A A A A A A A A A A A A A A A A A 4 g E A A E Z v c m 1 1 b G F z L 1 N l Y 3 R p b 2 4 x L m 1 Q S w U G A A A A A A M A A w D C A A A A X g Y 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s c s A A A A A A A C P y w 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V G 9 0 Y W w l M j B 2 Y W x 1 Z S U y M G V t a X N z a W 9 u c y U y M E V V U i U y R k 1 X a C U y M G Z 1 Z W w 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b 2 4 i I C 8 + P E V u d H J 5 I F R 5 c G U 9 I k 5 h b W V V c G R h d G V k Q W Z 0 Z X J G a W x s I i B W Y W x 1 Z T 0 i b D A i I C 8 + P E V u d H J 5 I F R 5 c G U 9 I l J l c 3 V s d F R 5 c G U i I F Z h b H V l P S J z V G F i b G U i I C 8 + P E V u d H J 5 I F R 5 c G U 9 I k J 1 Z m Z l c k 5 l e H R S Z W Z y Z X N o I i B W Y W x 1 Z T 0 i b D E i I C 8 + P E V u d H J 5 I F R 5 c G U 9 I k Z p b G x l Z E N v b X B s Z X R l U m V z d W x 0 V G 9 X b 3 J r c 2 h l Z X Q i I F Z h b H V l P S J s M S I g L z 4 8 R W 5 0 c n k g V H l w Z T 0 i R m l s b F N 0 Y X R 1 c y I g V m F s d W U 9 I n N D b 2 1 w b G V 0 Z S I g L z 4 8 R W 5 0 c n k g V H l w Z T 0 i U m V s Y X R p b 2 5 z a G l w S W 5 m b 0 N v b n R h a W 5 l c i I g V m F s d W U 9 I n N 7 J n F 1 b 3 Q 7 Y 2 9 s d W 1 u Q 2 9 1 b n Q m c X V v d D s 6 M T M s J n F 1 b 3 Q 7 a 2 V 5 Q 2 9 s d W 1 u T m F t Z X M m c X V v d D s 6 W 1 0 s J n F 1 b 3 Q 7 c X V l c n l S Z W x h d G l v b n N o a X B z J n F 1 b 3 Q 7 O l t d L C Z x d W 9 0 O 2 N v b H V t b k l k Z W 5 0 a X R p Z X M m c X V v d D s 6 W y Z x d W 9 0 O 1 N l Y 3 R p b 2 4 x L 1 R v d G F s I H Z h b H V l I G V t a X N z a W 9 u c y B F V V J c X C 9 N V 2 g g Z n V l b C 9 D a G F u Z 2 V k I F R 5 c G U u e 0 N v d W 5 0 c n k s M H 0 m c X V v d D s s J n F 1 b 3 Q 7 U 2 V j d G l v b j E v V G 9 0 Y W w g d m F s d W U g Z W 1 p c 3 N p b 2 5 z I E V V U l x c L 0 1 X a C B m d W V s L 0 N o Y W 5 n Z W Q g V H l w Z S 5 7 Q 2 9 h b C B c b i h j d X J y Z W 5 0 K S w x f S Z x d W 9 0 O y w m c X V v d D t T Z W N 0 a W 9 u M S 9 U b 3 R h b C B 2 Y W x 1 Z S B l b W l z c 2 l v b n M g R V V S X F w v T V d o I G Z 1 Z W w v Q 2 h h b m d l Z C B U e X B l L n t D b 2 F s I F x u K G Z 1 d H V y Z S k s M n 0 m c X V v d D s s J n F 1 b 3 Q 7 U 2 V j d G l v b j E v V G 9 0 Y W w g d m F s d W U g Z W 1 p c 3 N p b 2 5 z I E V V U l x c L 0 1 X a C B m d W V s L 0 N o Y W 5 n Z W Q g V H l w Z S 5 7 T G l n b m l 0 Z V x u I C h j d X J y Z W 5 0 K S w z f S Z x d W 9 0 O y w m c X V v d D t T Z W N 0 a W 9 u M S 9 U b 3 R h b C B 2 Y W x 1 Z S B l b W l z c 2 l v b n M g R V V S X F w v T V d o I G Z 1 Z W w v Q 2 h h b m d l Z C B U e X B l L n t M a W d u a X R l X G 4 g K G Z 1 d H V y Z S k s N H 0 m c X V v d D s s J n F 1 b 3 Q 7 U 2 V j d G l v b j E v V G 9 0 Y W w g d m F s d W U g Z W 1 p c 3 N p b 2 5 z I E V V U l x c L 0 1 X a C B m d W V s L 0 N o Y W 5 n Z W Q g V H l w Z S 5 7 T m F 0 d X J h b C B n Y X M g X G 4 o Y 3 V y c m V u d C k s N X 0 m c X V v d D s s J n F 1 b 3 Q 7 U 2 V j d G l v b j E v V G 9 0 Y W w g d m F s d W U g Z W 1 p c 3 N p b 2 5 z I E V V U l x c L 0 1 X a C B m d W V s L 0 N o Y W 5 n Z W Q g V H l w Z S 5 7 T m F 0 d X J h b C B n Y X M g X G 4 o Z n V 0 d X J l K S w 2 f S Z x d W 9 0 O y w m c X V v d D t T Z W N 0 a W 9 u M S 9 U b 3 R h b C B 2 Y W x 1 Z S B l b W l z c 2 l v b n M g R V V S X F w v T V d o I G Z 1 Z W w v Q 2 h h b m d l Z C B U e X B l L n t G d W V s I G 9 p b C B c b i h j d X J y Z W 5 0 K S w 3 f S Z x d W 9 0 O y w m c X V v d D t T Z W N 0 a W 9 u M S 9 U b 3 R h b C B 2 Y W x 1 Z S B l b W l z c 2 l v b n M g R V V S X F w v T V d o I G Z 1 Z W w v Q 2 h h b m d l Z C B U e X B l L n t G d W V s I G 9 p b C B c b i h m d X R 1 c m U p L D h 9 J n F 1 b 3 Q 7 L C Z x d W 9 0 O 1 N l Y 3 R p b 2 4 x L 1 R v d G F s I H Z h b H V l I G V t a X N z a W 9 u c y B F V V J c X C 9 N V 2 g g Z n V l b C 9 D a G F u Z 2 V k I F R 5 c G U u e 0 J p b 2 1 l d G h h b m U g K G N 1 c n J l b n Q p L D l 9 J n F 1 b 3 Q 7 L C Z x d W 9 0 O 1 N l Y 3 R p b 2 4 x L 1 R v d G F s I H Z h b H V l I G V t a X N z a W 9 u c y B F V V J c X C 9 N V 2 g g Z n V l b C 9 D a G F u Z 2 V k I F R 5 c G U u e 0 J p b 2 1 l d G h h b m U g K G Z 1 d H V y Z S k s M T B 9 J n F 1 b 3 Q 7 L C Z x d W 9 0 O 1 N l Y 3 R p b 2 4 x L 1 R v d G F s I H Z h b H V l I G V t a X N z a W 9 u c y B F V V J c X C 9 N V 2 g g Z n V l b C 9 D a G F u Z 2 V k I F R 5 c G U u e 1 N 5 b n R o Z X R p Y y B N Z X R o Y W 5 l I C h j d X J y Z W 5 0 K S w x M X 0 m c X V v d D s s J n F 1 b 3 Q 7 U 2 V j d G l v b j E v V G 9 0 Y W w g d m F s d W U g Z W 1 p c 3 N p b 2 5 z I E V V U l x c L 0 1 X a C B m d W V s L 0 N o Y W 5 n Z W Q g V H l w Z S 5 7 U 3 l u d G h l d G l j I E 1 l d G h h b m U g K G Z 1 d H V y Z S k s M T J 9 J n F 1 b 3 Q 7 X S w m c X V v d D t D b 2 x 1 b W 5 D b 3 V u d C Z x d W 9 0 O z o x M y w m c X V v d D t L Z X l D b 2 x 1 b W 5 O Y W 1 l c y Z x d W 9 0 O z p b X S w m c X V v d D t D b 2 x 1 b W 5 J Z G V u d G l 0 a W V z J n F 1 b 3 Q 7 O l s m c X V v d D t T Z W N 0 a W 9 u M S 9 U b 3 R h b C B 2 Y W x 1 Z S B l b W l z c 2 l v b n M g R V V S X F w v T V d o I G Z 1 Z W w v Q 2 h h b m d l Z C B U e X B l L n t D b 3 V u d H J 5 L D B 9 J n F 1 b 3 Q 7 L C Z x d W 9 0 O 1 N l Y 3 R p b 2 4 x L 1 R v d G F s I H Z h b H V l I G V t a X N z a W 9 u c y B F V V J c X C 9 N V 2 g g Z n V l b C 9 D a G F u Z 2 V k I F R 5 c G U u e 0 N v Y W w g X G 4 o Y 3 V y c m V u d C k s M X 0 m c X V v d D s s J n F 1 b 3 Q 7 U 2 V j d G l v b j E v V G 9 0 Y W w g d m F s d W U g Z W 1 p c 3 N p b 2 5 z I E V V U l x c L 0 1 X a C B m d W V s L 0 N o Y W 5 n Z W Q g V H l w Z S 5 7 Q 2 9 h b C B c b i h m d X R 1 c m U p L D J 9 J n F 1 b 3 Q 7 L C Z x d W 9 0 O 1 N l Y 3 R p b 2 4 x L 1 R v d G F s I H Z h b H V l I G V t a X N z a W 9 u c y B F V V J c X C 9 N V 2 g g Z n V l b C 9 D a G F u Z 2 V k I F R 5 c G U u e 0 x p Z 2 5 p d G V c b i A o Y 3 V y c m V u d C k s M 3 0 m c X V v d D s s J n F 1 b 3 Q 7 U 2 V j d G l v b j E v V G 9 0 Y W w g d m F s d W U g Z W 1 p c 3 N p b 2 5 z I E V V U l x c L 0 1 X a C B m d W V s L 0 N o Y W 5 n Z W Q g V H l w Z S 5 7 T G l n b m l 0 Z V x u I C h m d X R 1 c m U p L D R 9 J n F 1 b 3 Q 7 L C Z x d W 9 0 O 1 N l Y 3 R p b 2 4 x L 1 R v d G F s I H Z h b H V l I G V t a X N z a W 9 u c y B F V V J c X C 9 N V 2 g g Z n V l b C 9 D a G F u Z 2 V k I F R 5 c G U u e 0 5 h d H V y Y W w g Z 2 F z I F x u K G N 1 c n J l b n Q p L D V 9 J n F 1 b 3 Q 7 L C Z x d W 9 0 O 1 N l Y 3 R p b 2 4 x L 1 R v d G F s I H Z h b H V l I G V t a X N z a W 9 u c y B F V V J c X C 9 N V 2 g g Z n V l b C 9 D a G F u Z 2 V k I F R 5 c G U u e 0 5 h d H V y Y W w g Z 2 F z I F x u K G Z 1 d H V y Z S k s N n 0 m c X V v d D s s J n F 1 b 3 Q 7 U 2 V j d G l v b j E v V G 9 0 Y W w g d m F s d W U g Z W 1 p c 3 N p b 2 5 z I E V V U l x c L 0 1 X a C B m d W V s L 0 N o Y W 5 n Z W Q g V H l w Z S 5 7 R n V l b C B v a W w g X G 4 o Y 3 V y c m V u d C k s N 3 0 m c X V v d D s s J n F 1 b 3 Q 7 U 2 V j d G l v b j E v V G 9 0 Y W w g d m F s d W U g Z W 1 p c 3 N p b 2 5 z I E V V U l x c L 0 1 X a C B m d W V s L 0 N o Y W 5 n Z W Q g V H l w Z S 5 7 R n V l b C B v a W w g X G 4 o Z n V 0 d X J l K S w 4 f S Z x d W 9 0 O y w m c X V v d D t T Z W N 0 a W 9 u M S 9 U b 3 R h b C B 2 Y W x 1 Z S B l b W l z c 2 l v b n M g R V V S X F w v T V d o I G Z 1 Z W w v Q 2 h h b m d l Z C B U e X B l L n t C a W 9 t Z X R o Y W 5 l I C h j d X J y Z W 5 0 K S w 5 f S Z x d W 9 0 O y w m c X V v d D t T Z W N 0 a W 9 u M S 9 U b 3 R h b C B 2 Y W x 1 Z S B l b W l z c 2 l v b n M g R V V S X F w v T V d o I G Z 1 Z W w v Q 2 h h b m d l Z C B U e X B l L n t C a W 9 t Z X R o Y W 5 l I C h m d X R 1 c m U p L D E w f S Z x d W 9 0 O y w m c X V v d D t T Z W N 0 a W 9 u M S 9 U b 3 R h b C B 2 Y W x 1 Z S B l b W l z c 2 l v b n M g R V V S X F w v T V d o I G Z 1 Z W w v Q 2 h h b m d l Z C B U e X B l L n t T e W 5 0 a G V 0 a W M g T W V 0 a G F u Z S A o Y 3 V y c m V u d C k s M T F 9 J n F 1 b 3 Q 7 L C Z x d W 9 0 O 1 N l Y 3 R p b 2 4 x L 1 R v d G F s I H Z h b H V l I G V t a X N z a W 9 u c y B F V V J c X C 9 N V 2 g g Z n V l b C 9 D a G F u Z 2 V k I F R 5 c G U u e 1 N 5 b n R o Z X R p Y y B N Z X R o Y W 5 l I C h m d X R 1 c m U p L D E y f S Z x d W 9 0 O 1 0 s J n F 1 b 3 Q 7 U m V s Y X R p b 2 5 z a G l w S W 5 m b y Z x d W 9 0 O z p b X X 0 i I C 8 + P E V u d H J 5 I F R 5 c G U 9 I k Z p b G x D b 2 x 1 b W 5 U e X B l c y I g V m F s d W U 9 I n N C Z 1 V G Q l F V R k J R V U Z C U V V G Q l E 9 P S I g L z 4 8 R W 5 0 c n k g V H l w Z T 0 i R m l s b E x h c 3 R V c G R h d G V k I i B W Y W x 1 Z T 0 i Z D I w M j A t M D Y t M T h U M D g 6 N D U 6 N T E u M z c w M z c 1 M V o i I C 8 + P E V u d H J 5 I F R 5 c G U 9 I k Z p b G x F c n J v c k N v d W 5 0 I i B W Y W x 1 Z T 0 i b D A i I C 8 + P E V u d H J 5 I F R 5 c G U 9 I k Z p b G x F c n J v c k N v Z G U i I F Z h b H V l P S J z V W 5 r b m 9 3 b i I g L z 4 8 R W 5 0 c n k g V H l w Z T 0 i R m l s b E N v d W 5 0 I i B W Y W x 1 Z T 0 i b D I 1 I i A v P j x F b n R y e S B U e X B l P S J B Z G R l Z F R v R G F 0 Y U 1 v Z G V s I i B W Y W x 1 Z T 0 i b D A i I C 8 + P E V u d H J 5 I F R 5 c G U 9 I l F 1 Z X J 5 S U Q i I F Z h b H V l P S J z M D E 2 Y W M y M z A t N G E z N i 0 0 Z W Z k L T l k Z D c t N m E 5 N j I x Y m V m Z m Q x I i A v P j x F b n R y e S B U e X B l P S J G a W x s Q 2 9 s d W 1 u T m F t Z X M i I F Z h b H V l P S J z W y Z x d W 9 0 O 0 N v d W 5 0 c n k m c X V v d D s s J n F 1 b 3 Q 7 Q 2 9 h b C B c b i h j d X J y Z W 5 0 K S Z x d W 9 0 O y w m c X V v d D t D b 2 F s I F x u K G Z 1 d H V y Z S k m c X V v d D s s J n F 1 b 3 Q 7 T G l n b m l 0 Z V x u I C h j d X J y Z W 5 0 K S Z x d W 9 0 O y w m c X V v d D t M a W d u a X R l X G 4 g K G Z 1 d H V y Z S k m c X V v d D s s J n F 1 b 3 Q 7 T m F 0 d X J h b C B n Y X M g X G 4 o Y 3 V y c m V u d C k m c X V v d D s s J n F 1 b 3 Q 7 T m F 0 d X J h b C B n Y X M g X G 4 o Z n V 0 d X J l K S Z x d W 9 0 O y w m c X V v d D t G d W V s I G 9 p b C B c b i h j d X J y Z W 5 0 K S Z x d W 9 0 O y w m c X V v d D t G d W V s I G 9 p b C B c b i h m d X R 1 c m U p J n F 1 b 3 Q 7 L C Z x d W 9 0 O 0 J p b 2 1 l d G h h b m U g K G N 1 c n J l b n Q p J n F 1 b 3 Q 7 L C Z x d W 9 0 O 0 J p b 2 1 l d G h h b m U g K G Z 1 d H V y Z S k m c X V v d D s s J n F 1 b 3 Q 7 U 3 l u d G h l d G l j I E 1 l d G h h b m U g K G N 1 c n J l b n Q p J n F 1 b 3 Q 7 L C Z x d W 9 0 O 1 N 5 b n R o Z X R p Y y B N Z X R o Y W 5 l I C h m d X R 1 c m U p J n F 1 b 3 Q 7 X S I g L z 4 8 L 1 N 0 Y W J s Z U V u d H J p Z X M + P C 9 J d G V t P j x J d G V t P j x J d G V t T G 9 j Y X R p b 2 4 + P E l 0 Z W 1 U e X B l P k Z v c m 1 1 b G E 8 L 0 l 0 Z W 1 U e X B l P j x J d G V t U G F 0 a D 5 T Z W N 0 a W 9 u M S 9 U b 3 R h b C U y M H Z h b H V l J T I w Z W 1 p c 3 N p b 2 5 z J T I w R V V S J T J G T V d o J T I w Z n V l b C 9 T b 3 V y Y 2 U 8 L 0 l 0 Z W 1 Q Y X R o P j w v S X R l b U x v Y 2 F 0 a W 9 u P j x T d G F i b G V F b n R y a W V z I C 8 + P C 9 J d G V t P j x J d G V t P j x J d G V t T G 9 j Y X R p b 2 4 + P E l 0 Z W 1 U e X B l P k Z v c m 1 1 b G E 8 L 0 l 0 Z W 1 U e X B l P j x J d G V t U G F 0 a D 5 T Z W N 0 a W 9 u M S 9 U b 3 R h b C U y M H Z h b H V l J T I w Z W 1 p c 3 N p b 2 5 z J T I w R V V S J T J G T V d o J T I w Z n V l b C 9 D a G F u Z 2 V k J T I w V H l w Z T w v S X R l b V B h d G g + P C 9 J d G V t T G 9 j Y X R p b 2 4 + P F N 0 Y W J s Z U V u d H J p Z X M g L z 4 8 L 0 l 0 Z W 0 + P E l 0 Z W 0 + P E l 0 Z W 1 M b 2 N h d G l v b j 4 8 S X R l b V R 5 c G U + R m 9 y b X V s Y T w v S X R l b V R 5 c G U + P E l 0 Z W 1 Q Y X R o P l N l Y 3 R p b 2 4 x L 0 J l b m V m a X R z J T I w M j A y N S U y M C h H Q k M 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F 0 a W 9 u I i A v P j x F b n R y e S B U e X B l P S J G a W x s Z W R D b 2 1 w b G V 0 Z V J l c 3 V s d F R v V 2 9 y a 3 N o Z W V 0 I i B W Y W x 1 Z T 0 i b D E i I C 8 + P E V u d H J 5 I F R 5 c G U 9 I k Z p b G x D b 3 V u d C I g V m F s d W U 9 I m w z M i I g L z 4 8 R W 5 0 c n k g V H l w Z T 0 i R m l s b E V y c m 9 y Q 2 9 k Z S I g V m F s d W U 9 I n N V b m t u b 3 d u I i A v P j x F b n R y e S B U e X B l P S J G a W x s R X J y b 3 J D b 3 V u d C I g V m F s d W U 9 I m w w I i A v P j x F b n R y e S B U e X B l P S J G a W x s T G F z d F V w Z G F 0 Z W Q i I F Z h b H V l P S J k M j A y M C 0 w N i 0 x N V Q x N j o 1 N D o w O C 4 y M D E z M T I 5 W i I g L z 4 8 R W 5 0 c n k g V H l w Z T 0 i R m l s b E N v b H V t b l R 5 c G V z I i B W Y W x 1 Z T 0 i c 0 J n V U R B d 0 1 G Q X d V P S I g L z 4 8 R W 5 0 c n k g V H l w Z T 0 i R m l s b E N v b H V t b k 5 h b W V z I i B W Y W x 1 Z T 0 i c 1 s m c X V v d D t D b 3 V u d H J 5 J n F 1 b 3 Q 7 L C Z x d W 9 0 O 0 1 l d G h h b m U g U 2 F 2 a W 5 n c y A o T U V V U i l c b j I w M j U g K E d C Q y k m c X V v d D s s J n F 1 b 3 Q 7 S H l k c m 9 n Z W 4 g V G 9 0 Y W w g U 2 F 2 a W 5 n c y A o T U V V U i k g X G 4 y M D I 1 I C h H Q k M p J n F 1 b 3 Q 7 L C Z x d W 9 0 O 0 h 5 Z H J v Z 2 V u I E l t c G 9 y d H M g U 2 F 2 a W 5 n c 1 x u K E 1 F V V I p I F x u M j A y N S A o R 0 J D K S Z x d W 9 0 O y w m c X V v d D t I e W R y b 2 d l b i B Q c m 9 k d W N 0 a W 9 u I F N h d m l u Z 3 M g K E 1 F V V I p I F x u M j A y N S A o R 0 J D K S Z x d W 9 0 O y w m c X V v d D t C a W 9 t Z X R o Y W 5 l I F N h d m l u Z 3 M g K E 1 F V V I p I F x u M j A y N S A o R 0 J D K S Z x d W 9 0 O y w m c X V v d D t Q M k N I N C B T Y X Z p b m d z I C h N R V V S K S B c b j I w M j U g K E d C Q y k m c X V v d D s s J n F 1 b 3 Q 7 V E 9 U Q U w g U 2 F 2 a W 5 n c y A o T U V V U i k m c X V v d D t d I i A v P j x F b n R y e S B U e X B l P S J G a W x s U 3 R h d H V z I i B W Y W x 1 Z T 0 i c 0 N v b X B s Z X R l I i A v P j x F b n R y e S B U e X B l P S J S Z W x h d G l v b n N o a X B J b m Z v Q 2 9 u d G F p b m V y I i B W Y W x 1 Z T 0 i c 3 s m c X V v d D t j b 2 x 1 b W 5 D b 3 V u d C Z x d W 9 0 O z o 4 L C Z x d W 9 0 O 2 t l e U N v b H V t b k 5 h b W V z J n F 1 b 3 Q 7 O l t d L C Z x d W 9 0 O 3 F 1 Z X J 5 U m V s Y X R p b 2 5 z a G l w c y Z x d W 9 0 O z p b X S w m c X V v d D t j b 2 x 1 b W 5 J Z G V u d G l 0 a W V z J n F 1 b 3 Q 7 O l s m c X V v d D t T Z W N 0 a W 9 u M S 9 C Z W 5 l Z m l 0 c y A y M D I 1 I C h H Q k M p L 0 N o Y W 5 n Z W Q g V H l w Z S 5 7 Q 2 9 1 b n R y e S w w f S Z x d W 9 0 O y w m c X V v d D t T Z W N 0 a W 9 u M S 9 C Z W 5 l Z m l 0 c y A y M D I 1 I C h H Q k M p L 0 N o Y W 5 n Z W Q g V H l w Z S 5 7 T W V 0 a G F u Z S B T Y X Z p b m d z I C h N R V V S K V x u M j A y N S A o R 0 J D K S w x f S Z x d W 9 0 O y w m c X V v d D t T Z W N 0 a W 9 u M S 9 C Z W 5 l Z m l 0 c y A y M D I 1 I C h H Q k M p L 0 N o Y W 5 n Z W Q g V H l w Z S 5 7 S H l k c m 9 n Z W 4 g V G 9 0 Y W w g U 2 F 2 a W 5 n c y A o T U V V U i k g X G 4 y M D I 1 I C h H Q k M p L D J 9 J n F 1 b 3 Q 7 L C Z x d W 9 0 O 1 N l Y 3 R p b 2 4 x L 0 J l b m V m a X R z I D I w M j U g K E d C Q y k v Q 2 h h b m d l Z C B U e X B l L n t I e W R y b 2 d l b i B J b X B v c n R z I F N h d m l u Z 3 N c b i h N R V V S K S B c b j I w M j U g K E d C Q y k s M 3 0 m c X V v d D s s J n F 1 b 3 Q 7 U 2 V j d G l v b j E v Q m V u Z W Z p d H M g M j A y N S A o R 0 J D K S 9 D a G F u Z 2 V k I F R 5 c G U u e 0 h 5 Z H J v Z 2 V u I F B y b 2 R 1 Y 3 R p b 2 4 g U 2 F 2 a W 5 n c y A o T U V V U i k g X G 4 y M D I 1 I C h H Q k M p L D R 9 J n F 1 b 3 Q 7 L C Z x d W 9 0 O 1 N l Y 3 R p b 2 4 x L 0 J l b m V m a X R z I D I w M j U g K E d C Q y k v Q 2 h h b m d l Z C B U e X B l L n t C a W 9 t Z X R o Y W 5 l I F N h d m l u Z 3 M g K E 1 F V V I p I F x u M j A y N S A o R 0 J D K S w 1 f S Z x d W 9 0 O y w m c X V v d D t T Z W N 0 a W 9 u M S 9 C Z W 5 l Z m l 0 c y A y M D I 1 I C h H Q k M p L 0 N o Y W 5 n Z W Q g V H l w Z S 5 7 U D J D S D Q g U 2 F 2 a W 5 n c y A o T U V V U i k g X G 4 y M D I 1 I C h H Q k M p L D Z 9 J n F 1 b 3 Q 7 L C Z x d W 9 0 O 1 N l Y 3 R p b 2 4 x L 0 J l b m V m a X R z I D I w M j U g K E d C Q y k v Q 2 h h b m d l Z C B U e X B l L n t U T 1 R B T C B T Y X Z p b m d z I C h N R V V S K S w 3 f S Z x d W 9 0 O 1 0 s J n F 1 b 3 Q 7 Q 2 9 s d W 1 u Q 2 9 1 b n Q m c X V v d D s 6 O C w m c X V v d D t L Z X l D b 2 x 1 b W 5 O Y W 1 l c y Z x d W 9 0 O z p b X S w m c X V v d D t D b 2 x 1 b W 5 J Z G V u d G l 0 a W V z J n F 1 b 3 Q 7 O l s m c X V v d D t T Z W N 0 a W 9 u M S 9 C Z W 5 l Z m l 0 c y A y M D I 1 I C h H Q k M p L 0 N o Y W 5 n Z W Q g V H l w Z S 5 7 Q 2 9 1 b n R y e S w w f S Z x d W 9 0 O y w m c X V v d D t T Z W N 0 a W 9 u M S 9 C Z W 5 l Z m l 0 c y A y M D I 1 I C h H Q k M p L 0 N o Y W 5 n Z W Q g V H l w Z S 5 7 T W V 0 a G F u Z S B T Y X Z p b m d z I C h N R V V S K V x u M j A y N S A o R 0 J D K S w x f S Z x d W 9 0 O y w m c X V v d D t T Z W N 0 a W 9 u M S 9 C Z W 5 l Z m l 0 c y A y M D I 1 I C h H Q k M p L 0 N o Y W 5 n Z W Q g V H l w Z S 5 7 S H l k c m 9 n Z W 4 g V G 9 0 Y W w g U 2 F 2 a W 5 n c y A o T U V V U i k g X G 4 y M D I 1 I C h H Q k M p L D J 9 J n F 1 b 3 Q 7 L C Z x d W 9 0 O 1 N l Y 3 R p b 2 4 x L 0 J l b m V m a X R z I D I w M j U g K E d C Q y k v Q 2 h h b m d l Z C B U e X B l L n t I e W R y b 2 d l b i B J b X B v c n R z I F N h d m l u Z 3 N c b i h N R V V S K S B c b j I w M j U g K E d C Q y k s M 3 0 m c X V v d D s s J n F 1 b 3 Q 7 U 2 V j d G l v b j E v Q m V u Z W Z p d H M g M j A y N S A o R 0 J D K S 9 D a G F u Z 2 V k I F R 5 c G U u e 0 h 5 Z H J v Z 2 V u I F B y b 2 R 1 Y 3 R p b 2 4 g U 2 F 2 a W 5 n c y A o T U V V U i k g X G 4 y M D I 1 I C h H Q k M p L D R 9 J n F 1 b 3 Q 7 L C Z x d W 9 0 O 1 N l Y 3 R p b 2 4 x L 0 J l b m V m a X R z I D I w M j U g K E d C Q y k v Q 2 h h b m d l Z C B U e X B l L n t C a W 9 t Z X R o Y W 5 l I F N h d m l u Z 3 M g K E 1 F V V I p I F x u M j A y N S A o R 0 J D K S w 1 f S Z x d W 9 0 O y w m c X V v d D t T Z W N 0 a W 9 u M S 9 C Z W 5 l Z m l 0 c y A y M D I 1 I C h H Q k M p L 0 N o Y W 5 n Z W Q g V H l w Z S 5 7 U D J D S D Q g U 2 F 2 a W 5 n c y A o T U V V U i k g X G 4 y M D I 1 I C h H Q k M p L D Z 9 J n F 1 b 3 Q 7 L C Z x d W 9 0 O 1 N l Y 3 R p b 2 4 x L 0 J l b m V m a X R z I D I w M j U g K E d C Q y k v Q 2 h h b m d l Z C B U e X B l L n t U T 1 R B T C B T Y X Z p b m d z I C h N R V V S K S w 3 f S Z x d W 9 0 O 1 0 s J n F 1 b 3 Q 7 U m V s Y X R p b 2 5 z a G l w S W 5 m b y Z x d W 9 0 O z p b X X 0 i I C 8 + P E V u d H J 5 I F R 5 c G U 9 I k F k Z G V k V G 9 E Y X R h T W 9 k Z W w i I F Z h b H V l P S J s M C I g L z 4 8 R W 5 0 c n k g V H l w Z T 0 i U X V l c n l J R C I g V m F s d W U 9 I n M x Z j g 0 Y T N j M y 1 h Y m Z m L T R h N z g t Y m F j O S 1 k Y z F j N j k 2 Z j k 2 O G I i I C 8 + P C 9 T d G F i b G V F b n R y a W V z P j w v S X R l b T 4 8 S X R l b T 4 8 S X R l b U x v Y 2 F 0 a W 9 u P j x J d G V t V H l w Z T 5 G b 3 J t d W x h P C 9 J d G V t V H l w Z T 4 8 S X R l b V B h d G g + U 2 V j d G l v b j E v Q m V u Z W Z p d H M l M j A y M D I 1 J T I w K E d C Q y k v U 2 9 1 c m N l P C 9 J d G V t U G F 0 a D 4 8 L 0 l 0 Z W 1 M b 2 N h d G l v b j 4 8 U 3 R h Y m x l R W 5 0 c m l l c y A v P j w v S X R l b T 4 8 S X R l b T 4 8 S X R l b U x v Y 2 F 0 a W 9 u P j x J d G V t V H l w Z T 5 G b 3 J t d W x h P C 9 J d G V t V H l w Z T 4 8 S X R l b V B h d G g + U 2 V j d G l v b j E v Q m V u Z W Z p d H M l M j A y M D I 1 J T I w K E d C Q y k v Q 2 h h b m d l Z C U y M F R 5 c G U 8 L 0 l 0 Z W 1 Q Y X R o P j w v S X R l b U x v Y 2 F 0 a W 9 u P j x T d G F i b G V F b n R y a W V z I C 8 + P C 9 J d G V t P j x J d G V t P j x J d G V t T G 9 j Y X R p b 2 4 + P E l 0 Z W 1 U e X B l P k Z v c m 1 1 b G E 8 L 0 l 0 Z W 1 U e X B l P j x J d G V t U G F 0 a D 5 T Z W N 0 a W 9 u M S 9 C Z W 5 l Z m l 0 c y U y M D I w M j A 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Y X R p b 2 4 i I C 8 + P E V u d H J 5 I F R 5 c G U 9 I k Z p b G x l Z E N v b X B s Z X R l U m V z d W x 0 V G 9 X b 3 J r c 2 h l Z X Q i I F Z h b H V l P S J s M S I g L z 4 8 R W 5 0 c n k g V H l w Z T 0 i R m l s b F N 0 Y X R 1 c y I g V m F s d W U 9 I n N D b 2 1 w b G V 0 Z S I g L z 4 8 R W 5 0 c n k g V H l w Z T 0 i R m l s b E N v b H V t b k 5 h b W V z I i B W Y W x 1 Z T 0 i c 1 s m c X V v d D t D b 3 V u d H J 5 J n F 1 b 3 Q 7 L C Z x d W 9 0 O 0 1 l d G h h b m U g U 2 F 2 a W 5 n c y A o T U V V U i l c b j I w M j A m c X V v d D s s J n F 1 b 3 Q 7 S H l k c m 9 n Z W 4 g V G 9 0 Y W w g U 2 F 2 a W 5 n c y A o T U V V U i l c b j I w M j A m c X V v d D s s J n F 1 b 3 Q 7 S H l k c m 9 n Z W 4 g S W 1 w b 3 J 0 c y B T Y X Z p b m d z I C h N R V V S K V x u M j A y M C Z x d W 9 0 O y w m c X V v d D t I e W R y b 2 d l b i B Q c m 9 k d W N 0 a W 9 u I F N h d m l u Z 3 M g K E 1 F V V I p X G 4 y M D I w J n F 1 b 3 Q 7 L C Z x d W 9 0 O 0 J p b 2 1 l d G h h b m U g U 2 F 2 a W 5 n c y A o T U V V U i l c b j I w M j A m c X V v d D s s J n F 1 b 3 Q 7 U D J D S D Q g U 2 F 2 a W 5 n c y A o T U V V U i l c b j I w M j A m c X V v d D s s J n F 1 b 3 Q 7 V E 9 U Q U w g U 2 F 2 a W 5 n c y A o T U V V U i l c b j I w M j A m c X V v d D t d I i A v P j x F b n R y e S B U e X B l P S J G a W x s Q 2 9 s d W 1 u V H l w Z X M i I F Z h b H V l P S J z Q m d N R E F 3 T U R B d 0 0 9 I i A v P j x F b n R y e S B U e X B l P S J G a W x s T G F z d F V w Z G F 0 Z W Q i I F Z h b H V l P S J k M j A y M C 0 w N i 0 x N V Q x N j o 1 M z o z M i 4 0 M z M 0 N j E 3 W i I g L z 4 8 R W 5 0 c n k g V H l w Z T 0 i R m l s b E V y c m 9 y Q 2 9 1 b n Q i I F Z h b H V l P S J s M C I g L z 4 8 R W 5 0 c n k g V H l w Z T 0 i R m l s b E V y c m 9 y Q 2 9 k Z S I g V m F s d W U 9 I n N V b m t u b 3 d u I i A v P j x F b n R y e S B U e X B l P S J G a W x s Q 2 9 1 b n Q i I F Z h b H V l P S J s M z I i I C 8 + P E V u d H J 5 I F R 5 c G U 9 I k F k Z G V k V G 9 E Y X R h T W 9 k Z W w i I F Z h b H V l P S J s M C I g L z 4 8 R W 5 0 c n k g V H l w Z T 0 i U m V s Y X R p b 2 5 z a G l w S W 5 m b 0 N v b n R h a W 5 l c i I g V m F s d W U 9 I n N 7 J n F 1 b 3 Q 7 Y 2 9 s d W 1 u Q 2 9 1 b n Q m c X V v d D s 6 O C w m c X V v d D t r Z X l D b 2 x 1 b W 5 O Y W 1 l c y Z x d W 9 0 O z p b X S w m c X V v d D t x d W V y e V J l b G F 0 a W 9 u c 2 h p c H M m c X V v d D s 6 W 1 0 s J n F 1 b 3 Q 7 Y 2 9 s d W 1 u S W R l b n R p d G l l c y Z x d W 9 0 O z p b J n F 1 b 3 Q 7 U 2 V j d G l v b j E v Q m V u Z W Z p d H M g M j A y M C 9 D a G F u Z 2 V k I F R 5 c G U u e 0 N v d W 5 0 c n k s M H 0 m c X V v d D s s J n F 1 b 3 Q 7 U 2 V j d G l v b j E v Q m V u Z W Z p d H M g M j A y M C 9 D a G F u Z 2 V k I F R 5 c G U u e 0 1 l d G h h b m U g U 2 F 2 a W 5 n c y A o T U V V U i l c b j I w M j A s M X 0 m c X V v d D s s J n F 1 b 3 Q 7 U 2 V j d G l v b j E v Q m V u Z W Z p d H M g M j A y M C 9 D a G F u Z 2 V k I F R 5 c G U u e 0 h 5 Z H J v Z 2 V u I F R v d G F s I F N h d m l u Z 3 M g K E 1 F V V I p X G 4 y M D I w L D J 9 J n F 1 b 3 Q 7 L C Z x d W 9 0 O 1 N l Y 3 R p b 2 4 x L 0 J l b m V m a X R z I D I w M j A v Q 2 h h b m d l Z C B U e X B l L n t I e W R y b 2 d l b i B J b X B v c n R z I F N h d m l u Z 3 M g K E 1 F V V I p X G 4 y M D I w L D N 9 J n F 1 b 3 Q 7 L C Z x d W 9 0 O 1 N l Y 3 R p b 2 4 x L 0 J l b m V m a X R z I D I w M j A v Q 2 h h b m d l Z C B U e X B l L n t I e W R y b 2 d l b i B Q c m 9 k d W N 0 a W 9 u I F N h d m l u Z 3 M g K E 1 F V V I p X G 4 y M D I w L D R 9 J n F 1 b 3 Q 7 L C Z x d W 9 0 O 1 N l Y 3 R p b 2 4 x L 0 J l b m V m a X R z I D I w M j A v Q 2 h h b m d l Z C B U e X B l L n t C a W 9 t Z X R o Y W 5 l I F N h d m l u Z 3 M g K E 1 F V V I p X G 4 y M D I w L D V 9 J n F 1 b 3 Q 7 L C Z x d W 9 0 O 1 N l Y 3 R p b 2 4 x L 0 J l b m V m a X R z I D I w M j A v Q 2 h h b m d l Z C B U e X B l L n t Q M k N I N C B T Y X Z p b m d z I C h N R V V S K V x u M j A y M C w 2 f S Z x d W 9 0 O y w m c X V v d D t T Z W N 0 a W 9 u M S 9 C Z W 5 l Z m l 0 c y A y M D I w L 0 N o Y W 5 n Z W Q g V H l w Z S 5 7 V E 9 U Q U w g U 2 F 2 a W 5 n c y A o T U V V U i l c b j I w M j A s N 3 0 m c X V v d D t d L C Z x d W 9 0 O 0 N v b H V t b k N v d W 5 0 J n F 1 b 3 Q 7 O j g s J n F 1 b 3 Q 7 S 2 V 5 Q 2 9 s d W 1 u T m F t Z X M m c X V v d D s 6 W 1 0 s J n F 1 b 3 Q 7 Q 2 9 s d W 1 u S W R l b n R p d G l l c y Z x d W 9 0 O z p b J n F 1 b 3 Q 7 U 2 V j d G l v b j E v Q m V u Z W Z p d H M g M j A y M C 9 D a G F u Z 2 V k I F R 5 c G U u e 0 N v d W 5 0 c n k s M H 0 m c X V v d D s s J n F 1 b 3 Q 7 U 2 V j d G l v b j E v Q m V u Z W Z p d H M g M j A y M C 9 D a G F u Z 2 V k I F R 5 c G U u e 0 1 l d G h h b m U g U 2 F 2 a W 5 n c y A o T U V V U i l c b j I w M j A s M X 0 m c X V v d D s s J n F 1 b 3 Q 7 U 2 V j d G l v b j E v Q m V u Z W Z p d H M g M j A y M C 9 D a G F u Z 2 V k I F R 5 c G U u e 0 h 5 Z H J v Z 2 V u I F R v d G F s I F N h d m l u Z 3 M g K E 1 F V V I p X G 4 y M D I w L D J 9 J n F 1 b 3 Q 7 L C Z x d W 9 0 O 1 N l Y 3 R p b 2 4 x L 0 J l b m V m a X R z I D I w M j A v Q 2 h h b m d l Z C B U e X B l L n t I e W R y b 2 d l b i B J b X B v c n R z I F N h d m l u Z 3 M g K E 1 F V V I p X G 4 y M D I w L D N 9 J n F 1 b 3 Q 7 L C Z x d W 9 0 O 1 N l Y 3 R p b 2 4 x L 0 J l b m V m a X R z I D I w M j A v Q 2 h h b m d l Z C B U e X B l L n t I e W R y b 2 d l b i B Q c m 9 k d W N 0 a W 9 u I F N h d m l u Z 3 M g K E 1 F V V I p X G 4 y M D I w L D R 9 J n F 1 b 3 Q 7 L C Z x d W 9 0 O 1 N l Y 3 R p b 2 4 x L 0 J l b m V m a X R z I D I w M j A v Q 2 h h b m d l Z C B U e X B l L n t C a W 9 t Z X R o Y W 5 l I F N h d m l u Z 3 M g K E 1 F V V I p X G 4 y M D I w L D V 9 J n F 1 b 3 Q 7 L C Z x d W 9 0 O 1 N l Y 3 R p b 2 4 x L 0 J l b m V m a X R z I D I w M j A v Q 2 h h b m d l Z C B U e X B l L n t Q M k N I N C B T Y X Z p b m d z I C h N R V V S K V x u M j A y M C w 2 f S Z x d W 9 0 O y w m c X V v d D t T Z W N 0 a W 9 u M S 9 C Z W 5 l Z m l 0 c y A y M D I w L 0 N o Y W 5 n Z W Q g V H l w Z S 5 7 V E 9 U Q U w g U 2 F 2 a W 5 n c y A o T U V V U i l c b j I w M j A s N 3 0 m c X V v d D t d L C Z x d W 9 0 O 1 J l b G F 0 a W 9 u c 2 h p c E l u Z m 8 m c X V v d D s 6 W 1 1 9 I i A v P j x F b n R y e S B U e X B l P S J R d W V y e U l E I i B W Y W x 1 Z T 0 i c 2 J i Y m U 5 M D Q 3 L W M 1 Z m Q t N G U w Z S 1 h Y W Y 0 L W Q w N D I y M D l h Y 2 Q y Y S I g L z 4 8 L 1 N 0 Y W J s Z U V u d H J p Z X M + P C 9 J d G V t P j x J d G V t P j x J d G V t T G 9 j Y X R p b 2 4 + P E l 0 Z W 1 U e X B l P k Z v c m 1 1 b G E 8 L 0 l 0 Z W 1 U e X B l P j x J d G V t U G F 0 a D 5 T Z W N 0 a W 9 u M S 9 C Z W 5 l Z m l 0 c y U y M D I w M j A v U 2 9 1 c m N l P C 9 J d G V t U G F 0 a D 4 8 L 0 l 0 Z W 1 M b 2 N h d G l v b j 4 8 U 3 R h Y m x l R W 5 0 c m l l c y A v P j w v S X R l b T 4 8 S X R l b T 4 8 S X R l b U x v Y 2 F 0 a W 9 u P j x J d G V t V H l w Z T 5 G b 3 J t d W x h P C 9 J d G V t V H l w Z T 4 8 S X R l b V B h d G g + U 2 V j d G l v b j E v Q m V u Z W Z p d H M l M j A y M D I w L 0 N o Y W 5 n Z W Q l M j B U e X B l P C 9 J d G V t U G F 0 a D 4 8 L 0 l 0 Z W 1 M b 2 N h d G l v b j 4 8 U 3 R h Y m x l R W 5 0 c m l l c y A v P j w v S X R l b T 4 8 S X R l b T 4 8 S X R l b U x v Y 2 F 0 a W 9 u P j x J d G V t V H l w Z T 5 G b 3 J t d W x h P C 9 J d G V t V H l w Z T 4 8 S X R l b V B h d G g + U 2 V j d G l v b j E v Q m V u Z W Z p d H M l M j A y M D I 1 J T I w K E N C R y 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Y X R p b 2 4 i I C 8 + P E V u d H J 5 I F R 5 c G U 9 I k Z p b G x l Z E N v b X B s Z X R l U m V z d W x 0 V G 9 X b 3 J r c 2 h l Z X Q i I F Z h b H V l P S J s M S I g L z 4 8 R W 5 0 c n k g V H l w Z T 0 i R m l s b F N 0 Y X R 1 c y I g V m F s d W U 9 I n N D b 2 1 w b G V 0 Z S I g L z 4 8 R W 5 0 c n k g V H l w Z T 0 i R m l s b E N v b H V t b k 5 h b W V z I i B W Y W x 1 Z T 0 i c 1 s m c X V v d D t D b 3 V u d H J 5 I C Z x d W 9 0 O y w m c X V v d D t N Z X R o Y W 5 l I F N h d m l u Z 3 M g K E 1 F V V I p I F x u M j A y N S A o Q 0 J H K S Z x d W 9 0 O y w m c X V v d D t I e W R y b 2 d l b i B U b 3 R h b C B T Y X Z p b m d z I C h N R V V S K S B c b j I w M j U g K E N C R y k m c X V v d D s s J n F 1 b 3 Q 7 S H l k c m 9 n Z W 4 g S W 1 w b 3 J 0 c y B T Y X Z p b m d z I C h N R V V S K S B c b j I w M j U g K E N C R y k m c X V v d D s s J n F 1 b 3 Q 7 S H l k c m 9 n Z W 4 g U H J v Z H V j d G l v b i B T Y X Z p b m d z I C h N R V V S K S B c b j I w M j U g K E N C R y k m c X V v d D s s J n F 1 b 3 Q 7 Q m l v b W V 0 a G F u Z S B T Y X Z p b m d z I C h N R V V S K S B c b j I w M j U g K E N C R y k m c X V v d D s s J n F 1 b 3 Q 7 U D J D S D Q g U 2 F 2 a W 5 n c y A o T U V V U i k g X G 4 y M D I 1 I C h D Q k c p J n F 1 b 3 Q 7 L C Z x d W 9 0 O 1 R P V E F M I F N h d m l u Z 3 M g K E 1 F V V I p J n F 1 b 3 Q 7 X S I g L z 4 8 R W 5 0 c n k g V H l w Z T 0 i R m l s b E N v b H V t b l R 5 c G V z I i B W Y W x 1 Z T 0 i c 0 J n V U R B d 0 1 G Q X d V P S I g L z 4 8 R W 5 0 c n k g V H l w Z T 0 i R m l s b E x h c 3 R V c G R h d G V k I i B W Y W x 1 Z T 0 i Z D I w M j A t M D Y t M T V U M T Y 6 N T Q 6 M j g u M z Q 5 N z k 3 O F o i I C 8 + P E V u d H J 5 I F R 5 c G U 9 I k Z p b G x F c n J v c k N v d W 5 0 I i B W Y W x 1 Z T 0 i b D A i I C 8 + P E V u d H J 5 I F R 5 c G U 9 I k Z p b G x F c n J v c k N v Z G U i I F Z h b H V l P S J z V W 5 r b m 9 3 b i I g L z 4 8 R W 5 0 c n k g V H l w Z T 0 i R m l s b E N v d W 5 0 I i B W Y W x 1 Z T 0 i b D M y I i A v P j x F b n R y e S B U e X B l P S J B Z G R l Z F R v R G F 0 Y U 1 v Z G V s I i B W Y W x 1 Z T 0 i b D A i I C 8 + P E V u d H J 5 I F R 5 c G U 9 I l F 1 Z X J 5 S U Q i I F Z h b H V l P S J z O T M 2 Z j Z m N z U t Z T A 5 O S 0 0 N D V m L W E 2 Z j U t N G Y 1 Y z d i Z j M 0 Y W E w I i A v P j x F b n R y e S B U e X B l P S J S Z W x h d G l v b n N o a X B J b m Z v Q 2 9 u d G F p b m V y I i B W Y W x 1 Z T 0 i c 3 s m c X V v d D t j b 2 x 1 b W 5 D b 3 V u d C Z x d W 9 0 O z o 4 L C Z x d W 9 0 O 2 t l e U N v b H V t b k 5 h b W V z J n F 1 b 3 Q 7 O l t d L C Z x d W 9 0 O 3 F 1 Z X J 5 U m V s Y X R p b 2 5 z a G l w c y Z x d W 9 0 O z p b X S w m c X V v d D t j b 2 x 1 b W 5 J Z G V u d G l 0 a W V z J n F 1 b 3 Q 7 O l s m c X V v d D t T Z W N 0 a W 9 u M S 9 C Z W 5 l Z m l 0 c y A y M D I 1 I C h D Q k c p L 0 N o Y W 5 n Z W Q g V H l w Z S 5 7 Q 2 9 1 b n R y e S A s M H 0 m c X V v d D s s J n F 1 b 3 Q 7 U 2 V j d G l v b j E v Q m V u Z W Z p d H M g M j A y N S A o Q 0 J H K S 9 D a G F u Z 2 V k I F R 5 c G U u e 0 1 l d G h h b m U g U 2 F 2 a W 5 n c y A o T U V V U i k g X G 4 y M D I 1 I C h D Q k c p L D F 9 J n F 1 b 3 Q 7 L C Z x d W 9 0 O 1 N l Y 3 R p b 2 4 x L 0 J l b m V m a X R z I D I w M j U g K E N C R y k v Q 2 h h b m d l Z C B U e X B l L n t I e W R y b 2 d l b i B U b 3 R h b C B T Y X Z p b m d z I C h N R V V S K S B c b j I w M j U g K E N C R y k s M n 0 m c X V v d D s s J n F 1 b 3 Q 7 U 2 V j d G l v b j E v Q m V u Z W Z p d H M g M j A y N S A o Q 0 J H K S 9 D a G F u Z 2 V k I F R 5 c G U u e 0 h 5 Z H J v Z 2 V u I E l t c G 9 y d H M g U 2 F 2 a W 5 n c y A o T U V V U i k g X G 4 y M D I 1 I C h D Q k c p L D N 9 J n F 1 b 3 Q 7 L C Z x d W 9 0 O 1 N l Y 3 R p b 2 4 x L 0 J l b m V m a X R z I D I w M j U g K E N C R y k v Q 2 h h b m d l Z C B U e X B l L n t I e W R y b 2 d l b i B Q c m 9 k d W N 0 a W 9 u I F N h d m l u Z 3 M g K E 1 F V V I p I F x u M j A y N S A o Q 0 J H K S w 0 f S Z x d W 9 0 O y w m c X V v d D t T Z W N 0 a W 9 u M S 9 C Z W 5 l Z m l 0 c y A y M D I 1 I C h D Q k c p L 0 N o Y W 5 n Z W Q g V H l w Z S 5 7 Q m l v b W V 0 a G F u Z S B T Y X Z p b m d z I C h N R V V S K S B c b j I w M j U g K E N C R y k s N X 0 m c X V v d D s s J n F 1 b 3 Q 7 U 2 V j d G l v b j E v Q m V u Z W Z p d H M g M j A y N S A o Q 0 J H K S 9 D a G F u Z 2 V k I F R 5 c G U u e 1 A y Q 0 g 0 I F N h d m l u Z 3 M g K E 1 F V V I p I F x u M j A y N S A o Q 0 J H K S w 2 f S Z x d W 9 0 O y w m c X V v d D t T Z W N 0 a W 9 u M S 9 C Z W 5 l Z m l 0 c y A y M D I 1 I C h D Q k c p L 0 N o Y W 5 n Z W Q g V H l w Z S 5 7 V E 9 U Q U w g U 2 F 2 a W 5 n c y A o T U V V U i k s N 3 0 m c X V v d D t d L C Z x d W 9 0 O 0 N v b H V t b k N v d W 5 0 J n F 1 b 3 Q 7 O j g s J n F 1 b 3 Q 7 S 2 V 5 Q 2 9 s d W 1 u T m F t Z X M m c X V v d D s 6 W 1 0 s J n F 1 b 3 Q 7 Q 2 9 s d W 1 u S W R l b n R p d G l l c y Z x d W 9 0 O z p b J n F 1 b 3 Q 7 U 2 V j d G l v b j E v Q m V u Z W Z p d H M g M j A y N S A o Q 0 J H K S 9 D a G F u Z 2 V k I F R 5 c G U u e 0 N v d W 5 0 c n k g L D B 9 J n F 1 b 3 Q 7 L C Z x d W 9 0 O 1 N l Y 3 R p b 2 4 x L 0 J l b m V m a X R z I D I w M j U g K E N C R y k v Q 2 h h b m d l Z C B U e X B l L n t N Z X R o Y W 5 l I F N h d m l u Z 3 M g K E 1 F V V I p I F x u M j A y N S A o Q 0 J H K S w x f S Z x d W 9 0 O y w m c X V v d D t T Z W N 0 a W 9 u M S 9 C Z W 5 l Z m l 0 c y A y M D I 1 I C h D Q k c p L 0 N o Y W 5 n Z W Q g V H l w Z S 5 7 S H l k c m 9 n Z W 4 g V G 9 0 Y W w g U 2 F 2 a W 5 n c y A o T U V V U i k g X G 4 y M D I 1 I C h D Q k c p L D J 9 J n F 1 b 3 Q 7 L C Z x d W 9 0 O 1 N l Y 3 R p b 2 4 x L 0 J l b m V m a X R z I D I w M j U g K E N C R y k v Q 2 h h b m d l Z C B U e X B l L n t I e W R y b 2 d l b i B J b X B v c n R z I F N h d m l u Z 3 M g K E 1 F V V I p I F x u M j A y N S A o Q 0 J H K S w z f S Z x d W 9 0 O y w m c X V v d D t T Z W N 0 a W 9 u M S 9 C Z W 5 l Z m l 0 c y A y M D I 1 I C h D Q k c p L 0 N o Y W 5 n Z W Q g V H l w Z S 5 7 S H l k c m 9 n Z W 4 g U H J v Z H V j d G l v b i B T Y X Z p b m d z I C h N R V V S K S B c b j I w M j U g K E N C R y k s N H 0 m c X V v d D s s J n F 1 b 3 Q 7 U 2 V j d G l v b j E v Q m V u Z W Z p d H M g M j A y N S A o Q 0 J H K S 9 D a G F u Z 2 V k I F R 5 c G U u e 0 J p b 2 1 l d G h h b m U g U 2 F 2 a W 5 n c y A o T U V V U i k g X G 4 y M D I 1 I C h D Q k c p L D V 9 J n F 1 b 3 Q 7 L C Z x d W 9 0 O 1 N l Y 3 R p b 2 4 x L 0 J l b m V m a X R z I D I w M j U g K E N C R y k v Q 2 h h b m d l Z C B U e X B l L n t Q M k N I N C B T Y X Z p b m d z I C h N R V V S K S B c b j I w M j U g K E N C R y k s N n 0 m c X V v d D s s J n F 1 b 3 Q 7 U 2 V j d G l v b j E v Q m V u Z W Z p d H M g M j A y N S A o Q 0 J H K S 9 D a G F u Z 2 V k I F R 5 c G U u e 1 R P V E F M I F N h d m l u Z 3 M g K E 1 F V V I p L D d 9 J n F 1 b 3 Q 7 X S w m c X V v d D t S Z W x h d G l v b n N o a X B J b m Z v J n F 1 b 3 Q 7 O l t d f S I g L z 4 8 L 1 N 0 Y W J s Z U V u d H J p Z X M + P C 9 J d G V t P j x J d G V t P j x J d G V t T G 9 j Y X R p b 2 4 + P E l 0 Z W 1 U e X B l P k Z v c m 1 1 b G E 8 L 0 l 0 Z W 1 U e X B l P j x J d G V t U G F 0 a D 5 T Z W N 0 a W 9 u M S 9 C Z W 5 l Z m l 0 c y U y M D I w M j U l M j A o Q 0 J H K S 9 T b 3 V y Y 2 U 8 L 0 l 0 Z W 1 Q Y X R o P j w v S X R l b U x v Y 2 F 0 a W 9 u P j x T d G F i b G V F b n R y a W V z I C 8 + P C 9 J d G V t P j x J d G V t P j x J d G V t T G 9 j Y X R p b 2 4 + P E l 0 Z W 1 U e X B l P k Z v c m 1 1 b G E 8 L 0 l 0 Z W 1 U e X B l P j x J d G V t U G F 0 a D 5 T Z W N 0 a W 9 u M S 9 C Z W 5 l Z m l 0 c y U y M D I w M j U l M j A o Q 0 J H K S 9 D a G F u Z 2 V k J T I w V H l w Z T w v S X R l b V B h d G g + P C 9 J d G V t T G 9 j Y X R p b 2 4 + P F N 0 Y W J s Z U V u d H J p Z X M g L z 4 8 L 0 l 0 Z W 0 + P E l 0 Z W 0 + P E l 0 Z W 1 M b 2 N h d G l v b j 4 8 S X R l b V R 5 c G U + R m 9 y b X V s Y T w v S X R l b V R 5 c G U + P E l 0 Z W 1 Q Y X R o P l N l Y 3 R p b 2 4 x L 0 J l b m V m a X R z J T I w T l Q l M j A y M D M w J T I w K E d C Q y 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Y X R p b 2 4 i I C 8 + P E V u d H J 5 I F R 5 c G U 9 I k Z p b G x l Z E N v b X B s Z X R l U m V z d W x 0 V G 9 X b 3 J r c 2 h l Z X Q i I F Z h b H V l P S J s M S I g L z 4 8 R W 5 0 c n k g V H l w Z T 0 i R m l s b F N 0 Y X R 1 c y I g V m F s d W U 9 I n N D b 2 1 w b G V 0 Z S I g L z 4 8 R W 5 0 c n k g V H l w Z T 0 i R m l s b E N v b H V t b k 5 h b W V z I i B W Y W x 1 Z T 0 i c 1 s m c X V v d D t D b 3 V u d H J 5 J n F 1 b 3 Q 7 L C Z x d W 9 0 O 0 1 l d G h h b m U g U 2 F 2 a W 5 n c y A o T U V V U i l c b k 5 U I D I w M z A g L T I w M j U g K E d C Q y k m c X V v d D s s J n F 1 b 3 Q 7 S H l k c m 9 n Z W 4 g V G 9 0 Y W w g U 2 F 2 a W 5 n c 1 x u K E 1 F V V I p X G 5 O V C A y M D M w I C 0 y M D I 1 I C h H Q k M p J n F 1 b 3 Q 7 L C Z x d W 9 0 O 0 h 5 Z H J v Z 2 V u I E l t c G 9 y d H M g U 2 F 2 a W 5 n c 1 x u K E 1 F V V I p X G 5 O V C A y M D M w I C 0 y M D I 1 I C h H Q k M p J n F 1 b 3 Q 7 L C Z x d W 9 0 O 0 h 5 Z H J v Z 2 V u I F B y b 2 R 1 Y 3 R p b 2 4 g U 2 F 2 a W 5 n c 1 x u K E 1 F V V I p X G 4 y M D M w I C 0 y M D I 1 I C h H Q k M p J n F 1 b 3 Q 7 L C Z x d W 9 0 O 0 J p b 2 1 l d G h h b m U g U 2 F 2 a W 5 n c 1 x u K E 1 F V V I p X G 5 O V C A y M D M w I C 0 y M D I 1 I C h H Q k M p J n F 1 b 3 Q 7 L C Z x d W 9 0 O 1 A y Q 0 g 0 I F N h d m l u Z 3 N c b i h N R V V S K V x u T l Q g M j A z M C A t M j A y N S A o R 0 J D K S Z x d W 9 0 O y w m c X V v d D t U T 1 R B T C B T Y X Z p b m d z I C h N R V V S K V x u T l Q g M j A z M C A t I D I w M j U g K E d C Q y k m c X V v d D t d I i A v P j x F b n R y e S B U e X B l P S J G a W x s Q 2 9 s d W 1 u V H l w Z X M i I F Z h b H V l P S J z Q m d V R E F 3 T U Z B d 1 U 9 I i A v P j x F b n R y e S B U e X B l P S J G a W x s T G F z d F V w Z G F 0 Z W Q i I F Z h b H V l P S J k M j A y M C 0 w N i 0 x N V Q x N j o 1 N D o 1 N y 4 0 M j E y M z g 4 W i I g L z 4 8 R W 5 0 c n k g V H l w Z T 0 i R m l s b E V y c m 9 y Q 2 9 1 b n Q i I F Z h b H V l P S J s M C I g L z 4 8 R W 5 0 c n k g V H l w Z T 0 i R m l s b E V y c m 9 y Q 2 9 k Z S I g V m F s d W U 9 I n N V b m t u b 3 d u I i A v P j x F b n R y e S B U e X B l P S J G a W x s Q 2 9 1 b n Q i I F Z h b H V l P S J s M z I i I C 8 + P E V u d H J 5 I F R 5 c G U 9 I k F k Z G V k V G 9 E Y X R h T W 9 k Z W w i I F Z h b H V l P S J s M C I g L z 4 8 R W 5 0 c n k g V H l w Z T 0 i U X V l c n l J R C I g V m F s d W U 9 I n M w Z T h h M z k 5 N y 0 y N G J i L T R i Z T Y t Y W Q 3 N y 0 y N D g 0 Y 2 Y 4 Z j E 4 N T A i I C 8 + P E V u d H J 5 I F R 5 c G U 9 I l J l b G F 0 a W 9 u c 2 h p c E l u Z m 9 D b 2 5 0 Y W l u Z X I i I F Z h b H V l P S J z e y Z x d W 9 0 O 2 N v b H V t b k N v d W 5 0 J n F 1 b 3 Q 7 O j g s J n F 1 b 3 Q 7 a 2 V 5 Q 2 9 s d W 1 u T m F t Z X M m c X V v d D s 6 W 1 0 s J n F 1 b 3 Q 7 c X V l c n l S Z W x h d G l v b n N o a X B z J n F 1 b 3 Q 7 O l t d L C Z x d W 9 0 O 2 N v b H V t b k l k Z W 5 0 a X R p Z X M m c X V v d D s 6 W y Z x d W 9 0 O 1 N l Y 3 R p b 2 4 x L 0 J l b m V m a X R z I E 5 U I D I w M z A g K E d C Q y k v Q 2 h h b m d l Z C B U e X B l L n t D b 3 V u d H J 5 L D B 9 J n F 1 b 3 Q 7 L C Z x d W 9 0 O 1 N l Y 3 R p b 2 4 x L 0 J l b m V m a X R z I E 5 U I D I w M z A g K E d C Q y k v Q 2 h h b m d l Z C B U e X B l L n t N Z X R o Y W 5 l I F N h d m l u Z 3 M g K E 1 F V V I p X G 5 O V C A y M D M w I C 0 y M D I 1 I C h H Q k M p L D F 9 J n F 1 b 3 Q 7 L C Z x d W 9 0 O 1 N l Y 3 R p b 2 4 x L 0 J l b m V m a X R z I E 5 U I D I w M z A g K E d C Q y k v Q 2 h h b m d l Z C B U e X B l L n t I e W R y b 2 d l b i B U b 3 R h b C B T Y X Z p b m d z X G 4 o T U V V U i l c b k 5 U I D I w M z A g L T I w M j U g K E d C Q y k s M n 0 m c X V v d D s s J n F 1 b 3 Q 7 U 2 V j d G l v b j E v Q m V u Z W Z p d H M g T l Q g M j A z M C A o R 0 J D K S 9 D a G F u Z 2 V k I F R 5 c G U u e 0 h 5 Z H J v Z 2 V u I E l t c G 9 y d H M g U 2 F 2 a W 5 n c 1 x u K E 1 F V V I p X G 5 O V C A y M D M w I C 0 y M D I 1 I C h H Q k M p L D N 9 J n F 1 b 3 Q 7 L C Z x d W 9 0 O 1 N l Y 3 R p b 2 4 x L 0 J l b m V m a X R z I E 5 U I D I w M z A g K E d C Q y k v Q 2 h h b m d l Z C B U e X B l L n t I e W R y b 2 d l b i B Q c m 9 k d W N 0 a W 9 u I F N h d m l u Z 3 N c b i h N R V V S K V x u M j A z M C A t M j A y N S A o R 0 J D K S w 0 f S Z x d W 9 0 O y w m c X V v d D t T Z W N 0 a W 9 u M S 9 C Z W 5 l Z m l 0 c y B O V C A y M D M w I C h H Q k M p L 0 N o Y W 5 n Z W Q g V H l w Z S 5 7 Q m l v b W V 0 a G F u Z S B T Y X Z p b m d z X G 4 o T U V V U i l c b k 5 U I D I w M z A g L T I w M j U g K E d C Q y k s N X 0 m c X V v d D s s J n F 1 b 3 Q 7 U 2 V j d G l v b j E v Q m V u Z W Z p d H M g T l Q g M j A z M C A o R 0 J D K S 9 D a G F u Z 2 V k I F R 5 c G U u e 1 A y Q 0 g 0 I F N h d m l u Z 3 N c b i h N R V V S K V x u T l Q g M j A z M C A t M j A y N S A o R 0 J D K S w 2 f S Z x d W 9 0 O y w m c X V v d D t T Z W N 0 a W 9 u M S 9 C Z W 5 l Z m l 0 c y B O V C A y M D M w I C h H Q k M p L 0 N o Y W 5 n Z W Q g V H l w Z S 5 7 V E 9 U Q U w g U 2 F 2 a W 5 n c y A o T U V V U i l c b k 5 U I D I w M z A g L S A y M D I 1 I C h H Q k M p L D d 9 J n F 1 b 3 Q 7 X S w m c X V v d D t D b 2 x 1 b W 5 D b 3 V u d C Z x d W 9 0 O z o 4 L C Z x d W 9 0 O 0 t l e U N v b H V t b k 5 h b W V z J n F 1 b 3 Q 7 O l t d L C Z x d W 9 0 O 0 N v b H V t b k l k Z W 5 0 a X R p Z X M m c X V v d D s 6 W y Z x d W 9 0 O 1 N l Y 3 R p b 2 4 x L 0 J l b m V m a X R z I E 5 U I D I w M z A g K E d C Q y k v Q 2 h h b m d l Z C B U e X B l L n t D b 3 V u d H J 5 L D B 9 J n F 1 b 3 Q 7 L C Z x d W 9 0 O 1 N l Y 3 R p b 2 4 x L 0 J l b m V m a X R z I E 5 U I D I w M z A g K E d C Q y k v Q 2 h h b m d l Z C B U e X B l L n t N Z X R o Y W 5 l I F N h d m l u Z 3 M g K E 1 F V V I p X G 5 O V C A y M D M w I C 0 y M D I 1 I C h H Q k M p L D F 9 J n F 1 b 3 Q 7 L C Z x d W 9 0 O 1 N l Y 3 R p b 2 4 x L 0 J l b m V m a X R z I E 5 U I D I w M z A g K E d C Q y k v Q 2 h h b m d l Z C B U e X B l L n t I e W R y b 2 d l b i B U b 3 R h b C B T Y X Z p b m d z X G 4 o T U V V U i l c b k 5 U I D I w M z A g L T I w M j U g K E d C Q y k s M n 0 m c X V v d D s s J n F 1 b 3 Q 7 U 2 V j d G l v b j E v Q m V u Z W Z p d H M g T l Q g M j A z M C A o R 0 J D K S 9 D a G F u Z 2 V k I F R 5 c G U u e 0 h 5 Z H J v Z 2 V u I E l t c G 9 y d H M g U 2 F 2 a W 5 n c 1 x u K E 1 F V V I p X G 5 O V C A y M D M w I C 0 y M D I 1 I C h H Q k M p L D N 9 J n F 1 b 3 Q 7 L C Z x d W 9 0 O 1 N l Y 3 R p b 2 4 x L 0 J l b m V m a X R z I E 5 U I D I w M z A g K E d C Q y k v Q 2 h h b m d l Z C B U e X B l L n t I e W R y b 2 d l b i B Q c m 9 k d W N 0 a W 9 u I F N h d m l u Z 3 N c b i h N R V V S K V x u M j A z M C A t M j A y N S A o R 0 J D K S w 0 f S Z x d W 9 0 O y w m c X V v d D t T Z W N 0 a W 9 u M S 9 C Z W 5 l Z m l 0 c y B O V C A y M D M w I C h H Q k M p L 0 N o Y W 5 n Z W Q g V H l w Z S 5 7 Q m l v b W V 0 a G F u Z S B T Y X Z p b m d z X G 4 o T U V V U i l c b k 5 U I D I w M z A g L T I w M j U g K E d C Q y k s N X 0 m c X V v d D s s J n F 1 b 3 Q 7 U 2 V j d G l v b j E v Q m V u Z W Z p d H M g T l Q g M j A z M C A o R 0 J D K S 9 D a G F u Z 2 V k I F R 5 c G U u e 1 A y Q 0 g 0 I F N h d m l u Z 3 N c b i h N R V V S K V x u T l Q g M j A z M C A t M j A y N S A o R 0 J D K S w 2 f S Z x d W 9 0 O y w m c X V v d D t T Z W N 0 a W 9 u M S 9 C Z W 5 l Z m l 0 c y B O V C A y M D M w I C h H Q k M p L 0 N o Y W 5 n Z W Q g V H l w Z S 5 7 V E 9 U Q U w g U 2 F 2 a W 5 n c y A o T U V V U i l c b k 5 U I D I w M z A g L S A y M D I 1 I C h H Q k M p L D d 9 J n F 1 b 3 Q 7 X S w m c X V v d D t S Z W x h d G l v b n N o a X B J b m Z v J n F 1 b 3 Q 7 O l t d f S I g L z 4 8 L 1 N 0 Y W J s Z U V u d H J p Z X M + P C 9 J d G V t P j x J d G V t P j x J d G V t T G 9 j Y X R p b 2 4 + P E l 0 Z W 1 U e X B l P k Z v c m 1 1 b G E 8 L 0 l 0 Z W 1 U e X B l P j x J d G V t U G F 0 a D 5 T Z W N 0 a W 9 u M S 9 C Z W 5 l Z m l 0 c y U y M E 5 U J T I w M j A z M C U y M C h H Q k M p L 1 N v d X J j Z T w v S X R l b V B h d G g + P C 9 J d G V t T G 9 j Y X R p b 2 4 + P F N 0 Y W J s Z U V u d H J p Z X M g L z 4 8 L 0 l 0 Z W 0 + P E l 0 Z W 0 + P E l 0 Z W 1 M b 2 N h d G l v b j 4 8 S X R l b V R 5 c G U + R m 9 y b X V s Y T w v S X R l b V R 5 c G U + P E l 0 Z W 1 Q Y X R o P l N l Y 3 R p b 2 4 x L 0 J l b m V m a X R z J T I w T l Q l M j A y M D M w J T I w K E d C Q y k v Q 2 h h b m d l Z C U y M F R 5 c G U 8 L 0 l 0 Z W 1 Q Y X R o P j w v S X R l b U x v Y 2 F 0 a W 9 u P j x T d G F i b G V F b n R y a W V z I C 8 + P C 9 J d G V t P j x J d G V t P j x J d G V t T G 9 j Y X R p b 2 4 + P E l 0 Z W 1 U e X B l P k Z v c m 1 1 b G E 8 L 0 l 0 Z W 1 U e X B l P j x J d G V t U G F 0 a D 5 T Z W N 0 a W 9 u M S 9 C Z W 5 l Z m l 0 c y U y M E 5 U J T I w M j A z M C U y M C h D Q k c 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F 0 a W 9 u I i A v P j x F b n R y e S B U e X B l P S J G a W x s Z W R D b 2 1 w b G V 0 Z V J l c 3 V s d F R v V 2 9 y a 3 N o Z W V 0 I i B W Y W x 1 Z T 0 i b D E i I C 8 + P E V u d H J 5 I F R 5 c G U 9 I k Z p b G x T d G F 0 d X M i I F Z h b H V l P S J z Q 2 9 t c G x l d G U i I C 8 + P E V u d H J 5 I F R 5 c G U 9 I k Z p b G x D b 2 x 1 b W 5 O Y W 1 l c y I g V m F s d W U 9 I n N b J n F 1 b 3 Q 7 Q 2 9 1 b n R y e S A m c X V v d D s s J n F 1 b 3 Q 7 T W V 0 a G F u Z S B T Y X Z p b m d z X G 4 o T U V V U i l c b k 5 U I D I w M z A g L T I w M j U g K E N C R y k m c X V v d D s s J n F 1 b 3 Q 7 S H l k c m 9 n Z W 4 g V G 9 0 Y W w g U 2 F 2 a W 5 n c 1 x u K E 1 F V V I p X G 5 O V C A y M D M w I C 0 y M D I 1 I C h D Q k c p J n F 1 b 3 Q 7 L C Z x d W 9 0 O 0 h 5 Z H J v Z 2 V u I E l t c G 9 y d H M g U 2 F 2 a W 5 n c 1 x u K E 1 F V V I p X G 5 O V C A y M D M w I C 0 y M D I 1 I C h D Q k c p J n F 1 b 3 Q 7 L C Z x d W 9 0 O 0 h 5 Z H J v Z 2 V u I F B y b 2 R 1 Y 3 R p b 2 4 g U 2 F 2 a W 5 n c 1 x u K E 1 F V V I p X G 5 O V C A y M D M w I C 0 y M D I 1 I C h D Q k c p J n F 1 b 3 Q 7 L C Z x d W 9 0 O 0 J p b 2 1 l d G h h b m U g U 2 F 2 a W 5 n c 1 x u K E 1 F V V I p X G 5 O V C A y M D M w I C 0 y M D I 1 I C h D Q k c p J n F 1 b 3 Q 7 L C Z x d W 9 0 O 1 A y Q 0 g 0 I F N h d m l u Z 3 N c b i h N R V V S K V x u T l Q g M j A z M C A t M j A y N S A o Q 0 J H K S Z x d W 9 0 O y w m c X V v d D t U T 1 R B T C B T Y X Z p b m d z I F x u K E 1 F V V I p X G 5 O V C A y M D M w I C 0 y M D I 1 I C h D Q k c p J n F 1 b 3 Q 7 X S I g L z 4 8 R W 5 0 c n k g V H l w Z T 0 i R m l s b E N v b H V t b l R 5 c G V z I i B W Y W x 1 Z T 0 i c 0 J n V U R B d 0 1 G Q X d V P S I g L z 4 8 R W 5 0 c n k g V H l w Z T 0 i R m l s b E x h c 3 R V c G R h d G V k I i B W Y W x 1 Z T 0 i Z D I w M j A t M D Y t M T V U M T Y 6 N T U 6 M j Q u O T I 5 N T Y x M l o i I C 8 + P E V u d H J 5 I F R 5 c G U 9 I k Z p b G x F c n J v c k N v d W 5 0 I i B W Y W x 1 Z T 0 i b D A i I C 8 + P E V u d H J 5 I F R 5 c G U 9 I k Z p b G x F c n J v c k N v Z G U i I F Z h b H V l P S J z V W 5 r b m 9 3 b i I g L z 4 8 R W 5 0 c n k g V H l w Z T 0 i R m l s b E N v d W 5 0 I i B W Y W x 1 Z T 0 i b D M y I i A v P j x F b n R y e S B U e X B l P S J B Z G R l Z F R v R G F 0 Y U 1 v Z G V s I i B W Y W x 1 Z T 0 i b D A i I C 8 + P E V u d H J 5 I F R 5 c G U 9 I l F 1 Z X J 5 S U Q i I F Z h b H V l P S J z Y 2 V i N z I z N m I t M T E y Y y 0 0 N z M 0 L T g z M T I t N T M 0 O D U x N z g y N D E w I i A v P j x F b n R y e S B U e X B l P S J S Z W x h d G l v b n N o a X B J b m Z v Q 2 9 u d G F p b m V y I i B W Y W x 1 Z T 0 i c 3 s m c X V v d D t j b 2 x 1 b W 5 D b 3 V u d C Z x d W 9 0 O z o 4 L C Z x d W 9 0 O 2 t l e U N v b H V t b k 5 h b W V z J n F 1 b 3 Q 7 O l t d L C Z x d W 9 0 O 3 F 1 Z X J 5 U m V s Y X R p b 2 5 z a G l w c y Z x d W 9 0 O z p b X S w m c X V v d D t j b 2 x 1 b W 5 J Z G V u d G l 0 a W V z J n F 1 b 3 Q 7 O l s m c X V v d D t T Z W N 0 a W 9 u M S 9 C Z W 5 l Z m l 0 c y B O V C A y M D M w I C h D Q k c p L 0 N o Y W 5 n Z W Q g V H l w Z S 5 7 Q 2 9 1 b n R y e S A s M H 0 m c X V v d D s s J n F 1 b 3 Q 7 U 2 V j d G l v b j E v Q m V u Z W Z p d H M g T l Q g M j A z M C A o Q 0 J H K S 9 D a G F u Z 2 V k I F R 5 c G U u e 0 1 l d G h h b m U g U 2 F 2 a W 5 n c 1 x u K E 1 F V V I p X G 5 O V C A y M D M w I C 0 y M D I 1 I C h D Q k c p L D F 9 J n F 1 b 3 Q 7 L C Z x d W 9 0 O 1 N l Y 3 R p b 2 4 x L 0 J l b m V m a X R z I E 5 U I D I w M z A g K E N C R y k v Q 2 h h b m d l Z C B U e X B l L n t I e W R y b 2 d l b i B U b 3 R h b C B T Y X Z p b m d z X G 4 o T U V V U i l c b k 5 U I D I w M z A g L T I w M j U g K E N C R y k s M n 0 m c X V v d D s s J n F 1 b 3 Q 7 U 2 V j d G l v b j E v Q m V u Z W Z p d H M g T l Q g M j A z M C A o Q 0 J H K S 9 D a G F u Z 2 V k I F R 5 c G U u e 0 h 5 Z H J v Z 2 V u I E l t c G 9 y d H M g U 2 F 2 a W 5 n c 1 x u K E 1 F V V I p X G 5 O V C A y M D M w I C 0 y M D I 1 I C h D Q k c p L D N 9 J n F 1 b 3 Q 7 L C Z x d W 9 0 O 1 N l Y 3 R p b 2 4 x L 0 J l b m V m a X R z I E 5 U I D I w M z A g K E N C R y k v Q 2 h h b m d l Z C B U e X B l L n t I e W R y b 2 d l b i B Q c m 9 k d W N 0 a W 9 u I F N h d m l u Z 3 N c b i h N R V V S K V x u T l Q g M j A z M C A t M j A y N S A o Q 0 J H K S w 0 f S Z x d W 9 0 O y w m c X V v d D t T Z W N 0 a W 9 u M S 9 C Z W 5 l Z m l 0 c y B O V C A y M D M w I C h D Q k c p L 0 N o Y W 5 n Z W Q g V H l w Z S 5 7 Q m l v b W V 0 a G F u Z S B T Y X Z p b m d z X G 4 o T U V V U i l c b k 5 U I D I w M z A g L T I w M j U g K E N C R y k s N X 0 m c X V v d D s s J n F 1 b 3 Q 7 U 2 V j d G l v b j E v Q m V u Z W Z p d H M g T l Q g M j A z M C A o Q 0 J H K S 9 D a G F u Z 2 V k I F R 5 c G U u e 1 A y Q 0 g 0 I F N h d m l u Z 3 N c b i h N R V V S K V x u T l Q g M j A z M C A t M j A y N S A o Q 0 J H K S w 2 f S Z x d W 9 0 O y w m c X V v d D t T Z W N 0 a W 9 u M S 9 C Z W 5 l Z m l 0 c y B O V C A y M D M w I C h D Q k c p L 0 N o Y W 5 n Z W Q g V H l w Z S 5 7 V E 9 U Q U w g U 2 F 2 a W 5 n c y B c b i h N R V V S K V x u T l Q g M j A z M C A t M j A y N S A o Q 0 J H K S w 3 f S Z x d W 9 0 O 1 0 s J n F 1 b 3 Q 7 Q 2 9 s d W 1 u Q 2 9 1 b n Q m c X V v d D s 6 O C w m c X V v d D t L Z X l D b 2 x 1 b W 5 O Y W 1 l c y Z x d W 9 0 O z p b X S w m c X V v d D t D b 2 x 1 b W 5 J Z G V u d G l 0 a W V z J n F 1 b 3 Q 7 O l s m c X V v d D t T Z W N 0 a W 9 u M S 9 C Z W 5 l Z m l 0 c y B O V C A y M D M w I C h D Q k c p L 0 N o Y W 5 n Z W Q g V H l w Z S 5 7 Q 2 9 1 b n R y e S A s M H 0 m c X V v d D s s J n F 1 b 3 Q 7 U 2 V j d G l v b j E v Q m V u Z W Z p d H M g T l Q g M j A z M C A o Q 0 J H K S 9 D a G F u Z 2 V k I F R 5 c G U u e 0 1 l d G h h b m U g U 2 F 2 a W 5 n c 1 x u K E 1 F V V I p X G 5 O V C A y M D M w I C 0 y M D I 1 I C h D Q k c p L D F 9 J n F 1 b 3 Q 7 L C Z x d W 9 0 O 1 N l Y 3 R p b 2 4 x L 0 J l b m V m a X R z I E 5 U I D I w M z A g K E N C R y k v Q 2 h h b m d l Z C B U e X B l L n t I e W R y b 2 d l b i B U b 3 R h b C B T Y X Z p b m d z X G 4 o T U V V U i l c b k 5 U I D I w M z A g L T I w M j U g K E N C R y k s M n 0 m c X V v d D s s J n F 1 b 3 Q 7 U 2 V j d G l v b j E v Q m V u Z W Z p d H M g T l Q g M j A z M C A o Q 0 J H K S 9 D a G F u Z 2 V k I F R 5 c G U u e 0 h 5 Z H J v Z 2 V u I E l t c G 9 y d H M g U 2 F 2 a W 5 n c 1 x u K E 1 F V V I p X G 5 O V C A y M D M w I C 0 y M D I 1 I C h D Q k c p L D N 9 J n F 1 b 3 Q 7 L C Z x d W 9 0 O 1 N l Y 3 R p b 2 4 x L 0 J l b m V m a X R z I E 5 U I D I w M z A g K E N C R y k v Q 2 h h b m d l Z C B U e X B l L n t I e W R y b 2 d l b i B Q c m 9 k d W N 0 a W 9 u I F N h d m l u Z 3 N c b i h N R V V S K V x u T l Q g M j A z M C A t M j A y N S A o Q 0 J H K S w 0 f S Z x d W 9 0 O y w m c X V v d D t T Z W N 0 a W 9 u M S 9 C Z W 5 l Z m l 0 c y B O V C A y M D M w I C h D Q k c p L 0 N o Y W 5 n Z W Q g V H l w Z S 5 7 Q m l v b W V 0 a G F u Z S B T Y X Z p b m d z X G 4 o T U V V U i l c b k 5 U I D I w M z A g L T I w M j U g K E N C R y k s N X 0 m c X V v d D s s J n F 1 b 3 Q 7 U 2 V j d G l v b j E v Q m V u Z W Z p d H M g T l Q g M j A z M C A o Q 0 J H K S 9 D a G F u Z 2 V k I F R 5 c G U u e 1 A y Q 0 g 0 I F N h d m l u Z 3 N c b i h N R V V S K V x u T l Q g M j A z M C A t M j A y N S A o Q 0 J H K S w 2 f S Z x d W 9 0 O y w m c X V v d D t T Z W N 0 a W 9 u M S 9 C Z W 5 l Z m l 0 c y B O V C A y M D M w I C h D Q k c p L 0 N o Y W 5 n Z W Q g V H l w Z S 5 7 V E 9 U Q U w g U 2 F 2 a W 5 n c y B c b i h N R V V S K V x u T l Q g M j A z M C A t M j A y N S A o Q 0 J H K S w 3 f S Z x d W 9 0 O 1 0 s J n F 1 b 3 Q 7 U m V s Y X R p b 2 5 z a G l w S W 5 m b y Z x d W 9 0 O z p b X X 0 i I C 8 + P C 9 T d G F i b G V F b n R y a W V z P j w v S X R l b T 4 8 S X R l b T 4 8 S X R l b U x v Y 2 F 0 a W 9 u P j x J d G V t V H l w Z T 5 G b 3 J t d W x h P C 9 J d G V t V H l w Z T 4 8 S X R l b V B h d G g + U 2 V j d G l v b j E v Q m V u Z W Z p d H M l M j B O V C U y M D I w M z A l M j A o Q 0 J H K S 9 T b 3 V y Y 2 U 8 L 0 l 0 Z W 1 Q Y X R o P j w v S X R l b U x v Y 2 F 0 a W 9 u P j x T d G F i b G V F b n R y a W V z I C 8 + P C 9 J d G V t P j x J d G V t P j x J d G V t T G 9 j Y X R p b 2 4 + P E l 0 Z W 1 U e X B l P k Z v c m 1 1 b G E 8 L 0 l 0 Z W 1 U e X B l P j x J d G V t U G F 0 a D 5 T Z W N 0 a W 9 u M S 9 C Z W 5 l Z m l 0 c y U y M E 5 U J T I w M j A z M C U y M C h D Q k c p L 0 N o Y W 5 n Z W Q l M j B U e X B l P C 9 J d G V t U G F 0 a D 4 8 L 0 l 0 Z W 1 M b 2 N h d G l v b j 4 8 U 3 R h Y m x l R W 5 0 c m l l c y A v P j w v S X R l b T 4 8 S X R l b T 4 8 S X R l b U x v Y 2 F 0 a W 9 u P j x J d G V t V H l w Z T 5 G b 3 J t d W x h P C 9 J d G V t V H l w Z T 4 8 S X R l b V B h d G g + U 2 V j d G l v b j E v Q m V u Z W Z p d C U y M E 5 U J T I w M j A 0 M D 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h d G l v b i I g L z 4 8 R W 5 0 c n k g V H l w Z T 0 i R m l s b G V k Q 2 9 t c G x l d G V S Z X N 1 b H R U b 1 d v c m t z a G V l d C I g V m F s d W U 9 I m w x I i A v P j x F b n R y e S B U e X B l P S J G a W x s U 3 R h d H V z I i B W Y W x 1 Z T 0 i c 0 N v b X B s Z X R l I i A v P j x F b n R y e S B U e X B l P S J G a W x s Q 2 9 s d W 1 u T m F t Z X M i I F Z h b H V l P S J z W y Z x d W 9 0 O 0 N v d W 5 0 c n k m c X V v d D s s J n F 1 b 3 Q 7 T W V 0 a G F u Z S B T Y X Z p b m d z I F x u K E 1 F V V I p X G 5 O V C A y M D Q w I C 0 g M j A z M C Z x d W 9 0 O y w m c X V v d D t I e W R y b 2 d l b i B U b 3 R h b C B T Y X Z p b m d z X G 4 o T U V V U i l c b k 5 U I D I w N D A g L S A y M D M w J n F 1 b 3 Q 7 L C Z x d W 9 0 O 0 h 5 Z H J v Z 2 V u I E l t c G 9 y d H M g U 2 F 2 a W 5 n c 1 x u K E 1 F V V I p X G 5 O V C A y M D Q w I C 0 g M j A z M C Z x d W 9 0 O y w m c X V v d D t I e W R y b 2 d l b i B Q c m 9 k d W N 0 a W 9 u I F N h d m l u Z 3 N c b i h N R V V S K V x u T l Q g M j A 0 M C A t I D I w M z A m c X V v d D s s J n F 1 b 3 Q 7 Q m l v b W V 0 a G F u Z S B T Y X Z p b m d z X G 4 o T U V V U i l c b k 5 U I D I w N D A g L S A y M D M w J n F 1 b 3 Q 7 L C Z x d W 9 0 O 1 A y Q 0 g 0 I F N h d m l u Z 3 N c b i h N R V V S K V x u T l Q g M j A 0 M C A t I D I w M z A m c X V v d D s s J n F 1 b 3 Q 7 V E 9 U Q U w g U 2 F 2 a W 5 n c y A o T U V V U i l c b k 5 U I D I w N D A g L S A y M D M w J n F 1 b 3 Q 7 X S I g L z 4 8 R W 5 0 c n k g V H l w Z T 0 i R m l s b E N v b H V t b l R 5 c G V z I i B W Y W x 1 Z T 0 i c 0 J n V U R B d 0 1 G Q l F V P S I g L z 4 8 R W 5 0 c n k g V H l w Z T 0 i R m l s b E x h c 3 R V c G R h d G V k I i B W Y W x 1 Z T 0 i Z D I w M j A t M D Y t M T V U M T Y 6 N T U 6 N D Y u N z Q 4 O D c w N F o i I C 8 + P E V u d H J 5 I F R 5 c G U 9 I k Z p b G x F c n J v c k N v d W 5 0 I i B W Y W x 1 Z T 0 i b D A i I C 8 + P E V u d H J 5 I F R 5 c G U 9 I k Z p b G x F c n J v c k N v Z G U i I F Z h b H V l P S J z V W 5 r b m 9 3 b i I g L z 4 8 R W 5 0 c n k g V H l w Z T 0 i R m l s b E N v d W 5 0 I i B W Y W x 1 Z T 0 i b D M y I i A v P j x F b n R y e S B U e X B l P S J B Z G R l Z F R v R G F 0 Y U 1 v Z G V s I i B W Y W x 1 Z T 0 i b D A i I C 8 + P E V u d H J 5 I F R 5 c G U 9 I l F 1 Z X J 5 S U Q i I F Z h b H V l P S J z N 2 N k Z T h l N j U t N G Y 5 Z S 0 0 M j A 3 L W I 0 M z E t N m Y 4 M m M 3 M T R k M 2 E 0 I i A v P j x F b n R y e S B U e X B l P S J S Z W x h d G l v b n N o a X B J b m Z v Q 2 9 u d G F p b m V y I i B W Y W x 1 Z T 0 i c 3 s m c X V v d D t j b 2 x 1 b W 5 D b 3 V u d C Z x d W 9 0 O z o 4 L C Z x d W 9 0 O 2 t l e U N v b H V t b k 5 h b W V z J n F 1 b 3 Q 7 O l t d L C Z x d W 9 0 O 3 F 1 Z X J 5 U m V s Y X R p b 2 5 z a G l w c y Z x d W 9 0 O z p b X S w m c X V v d D t j b 2 x 1 b W 5 J Z G V u d G l 0 a W V z J n F 1 b 3 Q 7 O l s m c X V v d D t T Z W N 0 a W 9 u M S 9 C Z W 5 l Z m l 0 I E 5 U I D I w N D A v Q 2 h h b m d l Z C B U e X B l L n t D b 3 V u d H J 5 L D B 9 J n F 1 b 3 Q 7 L C Z x d W 9 0 O 1 N l Y 3 R p b 2 4 x L 0 J l b m V m a X Q g T l Q g M j A 0 M C 9 D a G F u Z 2 V k I F R 5 c G U u e 0 1 l d G h h b m U g U 2 F 2 a W 5 n c y B c b i h N R V V S K V x u T l Q g M j A 0 M C A t I D I w M z A s M X 0 m c X V v d D s s J n F 1 b 3 Q 7 U 2 V j d G l v b j E v Q m V u Z W Z p d C B O V C A y M D Q w L 0 N o Y W 5 n Z W Q g V H l w Z S 5 7 S H l k c m 9 n Z W 4 g V G 9 0 Y W w g U 2 F 2 a W 5 n c 1 x u K E 1 F V V I p X G 5 O V C A y M D Q w I C 0 g M j A z M C w y f S Z x d W 9 0 O y w m c X V v d D t T Z W N 0 a W 9 u M S 9 C Z W 5 l Z m l 0 I E 5 U I D I w N D A v Q 2 h h b m d l Z C B U e X B l L n t I e W R y b 2 d l b i B J b X B v c n R z I F N h d m l u Z 3 N c b i h N R V V S K V x u T l Q g M j A 0 M C A t I D I w M z A s M 3 0 m c X V v d D s s J n F 1 b 3 Q 7 U 2 V j d G l v b j E v Q m V u Z W Z p d C B O V C A y M D Q w L 0 N o Y W 5 n Z W Q g V H l w Z S 5 7 S H l k c m 9 n Z W 4 g U H J v Z H V j d G l v b i B T Y X Z p b m d z X G 4 o T U V V U i l c b k 5 U I D I w N D A g L S A y M D M w L D R 9 J n F 1 b 3 Q 7 L C Z x d W 9 0 O 1 N l Y 3 R p b 2 4 x L 0 J l b m V m a X Q g T l Q g M j A 0 M C 9 D a G F u Z 2 V k I F R 5 c G U u e 0 J p b 2 1 l d G h h b m U g U 2 F 2 a W 5 n c 1 x u K E 1 F V V I p X G 5 O V C A y M D Q w I C 0 g M j A z M C w 1 f S Z x d W 9 0 O y w m c X V v d D t T Z W N 0 a W 9 u M S 9 C Z W 5 l Z m l 0 I E 5 U I D I w N D A v Q 2 h h b m d l Z C B U e X B l L n t Q M k N I N C B T Y X Z p b m d z X G 4 o T U V V U i l c b k 5 U I D I w N D A g L S A y M D M w L D Z 9 J n F 1 b 3 Q 7 L C Z x d W 9 0 O 1 N l Y 3 R p b 2 4 x L 0 J l b m V m a X Q g T l Q g M j A 0 M C 9 D a G F u Z 2 V k I F R 5 c G U u e 1 R P V E F M I F N h d m l u Z 3 M g K E 1 F V V I p X G 5 O V C A y M D Q w I C 0 g M j A z M C w 3 f S Z x d W 9 0 O 1 0 s J n F 1 b 3 Q 7 Q 2 9 s d W 1 u Q 2 9 1 b n Q m c X V v d D s 6 O C w m c X V v d D t L Z X l D b 2 x 1 b W 5 O Y W 1 l c y Z x d W 9 0 O z p b X S w m c X V v d D t D b 2 x 1 b W 5 J Z G V u d G l 0 a W V z J n F 1 b 3 Q 7 O l s m c X V v d D t T Z W N 0 a W 9 u M S 9 C Z W 5 l Z m l 0 I E 5 U I D I w N D A v Q 2 h h b m d l Z C B U e X B l L n t D b 3 V u d H J 5 L D B 9 J n F 1 b 3 Q 7 L C Z x d W 9 0 O 1 N l Y 3 R p b 2 4 x L 0 J l b m V m a X Q g T l Q g M j A 0 M C 9 D a G F u Z 2 V k I F R 5 c G U u e 0 1 l d G h h b m U g U 2 F 2 a W 5 n c y B c b i h N R V V S K V x u T l Q g M j A 0 M C A t I D I w M z A s M X 0 m c X V v d D s s J n F 1 b 3 Q 7 U 2 V j d G l v b j E v Q m V u Z W Z p d C B O V C A y M D Q w L 0 N o Y W 5 n Z W Q g V H l w Z S 5 7 S H l k c m 9 n Z W 4 g V G 9 0 Y W w g U 2 F 2 a W 5 n c 1 x u K E 1 F V V I p X G 5 O V C A y M D Q w I C 0 g M j A z M C w y f S Z x d W 9 0 O y w m c X V v d D t T Z W N 0 a W 9 u M S 9 C Z W 5 l Z m l 0 I E 5 U I D I w N D A v Q 2 h h b m d l Z C B U e X B l L n t I e W R y b 2 d l b i B J b X B v c n R z I F N h d m l u Z 3 N c b i h N R V V S K V x u T l Q g M j A 0 M C A t I D I w M z A s M 3 0 m c X V v d D s s J n F 1 b 3 Q 7 U 2 V j d G l v b j E v Q m V u Z W Z p d C B O V C A y M D Q w L 0 N o Y W 5 n Z W Q g V H l w Z S 5 7 S H l k c m 9 n Z W 4 g U H J v Z H V j d G l v b i B T Y X Z p b m d z X G 4 o T U V V U i l c b k 5 U I D I w N D A g L S A y M D M w L D R 9 J n F 1 b 3 Q 7 L C Z x d W 9 0 O 1 N l Y 3 R p b 2 4 x L 0 J l b m V m a X Q g T l Q g M j A 0 M C 9 D a G F u Z 2 V k I F R 5 c G U u e 0 J p b 2 1 l d G h h b m U g U 2 F 2 a W 5 n c 1 x u K E 1 F V V I p X G 5 O V C A y M D Q w I C 0 g M j A z M C w 1 f S Z x d W 9 0 O y w m c X V v d D t T Z W N 0 a W 9 u M S 9 C Z W 5 l Z m l 0 I E 5 U I D I w N D A v Q 2 h h b m d l Z C B U e X B l L n t Q M k N I N C B T Y X Z p b m d z X G 4 o T U V V U i l c b k 5 U I D I w N D A g L S A y M D M w L D Z 9 J n F 1 b 3 Q 7 L C Z x d W 9 0 O 1 N l Y 3 R p b 2 4 x L 0 J l b m V m a X Q g T l Q g M j A 0 M C 9 D a G F u Z 2 V k I F R 5 c G U u e 1 R P V E F M I F N h d m l u Z 3 M g K E 1 F V V I p X G 5 O V C A y M D Q w I C 0 g M j A z M C w 3 f S Z x d W 9 0 O 1 0 s J n F 1 b 3 Q 7 U m V s Y X R p b 2 5 z a G l w S W 5 m b y Z x d W 9 0 O z p b X X 0 i I C 8 + P C 9 T d G F i b G V F b n R y a W V z P j w v S X R l b T 4 8 S X R l b T 4 8 S X R l b U x v Y 2 F 0 a W 9 u P j x J d G V t V H l w Z T 5 G b 3 J t d W x h P C 9 J d G V t V H l w Z T 4 8 S X R l b V B h d G g + U 2 V j d G l v b j E v Q m V u Z W Z p d C U y M E 5 U J T I w M j A 0 M C 9 T b 3 V y Y 2 U 8 L 0 l 0 Z W 1 Q Y X R o P j w v S X R l b U x v Y 2 F 0 a W 9 u P j x T d G F i b G V F b n R y a W V z I C 8 + P C 9 J d G V t P j x J d G V t P j x J d G V t T G 9 j Y X R p b 2 4 + P E l 0 Z W 1 U e X B l P k Z v c m 1 1 b G E 8 L 0 l 0 Z W 1 U e X B l P j x J d G V t U G F 0 a D 5 T Z W N 0 a W 9 u M S 9 C Z W 5 l Z m l 0 J T I w T l Q l M j A y M D Q w L 0 N o Y W 5 n Z W Q l M j B U e X B l P C 9 J d G V t U G F 0 a D 4 8 L 0 l 0 Z W 1 M b 2 N h d G l v b j 4 8 U 3 R h Y m x l R W 5 0 c m l l c y A v P j w v S X R l b T 4 8 S X R l b T 4 8 S X R l b U x v Y 2 F 0 a W 9 u P j x J d G V t V H l w Z T 5 G b 3 J t d W x h P C 9 J d G V t V H l w Z T 4 8 S X R l b V B h d G g + U 2 V j d G l v b j E v Q m V u Z W Z p d H M l M j B H Q S U y M D I w M z A l M j A o Q 0 J H 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h d G l v b i I g L z 4 8 R W 5 0 c n k g V H l w Z T 0 i R m l s b G V k Q 2 9 t c G x l d G V S Z X N 1 b H R U b 1 d v c m t z a G V l d C I g V m F s d W U 9 I m w x I i A v P j x F b n R y e S B U e X B l P S J G a W x s U 3 R h d H V z I i B W Y W x 1 Z T 0 i c 0 N v b X B s Z X R l I i A v P j x F b n R y e S B U e X B l P S J G a W x s Q 2 9 s d W 1 u T m F t Z X M i I F Z h b H V l P S J z W y Z x d W 9 0 O 0 N v d W 5 0 c n k m c X V v d D s s J n F 1 b 3 Q 7 T W V 0 a G F u Z S B T Y X Z p b m d z X G 4 o T U V V U i l c b k d B I D I w M z A g L S A y M D I 1 I C h D Q k c p J n F 1 b 3 Q 7 L C Z x d W 9 0 O 0 h 5 Z H J v Z 2 V u I F R v d G F s I F N h d m l u Z 3 N c b i h N R V V S K V x u R 0 E g M j A z M C A t I D I w M j U g K E N C R y k m c X V v d D s s J n F 1 b 3 Q 7 S H l k c m 9 n Z W 4 g S W 1 w b 3 J 0 c y B T Y X Z p b m d z X G 4 o T U V V U i l c b k d B I D I w M z A g L S A y M D I 1 I C h D Q k c p J n F 1 b 3 Q 7 L C Z x d W 9 0 O 0 h 5 Z H J v Z 2 V u I F B y b 2 R 1 Y 3 R p b 2 4 g U 2 F 2 a W 5 n c 1 x u K E 1 F V V I p X G 5 H Q S A y M D M w I C 0 g M j A y N S A o Q 0 J H K S Z x d W 9 0 O y w m c X V v d D t C a W 9 t Z X R o Y W 5 l I F N h d m l u Z 3 N c b i h N R V V S K V x u R 0 E g M j A z M C A t I D I w M j U g K E N C R y k m c X V v d D s s J n F 1 b 3 Q 7 U D J D S D Q g U 2 F 2 a W 5 n c 1 x u K E 1 F V V I p X G 5 H Q S A y M D M w I C 0 g M j A y N S A o Q 0 J H K S Z x d W 9 0 O y w m c X V v d D t U T 1 R B T C B T Y X Z p b m d z I F x u K E 1 F V V I p X G 5 H Q S A y M D M w I C 0 g M j A y N S A o Q 0 J H K S Z x d W 9 0 O 1 0 i I C 8 + P E V u d H J 5 I F R 5 c G U 9 I k Z p b G x D b 2 x 1 b W 5 U e X B l c y I g V m F s d W U 9 I n N C Z 1 V G Q l F V R k J R V T 0 i I C 8 + P E V u d H J 5 I F R 5 c G U 9 I k Z p b G x M Y X N 0 V X B k Y X R l Z C I g V m F s d W U 9 I m Q y M D I w L T A 2 L T E 1 V D E 2 O j U 2 O j E 0 L j Q 2 M T Q 4 M j Z a I i A v P j x F b n R y e S B U e X B l P S J G a W x s R X J y b 3 J D b 3 V u d C I g V m F s d W U 9 I m w w I i A v P j x F b n R y e S B U e X B l P S J G a W x s R X J y b 3 J D b 2 R l I i B W Y W x 1 Z T 0 i c 1 V u a 2 5 v d 2 4 i I C 8 + P E V u d H J 5 I F R 5 c G U 9 I k Z p b G x D b 3 V u d C I g V m F s d W U 9 I m w z M i I g L z 4 8 R W 5 0 c n k g V H l w Z T 0 i Q W R k Z W R U b 0 R h d G F N b 2 R l b C I g V m F s d W U 9 I m w w I i A v P j x F b n R y e S B U e X B l P S J R d W V y e U l E I i B W Y W x 1 Z T 0 i c 2 M 4 N D U 0 M G Z m L W Q 3 Y z U t N G E 2 O S 0 5 Z m M 3 L T U y N G I 5 Y T Y y N z B h N S I g L z 4 8 R W 5 0 c n k g V H l w Z T 0 i U m V s Y X R p b 2 5 z a G l w S W 5 m b 0 N v b n R h a W 5 l c i I g V m F s d W U 9 I n N 7 J n F 1 b 3 Q 7 Y 2 9 s d W 1 u Q 2 9 1 b n Q m c X V v d D s 6 O C w m c X V v d D t r Z X l D b 2 x 1 b W 5 O Y W 1 l c y Z x d W 9 0 O z p b X S w m c X V v d D t x d W V y e V J l b G F 0 a W 9 u c 2 h p c H M m c X V v d D s 6 W 1 0 s J n F 1 b 3 Q 7 Y 2 9 s d W 1 u S W R l b n R p d G l l c y Z x d W 9 0 O z p b J n F 1 b 3 Q 7 U 2 V j d G l v b j E v Q m V u Z W Z p d H M g R 0 E g M j A z M C A o Q 0 J H K S 9 D a G F u Z 2 V k I F R 5 c G U u e 0 N v d W 5 0 c n k s M H 0 m c X V v d D s s J n F 1 b 3 Q 7 U 2 V j d G l v b j E v Q m V u Z W Z p d H M g R 0 E g M j A z M C A o Q 0 J H K S 9 D a G F u Z 2 V k I F R 5 c G U u e 0 1 l d G h h b m U g U 2 F 2 a W 5 n c 1 x u K E 1 F V V I p X G 5 H Q S A y M D M w I C 0 g M j A y N S A o Q 0 J H K S w x f S Z x d W 9 0 O y w m c X V v d D t T Z W N 0 a W 9 u M S 9 C Z W 5 l Z m l 0 c y B H Q S A y M D M w I C h D Q k c p L 0 N o Y W 5 n Z W Q g V H l w Z S 5 7 S H l k c m 9 n Z W 4 g V G 9 0 Y W w g U 2 F 2 a W 5 n c 1 x u K E 1 F V V I p X G 5 H Q S A y M D M w I C 0 g M j A y N S A o Q 0 J H K S w y f S Z x d W 9 0 O y w m c X V v d D t T Z W N 0 a W 9 u M S 9 C Z W 5 l Z m l 0 c y B H Q S A y M D M w I C h D Q k c p L 0 N o Y W 5 n Z W Q g V H l w Z S 5 7 S H l k c m 9 n Z W 4 g S W 1 w b 3 J 0 c y B T Y X Z p b m d z X G 4 o T U V V U i l c b k d B I D I w M z A g L S A y M D I 1 I C h D Q k c p L D N 9 J n F 1 b 3 Q 7 L C Z x d W 9 0 O 1 N l Y 3 R p b 2 4 x L 0 J l b m V m a X R z I E d B I D I w M z A g K E N C R y k v Q 2 h h b m d l Z C B U e X B l L n t I e W R y b 2 d l b i B Q c m 9 k d W N 0 a W 9 u I F N h d m l u Z 3 N c b i h N R V V S K V x u R 0 E g M j A z M C A t I D I w M j U g K E N C R y k s N H 0 m c X V v d D s s J n F 1 b 3 Q 7 U 2 V j d G l v b j E v Q m V u Z W Z p d H M g R 0 E g M j A z M C A o Q 0 J H K S 9 D a G F u Z 2 V k I F R 5 c G U u e 0 J p b 2 1 l d G h h b m U g U 2 F 2 a W 5 n c 1 x u K E 1 F V V I p X G 5 H Q S A y M D M w I C 0 g M j A y N S A o Q 0 J H K S w 1 f S Z x d W 9 0 O y w m c X V v d D t T Z W N 0 a W 9 u M S 9 C Z W 5 l Z m l 0 c y B H Q S A y M D M w I C h D Q k c p L 0 N o Y W 5 n Z W Q g V H l w Z S 5 7 U D J D S D Q g U 2 F 2 a W 5 n c 1 x u K E 1 F V V I p X G 5 H Q S A y M D M w I C 0 g M j A y N S A o Q 0 J H K S w 2 f S Z x d W 9 0 O y w m c X V v d D t T Z W N 0 a W 9 u M S 9 C Z W 5 l Z m l 0 c y B H Q S A y M D M w I C h D Q k c p L 0 N o Y W 5 n Z W Q g V H l w Z S 5 7 V E 9 U Q U w g U 2 F 2 a W 5 n c y B c b i h N R V V S K V x u R 0 E g M j A z M C A t I D I w M j U g K E N C R y k s N 3 0 m c X V v d D t d L C Z x d W 9 0 O 0 N v b H V t b k N v d W 5 0 J n F 1 b 3 Q 7 O j g s J n F 1 b 3 Q 7 S 2 V 5 Q 2 9 s d W 1 u T m F t Z X M m c X V v d D s 6 W 1 0 s J n F 1 b 3 Q 7 Q 2 9 s d W 1 u S W R l b n R p d G l l c y Z x d W 9 0 O z p b J n F 1 b 3 Q 7 U 2 V j d G l v b j E v Q m V u Z W Z p d H M g R 0 E g M j A z M C A o Q 0 J H K S 9 D a G F u Z 2 V k I F R 5 c G U u e 0 N v d W 5 0 c n k s M H 0 m c X V v d D s s J n F 1 b 3 Q 7 U 2 V j d G l v b j E v Q m V u Z W Z p d H M g R 0 E g M j A z M C A o Q 0 J H K S 9 D a G F u Z 2 V k I F R 5 c G U u e 0 1 l d G h h b m U g U 2 F 2 a W 5 n c 1 x u K E 1 F V V I p X G 5 H Q S A y M D M w I C 0 g M j A y N S A o Q 0 J H K S w x f S Z x d W 9 0 O y w m c X V v d D t T Z W N 0 a W 9 u M S 9 C Z W 5 l Z m l 0 c y B H Q S A y M D M w I C h D Q k c p L 0 N o Y W 5 n Z W Q g V H l w Z S 5 7 S H l k c m 9 n Z W 4 g V G 9 0 Y W w g U 2 F 2 a W 5 n c 1 x u K E 1 F V V I p X G 5 H Q S A y M D M w I C 0 g M j A y N S A o Q 0 J H K S w y f S Z x d W 9 0 O y w m c X V v d D t T Z W N 0 a W 9 u M S 9 C Z W 5 l Z m l 0 c y B H Q S A y M D M w I C h D Q k c p L 0 N o Y W 5 n Z W Q g V H l w Z S 5 7 S H l k c m 9 n Z W 4 g S W 1 w b 3 J 0 c y B T Y X Z p b m d z X G 4 o T U V V U i l c b k d B I D I w M z A g L S A y M D I 1 I C h D Q k c p L D N 9 J n F 1 b 3 Q 7 L C Z x d W 9 0 O 1 N l Y 3 R p b 2 4 x L 0 J l b m V m a X R z I E d B I D I w M z A g K E N C R y k v Q 2 h h b m d l Z C B U e X B l L n t I e W R y b 2 d l b i B Q c m 9 k d W N 0 a W 9 u I F N h d m l u Z 3 N c b i h N R V V S K V x u R 0 E g M j A z M C A t I D I w M j U g K E N C R y k s N H 0 m c X V v d D s s J n F 1 b 3 Q 7 U 2 V j d G l v b j E v Q m V u Z W Z p d H M g R 0 E g M j A z M C A o Q 0 J H K S 9 D a G F u Z 2 V k I F R 5 c G U u e 0 J p b 2 1 l d G h h b m U g U 2 F 2 a W 5 n c 1 x u K E 1 F V V I p X G 5 H Q S A y M D M w I C 0 g M j A y N S A o Q 0 J H K S w 1 f S Z x d W 9 0 O y w m c X V v d D t T Z W N 0 a W 9 u M S 9 C Z W 5 l Z m l 0 c y B H Q S A y M D M w I C h D Q k c p L 0 N o Y W 5 n Z W Q g V H l w Z S 5 7 U D J D S D Q g U 2 F 2 a W 5 n c 1 x u K E 1 F V V I p X G 5 H Q S A y M D M w I C 0 g M j A y N S A o Q 0 J H K S w 2 f S Z x d W 9 0 O y w m c X V v d D t T Z W N 0 a W 9 u M S 9 C Z W 5 l Z m l 0 c y B H Q S A y M D M w I C h D Q k c p L 0 N o Y W 5 n Z W Q g V H l w Z S 5 7 V E 9 U Q U w g U 2 F 2 a W 5 n c y B c b i h N R V V S K V x u R 0 E g M j A z M C A t I D I w M j U g K E N C R y k s N 3 0 m c X V v d D t d L C Z x d W 9 0 O 1 J l b G F 0 a W 9 u c 2 h p c E l u Z m 8 m c X V v d D s 6 W 1 1 9 I i A v P j w v U 3 R h Y m x l R W 5 0 c m l l c z 4 8 L 0 l 0 Z W 0 + P E l 0 Z W 0 + P E l 0 Z W 1 M b 2 N h d G l v b j 4 8 S X R l b V R 5 c G U + R m 9 y b X V s Y T w v S X R l b V R 5 c G U + P E l 0 Z W 1 Q Y X R o P l N l Y 3 R p b 2 4 x L 0 J l b m V m a X R z J T I w R 0 E l M j A y M D M w J T I w K E N C R y k v U 2 9 1 c m N l P C 9 J d G V t U G F 0 a D 4 8 L 0 l 0 Z W 1 M b 2 N h d G l v b j 4 8 U 3 R h Y m x l R W 5 0 c m l l c y A v P j w v S X R l b T 4 8 S X R l b T 4 8 S X R l b U x v Y 2 F 0 a W 9 u P j x J d G V t V H l w Z T 5 G b 3 J t d W x h P C 9 J d G V t V H l w Z T 4 8 S X R l b V B h d G g + U 2 V j d G l v b j E v Q m V u Z W Z p d H M l M j B H Q S U y M D I w M z A l M j A o Q 0 J H K S 9 D a G F u Z 2 V k J T I w V H l w Z T w v S X R l b V B h d G g + P C 9 J d G V t T G 9 j Y X R p b 2 4 + P F N 0 Y W J s Z U V u d H J p Z X M g L z 4 8 L 0 l 0 Z W 0 + P E l 0 Z W 0 + P E l 0 Z W 1 M b 2 N h d G l v b j 4 8 S X R l b V R 5 c G U + R m 9 y b X V s Y T w v S X R l b V R 5 c G U + P E l 0 Z W 1 Q Y X R o P l N l Y 3 R p b 2 4 x L 0 J l b m V m a X R z J T I w R 0 E l M j A y M D Q w 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F 0 a W 9 u I i A v P j x F b n R y e S B U e X B l P S J G a W x s Z W R D b 2 1 w b G V 0 Z V J l c 3 V s d F R v V 2 9 y a 3 N o Z W V 0 I i B W Y W x 1 Z T 0 i b D E i I C 8 + P E V u d H J 5 I F R 5 c G U 9 I k Z p b G x T d G F 0 d X M i I F Z h b H V l P S J z Q 2 9 t c G x l d G U i I C 8 + P E V u d H J 5 I F R 5 c G U 9 I k Z p b G x D b 2 x 1 b W 5 O Y W 1 l c y I g V m F s d W U 9 I n N b J n F 1 b 3 Q 7 Q 2 9 1 b n R y e S Z x d W 9 0 O y w m c X V v d D t N Z X R o Y W 5 l I F N h d m l u Z 3 N c b i h N R V V S K V x u R 0 E g M j A 0 M C A t I D I w M z A m c X V v d D s s J n F 1 b 3 Q 7 S H l k c m 9 n Z W 4 g V G 9 0 Y W w g U 2 F 2 a W 5 n c 1 x u K E 1 F V V I p X G 5 H Q S A y M D Q w I C 0 g M j A z M C Z x d W 9 0 O y w m c X V v d D t I e W R y b 2 d l b i B J b X B v c n R z I F N h d m l u Z 3 N c b i h N R V V S K V x u R 0 E g M j A 0 M C A t I D I w M z A m c X V v d D s s J n F 1 b 3 Q 7 S H l k c m 9 n Z W 4 g U H J v Z H V j d G l v b i B T Y X Z p b m d z X G 4 o T U V V U i l c b k d B I D I w N D A g L S A y M D M w J n F 1 b 3 Q 7 L C Z x d W 9 0 O 0 J p b 2 1 l d G h h b m U g U 2 F 2 a W 5 n c 1 x u K E 1 F V V I p X G 4 g R 0 E g M j A 0 M C A t I D I w M z A m c X V v d D s s J n F 1 b 3 Q 7 U D J D S D Q g U 2 F 2 a W 5 n c 1 x u K E 1 F V V I p X G 5 H Q S A y M D Q w I C 0 g M j A z M C Z x d W 9 0 O y w m c X V v d D t U T 1 R B T C B T Y X Z p b m d z I F x u K E 1 F V V I p X G 5 H Q S A y M D Q w I C 0 g M j A z M C Z x d W 9 0 O 1 0 i I C 8 + P E V u d H J 5 I F R 5 c G U 9 I k Z p b G x D b 2 x 1 b W 5 U e X B l c y I g V m F s d W U 9 I n N C Z 1 V G Q l F V R k J R V T 0 i I C 8 + P E V u d H J 5 I F R 5 c G U 9 I k Z p b G x M Y X N 0 V X B k Y X R l Z C I g V m F s d W U 9 I m Q y M D I w L T A 2 L T E 1 V D E 2 O j U 2 O j M 4 L j M x O T U 3 N D h a I i A v P j x F b n R y e S B U e X B l P S J G a W x s R X J y b 3 J D b 3 V u d C I g V m F s d W U 9 I m w w I i A v P j x F b n R y e S B U e X B l P S J G a W x s R X J y b 3 J D b 2 R l I i B W Y W x 1 Z T 0 i c 1 V u a 2 5 v d 2 4 i I C 8 + P E V u d H J 5 I F R 5 c G U 9 I k Z p b G x D b 3 V u d C I g V m F s d W U 9 I m w z M i I g L z 4 8 R W 5 0 c n k g V H l w Z T 0 i Q W R k Z W R U b 0 R h d G F N b 2 R l b C I g V m F s d W U 9 I m w w I i A v P j x F b n R y e S B U e X B l P S J R d W V y e U l E I i B W Y W x 1 Z T 0 i c z E x Y z A z N W Q 4 L W R h O T Q t N G V h N y 0 5 N G Q x L W Y 2 M D I z N m R m Y z I 4 N y I g L z 4 8 R W 5 0 c n k g V H l w Z T 0 i U m V s Y X R p b 2 5 z a G l w S W 5 m b 0 N v b n R h a W 5 l c i I g V m F s d W U 9 I n N 7 J n F 1 b 3 Q 7 Y 2 9 s d W 1 u Q 2 9 1 b n Q m c X V v d D s 6 O C w m c X V v d D t r Z X l D b 2 x 1 b W 5 O Y W 1 l c y Z x d W 9 0 O z p b X S w m c X V v d D t x d W V y e V J l b G F 0 a W 9 u c 2 h p c H M m c X V v d D s 6 W 1 0 s J n F 1 b 3 Q 7 Y 2 9 s d W 1 u S W R l b n R p d G l l c y Z x d W 9 0 O z p b J n F 1 b 3 Q 7 U 2 V j d G l v b j E v Q m V u Z W Z p d H M g R 0 E g M j A 0 M C 9 D a G F u Z 2 V k I F R 5 c G U u e 0 N v d W 5 0 c n k s M H 0 m c X V v d D s s J n F 1 b 3 Q 7 U 2 V j d G l v b j E v Q m V u Z W Z p d H M g R 0 E g M j A 0 M C 9 D a G F u Z 2 V k I F R 5 c G U u e 0 1 l d G h h b m U g U 2 F 2 a W 5 n c 1 x u K E 1 F V V I p X G 5 H Q S A y M D Q w I C 0 g M j A z M C w x f S Z x d W 9 0 O y w m c X V v d D t T Z W N 0 a W 9 u M S 9 C Z W 5 l Z m l 0 c y B H Q S A y M D Q w L 0 N o Y W 5 n Z W Q g V H l w Z S 5 7 S H l k c m 9 n Z W 4 g V G 9 0 Y W w g U 2 F 2 a W 5 n c 1 x u K E 1 F V V I p X G 5 H Q S A y M D Q w I C 0 g M j A z M C w y f S Z x d W 9 0 O y w m c X V v d D t T Z W N 0 a W 9 u M S 9 C Z W 5 l Z m l 0 c y B H Q S A y M D Q w L 0 N o Y W 5 n Z W Q g V H l w Z S 5 7 S H l k c m 9 n Z W 4 g S W 1 w b 3 J 0 c y B T Y X Z p b m d z X G 4 o T U V V U i l c b k d B I D I w N D A g L S A y M D M w L D N 9 J n F 1 b 3 Q 7 L C Z x d W 9 0 O 1 N l Y 3 R p b 2 4 x L 0 J l b m V m a X R z I E d B I D I w N D A v Q 2 h h b m d l Z C B U e X B l L n t I e W R y b 2 d l b i B Q c m 9 k d W N 0 a W 9 u I F N h d m l u Z 3 N c b i h N R V V S K V x u R 0 E g M j A 0 M C A t I D I w M z A s N H 0 m c X V v d D s s J n F 1 b 3 Q 7 U 2 V j d G l v b j E v Q m V u Z W Z p d H M g R 0 E g M j A 0 M C 9 D a G F u Z 2 V k I F R 5 c G U u e 0 J p b 2 1 l d G h h b m U g U 2 F 2 a W 5 n c 1 x u K E 1 F V V I p X G 4 g R 0 E g M j A 0 M C A t I D I w M z A s N X 0 m c X V v d D s s J n F 1 b 3 Q 7 U 2 V j d G l v b j E v Q m V u Z W Z p d H M g R 0 E g M j A 0 M C 9 D a G F u Z 2 V k I F R 5 c G U u e 1 A y Q 0 g 0 I F N h d m l u Z 3 N c b i h N R V V S K V x u R 0 E g M j A 0 M C A t I D I w M z A s N n 0 m c X V v d D s s J n F 1 b 3 Q 7 U 2 V j d G l v b j E v Q m V u Z W Z p d H M g R 0 E g M j A 0 M C 9 D a G F u Z 2 V k I F R 5 c G U u e 1 R P V E F M I F N h d m l u Z 3 M g X G 4 o T U V V U i l c b k d B I D I w N D A g L S A y M D M w L D d 9 J n F 1 b 3 Q 7 X S w m c X V v d D t D b 2 x 1 b W 5 D b 3 V u d C Z x d W 9 0 O z o 4 L C Z x d W 9 0 O 0 t l e U N v b H V t b k 5 h b W V z J n F 1 b 3 Q 7 O l t d L C Z x d W 9 0 O 0 N v b H V t b k l k Z W 5 0 a X R p Z X M m c X V v d D s 6 W y Z x d W 9 0 O 1 N l Y 3 R p b 2 4 x L 0 J l b m V m a X R z I E d B I D I w N D A v Q 2 h h b m d l Z C B U e X B l L n t D b 3 V u d H J 5 L D B 9 J n F 1 b 3 Q 7 L C Z x d W 9 0 O 1 N l Y 3 R p b 2 4 x L 0 J l b m V m a X R z I E d B I D I w N D A v Q 2 h h b m d l Z C B U e X B l L n t N Z X R o Y W 5 l I F N h d m l u Z 3 N c b i h N R V V S K V x u R 0 E g M j A 0 M C A t I D I w M z A s M X 0 m c X V v d D s s J n F 1 b 3 Q 7 U 2 V j d G l v b j E v Q m V u Z W Z p d H M g R 0 E g M j A 0 M C 9 D a G F u Z 2 V k I F R 5 c G U u e 0 h 5 Z H J v Z 2 V u I F R v d G F s I F N h d m l u Z 3 N c b i h N R V V S K V x u R 0 E g M j A 0 M C A t I D I w M z A s M n 0 m c X V v d D s s J n F 1 b 3 Q 7 U 2 V j d G l v b j E v Q m V u Z W Z p d H M g R 0 E g M j A 0 M C 9 D a G F u Z 2 V k I F R 5 c G U u e 0 h 5 Z H J v Z 2 V u I E l t c G 9 y d H M g U 2 F 2 a W 5 n c 1 x u K E 1 F V V I p X G 5 H Q S A y M D Q w I C 0 g M j A z M C w z f S Z x d W 9 0 O y w m c X V v d D t T Z W N 0 a W 9 u M S 9 C Z W 5 l Z m l 0 c y B H Q S A y M D Q w L 0 N o Y W 5 n Z W Q g V H l w Z S 5 7 S H l k c m 9 n Z W 4 g U H J v Z H V j d G l v b i B T Y X Z p b m d z X G 4 o T U V V U i l c b k d B I D I w N D A g L S A y M D M w L D R 9 J n F 1 b 3 Q 7 L C Z x d W 9 0 O 1 N l Y 3 R p b 2 4 x L 0 J l b m V m a X R z I E d B I D I w N D A v Q 2 h h b m d l Z C B U e X B l L n t C a W 9 t Z X R o Y W 5 l I F N h d m l u Z 3 N c b i h N R V V S K V x u I E d B I D I w N D A g L S A y M D M w L D V 9 J n F 1 b 3 Q 7 L C Z x d W 9 0 O 1 N l Y 3 R p b 2 4 x L 0 J l b m V m a X R z I E d B I D I w N D A v Q 2 h h b m d l Z C B U e X B l L n t Q M k N I N C B T Y X Z p b m d z X G 4 o T U V V U i l c b k d B I D I w N D A g L S A y M D M w L D Z 9 J n F 1 b 3 Q 7 L C Z x d W 9 0 O 1 N l Y 3 R p b 2 4 x L 0 J l b m V m a X R z I E d B I D I w N D A v Q 2 h h b m d l Z C B U e X B l L n t U T 1 R B T C B T Y X Z p b m d z I F x u K E 1 F V V I p X G 5 H Q S A y M D Q w I C 0 g M j A z M C w 3 f S Z x d W 9 0 O 1 0 s J n F 1 b 3 Q 7 U m V s Y X R p b 2 5 z a G l w S W 5 m b y Z x d W 9 0 O z p b X X 0 i I C 8 + P C 9 T d G F i b G V F b n R y a W V z P j w v S X R l b T 4 8 S X R l b T 4 8 S X R l b U x v Y 2 F 0 a W 9 u P j x J d G V t V H l w Z T 5 G b 3 J t d W x h P C 9 J d G V t V H l w Z T 4 8 S X R l b V B h d G g + U 2 V j d G l v b j E v Q m V u Z W Z p d H M l M j B H Q S U y M D I w N D A v U 2 9 1 c m N l P C 9 J d G V t U G F 0 a D 4 8 L 0 l 0 Z W 1 M b 2 N h d G l v b j 4 8 U 3 R h Y m x l R W 5 0 c m l l c y A v P j w v S X R l b T 4 8 S X R l b T 4 8 S X R l b U x v Y 2 F 0 a W 9 u P j x J d G V t V H l w Z T 5 G b 3 J t d W x h P C 9 J d G V t V H l w Z T 4 8 S X R l b V B h d G g + U 2 V j d G l v b j E v Q m V u Z W Z p d H M l M j B H Q S U y M D I w N D A v Q 2 h h b m d l Z C U y M F R 5 c G U 8 L 0 l 0 Z W 1 Q Y X R o P j w v S X R l b U x v Y 2 F 0 a W 9 u P j x T d G F i b G V F b n R y a W V z I C 8 + P C 9 J d G V t P j x J d G V t P j x J d G V t T G 9 j Y X R p b 2 4 + P E l 0 Z W 1 U e X B l P k Z v c m 1 1 b G E 8 L 0 l 0 Z W 1 U e X B l P j x J d G V t U G F 0 a D 5 T Z W N 0 a W 9 u M S 9 C Z W 5 l Z m l 0 c y U y M E d B J T I w M j A z M C U y M C h H Q k M 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F 0 a W 9 u I i A v P j x F b n R y e S B U e X B l P S J G a W x s Z W R D b 2 1 w b G V 0 Z V J l c 3 V s d F R v V 2 9 y a 3 N o Z W V 0 I i B W Y W x 1 Z T 0 i b D E i I C 8 + P E V u d H J 5 I F R 5 c G U 9 I k Z p b G x T d G F 0 d X M i I F Z h b H V l P S J z Q 2 9 t c G x l d G U i I C 8 + P E V u d H J 5 I F R 5 c G U 9 I k Z p b G x D b 2 x 1 b W 5 O Y W 1 l c y I g V m F s d W U 9 I n N b J n F 1 b 3 Q 7 Q 2 9 1 b n R y e S Z x d W 9 0 O y w m c X V v d D t N Z X R o Y W 5 l I F N h d m l u Z 3 N c b i h N R V V S K V x u R 0 E g M j A z M C A t I D I w M j U g K E d C Q y k m c X V v d D s s J n F 1 b 3 Q 7 S H l k c m 9 n Z W 4 g V G 9 0 Y W w g U 2 F 2 a W 5 n c 1 x u K E 1 F V V I p X G 5 H Q S A y M D M w I C 0 g M j A y N S A o R 0 J D K S Z x d W 9 0 O y w m c X V v d D t I e W R y b 2 d l b i B J b X B v c n R z I F N h d m l u Z 3 N c b i h N R V V S K V x u R 0 E g M j A z M C A t I D I w M j U g K E d C Q y k m c X V v d D s s J n F 1 b 3 Q 7 S H l k c m 9 n Z W 4 g U H J v Z H V j d G l v b i B T Y X Z p b m d z X G 4 o T U V V U i l c b k d B I D I w M z A g L S A y M D I 1 I C h H Q k M p J n F 1 b 3 Q 7 L C Z x d W 9 0 O 0 J p b 2 1 l d G h h b m U g U 2 F 2 a W 5 n c 1 x u K E 1 F V V I p X G 5 H Q S A y M D M w I C 0 g M j A y N S A o R 0 J D K S Z x d W 9 0 O y w m c X V v d D t Q M k N I N C B T Y X Z p b m d z X G 4 o T U V V U i l c b k d B I D I w M z A g L S A y M D I 1 I C h H Q k M p J n F 1 b 3 Q 7 L C Z x d W 9 0 O 1 R P V E F M I F N h d m l u Z 3 M g K E 1 F V V I p X G 5 H Q S A y M D M w I C 0 g M j A y N S A o R 0 J D K S Z x d W 9 0 O 1 0 i I C 8 + P E V u d H J 5 I F R 5 c G U 9 I k Z p b G x D b 2 x 1 b W 5 U e X B l c y I g V m F s d W U 9 I n N C Z 1 V G Q l F V R k J R V T 0 i I C 8 + P E V u d H J 5 I F R 5 c G U 9 I k Z p b G x M Y X N 0 V X B k Y X R l Z C I g V m F s d W U 9 I m Q y M D I w L T A 2 L T E 1 V D E 2 O j U 3 O j A w L j E w N z A y M T F a I i A v P j x F b n R y e S B U e X B l P S J G a W x s R X J y b 3 J D b 3 V u d C I g V m F s d W U 9 I m w w I i A v P j x F b n R y e S B U e X B l P S J G a W x s R X J y b 3 J D b 2 R l I i B W Y W x 1 Z T 0 i c 1 V u a 2 5 v d 2 4 i I C 8 + P E V u d H J 5 I F R 5 c G U 9 I k Z p b G x D b 3 V u d C I g V m F s d W U 9 I m w z M i I g L z 4 8 R W 5 0 c n k g V H l w Z T 0 i Q W R k Z W R U b 0 R h d G F N b 2 R l b C I g V m F s d W U 9 I m w w I i A v P j x F b n R y e S B U e X B l P S J R d W V y e U l E I i B W Y W x 1 Z T 0 i c z E y M W U 1 Z W M 1 L T J i N D I t N D F m Z C 1 i N j U x L T h k N j A 5 Z D Q 5 M W E 2 M S I g L z 4 8 R W 5 0 c n k g V H l w Z T 0 i U m V s Y X R p b 2 5 z a G l w S W 5 m b 0 N v b n R h a W 5 l c i I g V m F s d W U 9 I n N 7 J n F 1 b 3 Q 7 Y 2 9 s d W 1 u Q 2 9 1 b n Q m c X V v d D s 6 O C w m c X V v d D t r Z X l D b 2 x 1 b W 5 O Y W 1 l c y Z x d W 9 0 O z p b X S w m c X V v d D t x d W V y e V J l b G F 0 a W 9 u c 2 h p c H M m c X V v d D s 6 W 1 0 s J n F 1 b 3 Q 7 Y 2 9 s d W 1 u S W R l b n R p d G l l c y Z x d W 9 0 O z p b J n F 1 b 3 Q 7 U 2 V j d G l v b j E v Q m V u Z W Z p d H M g R 0 E g M j A z M C A o R 0 J D K S 9 D a G F u Z 2 V k I F R 5 c G U u e 0 N v d W 5 0 c n k s M H 0 m c X V v d D s s J n F 1 b 3 Q 7 U 2 V j d G l v b j E v Q m V u Z W Z p d H M g R 0 E g M j A z M C A o R 0 J D K S 9 D a G F u Z 2 V k I F R 5 c G U u e 0 1 l d G h h b m U g U 2 F 2 a W 5 n c 1 x u K E 1 F V V I p X G 5 H Q S A y M D M w I C 0 g M j A y N S A o R 0 J D K S w x f S Z x d W 9 0 O y w m c X V v d D t T Z W N 0 a W 9 u M S 9 C Z W 5 l Z m l 0 c y B H Q S A y M D M w I C h H Q k M p L 0 N o Y W 5 n Z W Q g V H l w Z S 5 7 S H l k c m 9 n Z W 4 g V G 9 0 Y W w g U 2 F 2 a W 5 n c 1 x u K E 1 F V V I p X G 5 H Q S A y M D M w I C 0 g M j A y N S A o R 0 J D K S w y f S Z x d W 9 0 O y w m c X V v d D t T Z W N 0 a W 9 u M S 9 C Z W 5 l Z m l 0 c y B H Q S A y M D M w I C h H Q k M p L 0 N o Y W 5 n Z W Q g V H l w Z S 5 7 S H l k c m 9 n Z W 4 g S W 1 w b 3 J 0 c y B T Y X Z p b m d z X G 4 o T U V V U i l c b k d B I D I w M z A g L S A y M D I 1 I C h H Q k M p L D N 9 J n F 1 b 3 Q 7 L C Z x d W 9 0 O 1 N l Y 3 R p b 2 4 x L 0 J l b m V m a X R z I E d B I D I w M z A g K E d C Q y k v Q 2 h h b m d l Z C B U e X B l L n t I e W R y b 2 d l b i B Q c m 9 k d W N 0 a W 9 u I F N h d m l u Z 3 N c b i h N R V V S K V x u R 0 E g M j A z M C A t I D I w M j U g K E d C Q y k s N H 0 m c X V v d D s s J n F 1 b 3 Q 7 U 2 V j d G l v b j E v Q m V u Z W Z p d H M g R 0 E g M j A z M C A o R 0 J D K S 9 D a G F u Z 2 V k I F R 5 c G U u e 0 J p b 2 1 l d G h h b m U g U 2 F 2 a W 5 n c 1 x u K E 1 F V V I p X G 5 H Q S A y M D M w I C 0 g M j A y N S A o R 0 J D K S w 1 f S Z x d W 9 0 O y w m c X V v d D t T Z W N 0 a W 9 u M S 9 C Z W 5 l Z m l 0 c y B H Q S A y M D M w I C h H Q k M p L 0 N o Y W 5 n Z W Q g V H l w Z S 5 7 U D J D S D Q g U 2 F 2 a W 5 n c 1 x u K E 1 F V V I p X G 5 H Q S A y M D M w I C 0 g M j A y N S A o R 0 J D K S w 2 f S Z x d W 9 0 O y w m c X V v d D t T Z W N 0 a W 9 u M S 9 C Z W 5 l Z m l 0 c y B H Q S A y M D M w I C h H Q k M p L 0 N o Y W 5 n Z W Q g V H l w Z S 5 7 V E 9 U Q U w g U 2 F 2 a W 5 n c y A o T U V V U i l c b k d B I D I w M z A g L S A y M D I 1 I C h H Q k M p L D d 9 J n F 1 b 3 Q 7 X S w m c X V v d D t D b 2 x 1 b W 5 D b 3 V u d C Z x d W 9 0 O z o 4 L C Z x d W 9 0 O 0 t l e U N v b H V t b k 5 h b W V z J n F 1 b 3 Q 7 O l t d L C Z x d W 9 0 O 0 N v b H V t b k l k Z W 5 0 a X R p Z X M m c X V v d D s 6 W y Z x d W 9 0 O 1 N l Y 3 R p b 2 4 x L 0 J l b m V m a X R z I E d B I D I w M z A g K E d C Q y k v Q 2 h h b m d l Z C B U e X B l L n t D b 3 V u d H J 5 L D B 9 J n F 1 b 3 Q 7 L C Z x d W 9 0 O 1 N l Y 3 R p b 2 4 x L 0 J l b m V m a X R z I E d B I D I w M z A g K E d C Q y k v Q 2 h h b m d l Z C B U e X B l L n t N Z X R o Y W 5 l I F N h d m l u Z 3 N c b i h N R V V S K V x u R 0 E g M j A z M C A t I D I w M j U g K E d C Q y k s M X 0 m c X V v d D s s J n F 1 b 3 Q 7 U 2 V j d G l v b j E v Q m V u Z W Z p d H M g R 0 E g M j A z M C A o R 0 J D K S 9 D a G F u Z 2 V k I F R 5 c G U u e 0 h 5 Z H J v Z 2 V u I F R v d G F s I F N h d m l u Z 3 N c b i h N R V V S K V x u R 0 E g M j A z M C A t I D I w M j U g K E d C Q y k s M n 0 m c X V v d D s s J n F 1 b 3 Q 7 U 2 V j d G l v b j E v Q m V u Z W Z p d H M g R 0 E g M j A z M C A o R 0 J D K S 9 D a G F u Z 2 V k I F R 5 c G U u e 0 h 5 Z H J v Z 2 V u I E l t c G 9 y d H M g U 2 F 2 a W 5 n c 1 x u K E 1 F V V I p X G 5 H Q S A y M D M w I C 0 g M j A y N S A o R 0 J D K S w z f S Z x d W 9 0 O y w m c X V v d D t T Z W N 0 a W 9 u M S 9 C Z W 5 l Z m l 0 c y B H Q S A y M D M w I C h H Q k M p L 0 N o Y W 5 n Z W Q g V H l w Z S 5 7 S H l k c m 9 n Z W 4 g U H J v Z H V j d G l v b i B T Y X Z p b m d z X G 4 o T U V V U i l c b k d B I D I w M z A g L S A y M D I 1 I C h H Q k M p L D R 9 J n F 1 b 3 Q 7 L C Z x d W 9 0 O 1 N l Y 3 R p b 2 4 x L 0 J l b m V m a X R z I E d B I D I w M z A g K E d C Q y k v Q 2 h h b m d l Z C B U e X B l L n t C a W 9 t Z X R o Y W 5 l I F N h d m l u Z 3 N c b i h N R V V S K V x u R 0 E g M j A z M C A t I D I w M j U g K E d C Q y k s N X 0 m c X V v d D s s J n F 1 b 3 Q 7 U 2 V j d G l v b j E v Q m V u Z W Z p d H M g R 0 E g M j A z M C A o R 0 J D K S 9 D a G F u Z 2 V k I F R 5 c G U u e 1 A y Q 0 g 0 I F N h d m l u Z 3 N c b i h N R V V S K V x u R 0 E g M j A z M C A t I D I w M j U g K E d C Q y k s N n 0 m c X V v d D s s J n F 1 b 3 Q 7 U 2 V j d G l v b j E v Q m V u Z W Z p d H M g R 0 E g M j A z M C A o R 0 J D K S 9 D a G F u Z 2 V k I F R 5 c G U u e 1 R P V E F M I F N h d m l u Z 3 M g K E 1 F V V I p X G 5 H Q S A y M D M w I C 0 g M j A y N S A o R 0 J D K S w 3 f S Z x d W 9 0 O 1 0 s J n F 1 b 3 Q 7 U m V s Y X R p b 2 5 z a G l w S W 5 m b y Z x d W 9 0 O z p b X X 0 i I C 8 + P C 9 T d G F i b G V F b n R y a W V z P j w v S X R l b T 4 8 S X R l b T 4 8 S X R l b U x v Y 2 F 0 a W 9 u P j x J d G V t V H l w Z T 5 G b 3 J t d W x h P C 9 J d G V t V H l w Z T 4 8 S X R l b V B h d G g + U 2 V j d G l v b j E v Q m V u Z W Z p d H M l M j B H Q S U y M D I w M z A l M j A o R 0 J D K S 9 T b 3 V y Y 2 U 8 L 0 l 0 Z W 1 Q Y X R o P j w v S X R l b U x v Y 2 F 0 a W 9 u P j x T d G F i b G V F b n R y a W V z I C 8 + P C 9 J d G V t P j x J d G V t P j x J d G V t T G 9 j Y X R p b 2 4 + P E l 0 Z W 1 U e X B l P k Z v c m 1 1 b G E 8 L 0 l 0 Z W 1 U e X B l P j x J d G V t U G F 0 a D 5 T Z W N 0 a W 9 u M S 9 C Z W 5 l Z m l 0 c y U y M E d B J T I w M j A z M C U y M C h H Q k M p L 0 N o Y W 5 n Z W Q l M j B U e X B l P C 9 J d G V t U G F 0 a D 4 8 L 0 l 0 Z W 1 M b 2 N h d G l v b j 4 8 U 3 R h Y m x l R W 5 0 c m l l c y A v P j w v S X R l b T 4 8 S X R l b T 4 8 S X R l b U x v Y 2 F 0 a W 9 u P j x J d G V t V H l w Z T 5 G b 3 J t d W x h P C 9 J d G V t V H l w Z T 4 8 S X R l b V B h d G g + U 2 V j d G l v b j E v Q m V u Z W Z p d H M l M j B E R S U y M D I w M z A l M j A o R 0 J D 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h d G l v b i I g L z 4 8 R W 5 0 c n k g V H l w Z T 0 i R m l s b G V k Q 2 9 t c G x l d G V S Z X N 1 b H R U b 1 d v c m t z a G V l d C I g V m F s d W U 9 I m w x I i A v P j x F b n R y e S B U e X B l P S J G a W x s U 3 R h d H V z I i B W Y W x 1 Z T 0 i c 0 N v b X B s Z X R l I i A v P j x F b n R y e S B U e X B l P S J G a W x s Q 2 9 s d W 1 u T m F t Z X M i I F Z h b H V l P S J z W y Z x d W 9 0 O 0 1 F V V I m c X V v d D s s J n F 1 b 3 Q 7 T W V 0 a G F u Z S B T Y X Z p b m d z X G 4 o T U V V U i l c b k R F I D I w M z A g L S A y M D I 1 I C h H Q k M p J n F 1 b 3 Q 7 L C Z x d W 9 0 O 0 h 5 Z H J v Z 2 V u I F R v d G F s I F N h d m l u Z 3 N c b i h N R V V S K V x u R E U g M j A z M C A t I D I w M j U g K E d C Q y k m c X V v d D s s J n F 1 b 3 Q 7 S H l k c m 9 n Z W 4 g S W 1 w b 3 J 0 c y B T Y X Z p b m d z X G 4 o T U V V U i l c b k R F I D I w M z A g L S A y M D I 1 I C h H Q k M p J n F 1 b 3 Q 7 L C Z x d W 9 0 O 0 h 5 Z H J v Z 2 V u I F B y b 2 R 1 Y 3 R p b 2 4 g U 2 F 2 a W 5 n c 1 x u K E 1 F V V I p X G 5 E R S A y M D M w I C 0 g M j A y N S A o R 0 J D K S Z x d W 9 0 O y w m c X V v d D t C a W 9 t Z X R o Y W 5 l I F N h d m l u Z 3 N c b i h N R V V S K V x u R E U g M j A z M C A t I D I w M j U g K E d C Q y k m c X V v d D s s J n F 1 b 3 Q 7 U D J D S D Q g U 2 F 2 a W 5 n c 1 x u K E 1 F V V I p X G 5 E R S A y M D M w I C 0 g M j A y N S A o R 0 J D K S Z x d W 9 0 O y w m c X V v d D t U T 1 R B T C B T Y X Z p b m d z I C h N R V V S K V x u R E U g M j A z M C A t M j A y N S A o R 0 J D K S Z x d W 9 0 O 1 0 i I C 8 + P E V u d H J 5 I F R 5 c G U 9 I k Z p b G x D b 2 x 1 b W 5 U e X B l c y I g V m F s d W U 9 I n N C Z 1 V G Q l F V R k J R V T 0 i I C 8 + P E V u d H J 5 I F R 5 c G U 9 I k Z p b G x M Y X N 0 V X B k Y X R l Z C I g V m F s d W U 9 I m Q y M D I w L T A 2 L T E 1 V D E 2 O j U 3 O j M w L j A 0 N T A 0 M j N a I i A v P j x F b n R y e S B U e X B l P S J G a W x s R X J y b 3 J D b 3 V u d C I g V m F s d W U 9 I m w w I i A v P j x F b n R y e S B U e X B l P S J G a W x s R X J y b 3 J D b 2 R l I i B W Y W x 1 Z T 0 i c 1 V u a 2 5 v d 2 4 i I C 8 + P E V u d H J 5 I F R 5 c G U 9 I k Z p b G x D b 3 V u d C I g V m F s d W U 9 I m w z M i I g L z 4 8 R W 5 0 c n k g V H l w Z T 0 i Q W R k Z W R U b 0 R h d G F N b 2 R l b C I g V m F s d W U 9 I m w w I i A v P j x F b n R y e S B U e X B l P S J R d W V y e U l E I i B W Y W x 1 Z T 0 i c z J k N T N h M D Q 3 L T h l O G Q t N G Q 2 O C 1 h Y T I 3 L T B i M j N m N z R i N W I 3 M y I g L z 4 8 R W 5 0 c n k g V H l w Z T 0 i U m V s Y X R p b 2 5 z a G l w S W 5 m b 0 N v b n R h a W 5 l c i I g V m F s d W U 9 I n N 7 J n F 1 b 3 Q 7 Y 2 9 s d W 1 u Q 2 9 1 b n Q m c X V v d D s 6 O C w m c X V v d D t r Z X l D b 2 x 1 b W 5 O Y W 1 l c y Z x d W 9 0 O z p b X S w m c X V v d D t x d W V y e V J l b G F 0 a W 9 u c 2 h p c H M m c X V v d D s 6 W 1 0 s J n F 1 b 3 Q 7 Y 2 9 s d W 1 u S W R l b n R p d G l l c y Z x d W 9 0 O z p b J n F 1 b 3 Q 7 U 2 V j d G l v b j E v Q m V u Z W Z p d H M g R E U g M j A z M C A o R 0 J D K S 9 D a G F u Z 2 V k I F R 5 c G U u e 0 1 F V V I s M H 0 m c X V v d D s s J n F 1 b 3 Q 7 U 2 V j d G l v b j E v Q m V u Z W Z p d H M g R E U g M j A z M C A o R 0 J D K S 9 D a G F u Z 2 V k I F R 5 c G U u e 0 1 l d G h h b m U g U 2 F 2 a W 5 n c 1 x u K E 1 F V V I p X G 5 E R S A y M D M w I C 0 g M j A y N S A o R 0 J D K S w x f S Z x d W 9 0 O y w m c X V v d D t T Z W N 0 a W 9 u M S 9 C Z W 5 l Z m l 0 c y B E R S A y M D M w I C h H Q k M p L 0 N o Y W 5 n Z W Q g V H l w Z S 5 7 S H l k c m 9 n Z W 4 g V G 9 0 Y W w g U 2 F 2 a W 5 n c 1 x u K E 1 F V V I p X G 5 E R S A y M D M w I C 0 g M j A y N S A o R 0 J D K S w y f S Z x d W 9 0 O y w m c X V v d D t T Z W N 0 a W 9 u M S 9 C Z W 5 l Z m l 0 c y B E R S A y M D M w I C h H Q k M p L 0 N o Y W 5 n Z W Q g V H l w Z S 5 7 S H l k c m 9 n Z W 4 g S W 1 w b 3 J 0 c y B T Y X Z p b m d z X G 4 o T U V V U i l c b k R F I D I w M z A g L S A y M D I 1 I C h H Q k M p L D N 9 J n F 1 b 3 Q 7 L C Z x d W 9 0 O 1 N l Y 3 R p b 2 4 x L 0 J l b m V m a X R z I E R F I D I w M z A g K E d C Q y k v Q 2 h h b m d l Z C B U e X B l L n t I e W R y b 2 d l b i B Q c m 9 k d W N 0 a W 9 u I F N h d m l u Z 3 N c b i h N R V V S K V x u R E U g M j A z M C A t I D I w M j U g K E d C Q y k s N H 0 m c X V v d D s s J n F 1 b 3 Q 7 U 2 V j d G l v b j E v Q m V u Z W Z p d H M g R E U g M j A z M C A o R 0 J D K S 9 D a G F u Z 2 V k I F R 5 c G U u e 0 J p b 2 1 l d G h h b m U g U 2 F 2 a W 5 n c 1 x u K E 1 F V V I p X G 5 E R S A y M D M w I C 0 g M j A y N S A o R 0 J D K S w 1 f S Z x d W 9 0 O y w m c X V v d D t T Z W N 0 a W 9 u M S 9 C Z W 5 l Z m l 0 c y B E R S A y M D M w I C h H Q k M p L 0 N o Y W 5 n Z W Q g V H l w Z S 5 7 U D J D S D Q g U 2 F 2 a W 5 n c 1 x u K E 1 F V V I p X G 5 E R S A y M D M w I C 0 g M j A y N S A o R 0 J D K S w 2 f S Z x d W 9 0 O y w m c X V v d D t T Z W N 0 a W 9 u M S 9 C Z W 5 l Z m l 0 c y B E R S A y M D M w I C h H Q k M p L 0 N o Y W 5 n Z W Q g V H l w Z S 5 7 V E 9 U Q U w g U 2 F 2 a W 5 n c y A o T U V V U i l c b k R F I D I w M z A g L T I w M j U g K E d C Q y k s N 3 0 m c X V v d D t d L C Z x d W 9 0 O 0 N v b H V t b k N v d W 5 0 J n F 1 b 3 Q 7 O j g s J n F 1 b 3 Q 7 S 2 V 5 Q 2 9 s d W 1 u T m F t Z X M m c X V v d D s 6 W 1 0 s J n F 1 b 3 Q 7 Q 2 9 s d W 1 u S W R l b n R p d G l l c y Z x d W 9 0 O z p b J n F 1 b 3 Q 7 U 2 V j d G l v b j E v Q m V u Z W Z p d H M g R E U g M j A z M C A o R 0 J D K S 9 D a G F u Z 2 V k I F R 5 c G U u e 0 1 F V V I s M H 0 m c X V v d D s s J n F 1 b 3 Q 7 U 2 V j d G l v b j E v Q m V u Z W Z p d H M g R E U g M j A z M C A o R 0 J D K S 9 D a G F u Z 2 V k I F R 5 c G U u e 0 1 l d G h h b m U g U 2 F 2 a W 5 n c 1 x u K E 1 F V V I p X G 5 E R S A y M D M w I C 0 g M j A y N S A o R 0 J D K S w x f S Z x d W 9 0 O y w m c X V v d D t T Z W N 0 a W 9 u M S 9 C Z W 5 l Z m l 0 c y B E R S A y M D M w I C h H Q k M p L 0 N o Y W 5 n Z W Q g V H l w Z S 5 7 S H l k c m 9 n Z W 4 g V G 9 0 Y W w g U 2 F 2 a W 5 n c 1 x u K E 1 F V V I p X G 5 E R S A y M D M w I C 0 g M j A y N S A o R 0 J D K S w y f S Z x d W 9 0 O y w m c X V v d D t T Z W N 0 a W 9 u M S 9 C Z W 5 l Z m l 0 c y B E R S A y M D M w I C h H Q k M p L 0 N o Y W 5 n Z W Q g V H l w Z S 5 7 S H l k c m 9 n Z W 4 g S W 1 w b 3 J 0 c y B T Y X Z p b m d z X G 4 o T U V V U i l c b k R F I D I w M z A g L S A y M D I 1 I C h H Q k M p L D N 9 J n F 1 b 3 Q 7 L C Z x d W 9 0 O 1 N l Y 3 R p b 2 4 x L 0 J l b m V m a X R z I E R F I D I w M z A g K E d C Q y k v Q 2 h h b m d l Z C B U e X B l L n t I e W R y b 2 d l b i B Q c m 9 k d W N 0 a W 9 u I F N h d m l u Z 3 N c b i h N R V V S K V x u R E U g M j A z M C A t I D I w M j U g K E d C Q y k s N H 0 m c X V v d D s s J n F 1 b 3 Q 7 U 2 V j d G l v b j E v Q m V u Z W Z p d H M g R E U g M j A z M C A o R 0 J D K S 9 D a G F u Z 2 V k I F R 5 c G U u e 0 J p b 2 1 l d G h h b m U g U 2 F 2 a W 5 n c 1 x u K E 1 F V V I p X G 5 E R S A y M D M w I C 0 g M j A y N S A o R 0 J D K S w 1 f S Z x d W 9 0 O y w m c X V v d D t T Z W N 0 a W 9 u M S 9 C Z W 5 l Z m l 0 c y B E R S A y M D M w I C h H Q k M p L 0 N o Y W 5 n Z W Q g V H l w Z S 5 7 U D J D S D Q g U 2 F 2 a W 5 n c 1 x u K E 1 F V V I p X G 5 E R S A y M D M w I C 0 g M j A y N S A o R 0 J D K S w 2 f S Z x d W 9 0 O y w m c X V v d D t T Z W N 0 a W 9 u M S 9 C Z W 5 l Z m l 0 c y B E R S A y M D M w I C h H Q k M p L 0 N o Y W 5 n Z W Q g V H l w Z S 5 7 V E 9 U Q U w g U 2 F 2 a W 5 n c y A o T U V V U i l c b k R F I D I w M z A g L T I w M j U g K E d C Q y k s N 3 0 m c X V v d D t d L C Z x d W 9 0 O 1 J l b G F 0 a W 9 u c 2 h p c E l u Z m 8 m c X V v d D s 6 W 1 1 9 I i A v P j w v U 3 R h Y m x l R W 5 0 c m l l c z 4 8 L 0 l 0 Z W 0 + P E l 0 Z W 0 + P E l 0 Z W 1 M b 2 N h d G l v b j 4 8 S X R l b V R 5 c G U + R m 9 y b X V s Y T w v S X R l b V R 5 c G U + P E l 0 Z W 1 Q Y X R o P l N l Y 3 R p b 2 4 x L 0 J l b m V m a X R z J T I w R E U l M j A y M D M w J T I w K E d C Q y k v U 2 9 1 c m N l P C 9 J d G V t U G F 0 a D 4 8 L 0 l 0 Z W 1 M b 2 N h d G l v b j 4 8 U 3 R h Y m x l R W 5 0 c m l l c y A v P j w v S X R l b T 4 8 S X R l b T 4 8 S X R l b U x v Y 2 F 0 a W 9 u P j x J d G V t V H l w Z T 5 G b 3 J t d W x h P C 9 J d G V t V H l w Z T 4 8 S X R l b V B h d G g + U 2 V j d G l v b j E v Q m V u Z W Z p d H M l M j B E R S U y M D I w M z A l M j A o R 0 J D K S 9 D a G F u Z 2 V k J T I w V H l w Z T w v S X R l b V B h d G g + P C 9 J d G V t T G 9 j Y X R p b 2 4 + P F N 0 Y W J s Z U V u d H J p Z X M g L z 4 8 L 0 l 0 Z W 0 + P E l 0 Z W 0 + P E l 0 Z W 1 M b 2 N h d G l v b j 4 8 S X R l b V R 5 c G U + R m 9 y b X V s Y T w v S X R l b V R 5 c G U + P E l 0 Z W 1 Q Y X R o P l N l Y 3 R p b 2 4 x L 0 J l b m V m a X R z J T I w R E U l M j A y M D M w J T I w K E N C R y 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Y X R p b 2 4 i I C 8 + P E V u d H J 5 I F R 5 c G U 9 I k Z p b G x l Z E N v b X B s Z X R l U m V z d W x 0 V G 9 X b 3 J r c 2 h l Z X Q i I F Z h b H V l P S J s M S I g L z 4 8 R W 5 0 c n k g V H l w Z T 0 i R m l s b F N 0 Y X R 1 c y I g V m F s d W U 9 I n N D b 2 1 w b G V 0 Z S I g L z 4 8 R W 5 0 c n k g V H l w Z T 0 i R m l s b E N v b H V t b k 5 h b W V z I i B W Y W x 1 Z T 0 i c 1 s m c X V v d D t D b 3 V u d H J 5 J n F 1 b 3 Q 7 L C Z x d W 9 0 O 0 1 l d G h h b m U g U 2 F 2 a W 5 n c y B c b i h N R V V S K V x u R E U g M j A z M C A t I D I w M j U g K E N C R y k m c X V v d D s s J n F 1 b 3 Q 7 S H l k c m 9 n Z W 4 g V G 9 0 Y W w g U 2 F 2 a W 5 n c 1 x u K E 1 F V V I p X G 5 E R S A y M D M w I C 0 g M j A y N S A o Q 0 J H K S Z x d W 9 0 O y w m c X V v d D t I e W R y b 2 d l b i B J b X B v c n R z I F N h d m l u Z 3 N c b i h N R V V S K V x u R E U g M j A z M C A t I D I w M j U g K E N C R y k m c X V v d D s s J n F 1 b 3 Q 7 S H l k c m 9 n Z W 4 g U H J v Z H V j d G l v b i B T Y X Z p b m d z X G 4 o T U V V U i l c b k R F I D I w M z A g L S A y M D I 1 I C h D Q k c p J n F 1 b 3 Q 7 L C Z x d W 9 0 O 0 J p b 2 1 l d G h h b m U g U 2 F 2 a W 5 n c 1 x u K E 1 F V V I p X G 5 E R S A y M D M w I C 0 g M j A y N S A o Q 0 J H K S Z x d W 9 0 O y w m c X V v d D t Q M k N I N C B T Y X Z p b m d z X G 4 o T U V V U i l c b k R F I D I w M z A g L S A y M D I 1 I C h D Q k c p J n F 1 b 3 Q 7 L C Z x d W 9 0 O 1 R P V E F M I F N h d m l u Z 3 N c b i h N R V V S K V x u R E U g M j A z M C A t I D I w M j U g K E N C R y k m c X V v d D t d I i A v P j x F b n R y e S B U e X B l P S J G a W x s Q 2 9 s d W 1 u V H l w Z X M i I F Z h b H V l P S J z Q m d V R k J R V U Z C U V U 9 I i A v P j x F b n R y e S B U e X B l P S J G a W x s T G F z d F V w Z G F 0 Z W Q i I F Z h b H V l P S J k M j A y M C 0 w N i 0 x N V Q x N j o 1 N z o 1 N C 4 w O D g w M D c y W i I g L z 4 8 R W 5 0 c n k g V H l w Z T 0 i R m l s b E V y c m 9 y Q 2 9 1 b n Q i I F Z h b H V l P S J s M C I g L z 4 8 R W 5 0 c n k g V H l w Z T 0 i R m l s b E V y c m 9 y Q 2 9 k Z S I g V m F s d W U 9 I n N V b m t u b 3 d u I i A v P j x F b n R y e S B U e X B l P S J G a W x s Q 2 9 1 b n Q i I F Z h b H V l P S J s M z I i I C 8 + P E V u d H J 5 I F R 5 c G U 9 I k F k Z G V k V G 9 E Y X R h T W 9 k Z W w i I F Z h b H V l P S J s M C I g L z 4 8 R W 5 0 c n k g V H l w Z T 0 i U X V l c n l J R C I g V m F s d W U 9 I n M x Y 2 U 0 Y T J k Z C 1 l M j F i L T R j Y j g t O D N i O C 0 0 Z j Y y M G R j N D k 4 Y z g i I C 8 + P E V u d H J 5 I F R 5 c G U 9 I l J l b G F 0 a W 9 u c 2 h p c E l u Z m 9 D b 2 5 0 Y W l u Z X I i I F Z h b H V l P S J z e y Z x d W 9 0 O 2 N v b H V t b k N v d W 5 0 J n F 1 b 3 Q 7 O j g s J n F 1 b 3 Q 7 a 2 V 5 Q 2 9 s d W 1 u T m F t Z X M m c X V v d D s 6 W 1 0 s J n F 1 b 3 Q 7 c X V l c n l S Z W x h d G l v b n N o a X B z J n F 1 b 3 Q 7 O l t d L C Z x d W 9 0 O 2 N v b H V t b k l k Z W 5 0 a X R p Z X M m c X V v d D s 6 W y Z x d W 9 0 O 1 N l Y 3 R p b 2 4 x L 0 J l b m V m a X R z I E R F I D I w M z A g K E N C R y k v Q 2 h h b m d l Z C B U e X B l L n t D b 3 V u d H J 5 L D B 9 J n F 1 b 3 Q 7 L C Z x d W 9 0 O 1 N l Y 3 R p b 2 4 x L 0 J l b m V m a X R z I E R F I D I w M z A g K E N C R y k v Q 2 h h b m d l Z C B U e X B l L n t N Z X R o Y W 5 l I F N h d m l u Z 3 M g X G 4 o T U V V U i l c b k R F I D I w M z A g L S A y M D I 1 I C h D Q k c p L D F 9 J n F 1 b 3 Q 7 L C Z x d W 9 0 O 1 N l Y 3 R p b 2 4 x L 0 J l b m V m a X R z I E R F I D I w M z A g K E N C R y k v Q 2 h h b m d l Z C B U e X B l L n t I e W R y b 2 d l b i B U b 3 R h b C B T Y X Z p b m d z X G 4 o T U V V U i l c b k R F I D I w M z A g L S A y M D I 1 I C h D Q k c p L D J 9 J n F 1 b 3 Q 7 L C Z x d W 9 0 O 1 N l Y 3 R p b 2 4 x L 0 J l b m V m a X R z I E R F I D I w M z A g K E N C R y k v Q 2 h h b m d l Z C B U e X B l L n t I e W R y b 2 d l b i B J b X B v c n R z I F N h d m l u Z 3 N c b i h N R V V S K V x u R E U g M j A z M C A t I D I w M j U g K E N C R y k s M 3 0 m c X V v d D s s J n F 1 b 3 Q 7 U 2 V j d G l v b j E v Q m V u Z W Z p d H M g R E U g M j A z M C A o Q 0 J H K S 9 D a G F u Z 2 V k I F R 5 c G U u e 0 h 5 Z H J v Z 2 V u I F B y b 2 R 1 Y 3 R p b 2 4 g U 2 F 2 a W 5 n c 1 x u K E 1 F V V I p X G 5 E R S A y M D M w I C 0 g M j A y N S A o Q 0 J H K S w 0 f S Z x d W 9 0 O y w m c X V v d D t T Z W N 0 a W 9 u M S 9 C Z W 5 l Z m l 0 c y B E R S A y M D M w I C h D Q k c p L 0 N o Y W 5 n Z W Q g V H l w Z S 5 7 Q m l v b W V 0 a G F u Z S B T Y X Z p b m d z X G 4 o T U V V U i l c b k R F I D I w M z A g L S A y M D I 1 I C h D Q k c p L D V 9 J n F 1 b 3 Q 7 L C Z x d W 9 0 O 1 N l Y 3 R p b 2 4 x L 0 J l b m V m a X R z I E R F I D I w M z A g K E N C R y k v Q 2 h h b m d l Z C B U e X B l L n t Q M k N I N C B T Y X Z p b m d z X G 4 o T U V V U i l c b k R F I D I w M z A g L S A y M D I 1 I C h D Q k c p L D Z 9 J n F 1 b 3 Q 7 L C Z x d W 9 0 O 1 N l Y 3 R p b 2 4 x L 0 J l b m V m a X R z I E R F I D I w M z A g K E N C R y k v Q 2 h h b m d l Z C B U e X B l L n t U T 1 R B T C B T Y X Z p b m d z X G 4 o T U V V U i l c b k R F I D I w M z A g L S A y M D I 1 I C h D Q k c p L D d 9 J n F 1 b 3 Q 7 X S w m c X V v d D t D b 2 x 1 b W 5 D b 3 V u d C Z x d W 9 0 O z o 4 L C Z x d W 9 0 O 0 t l e U N v b H V t b k 5 h b W V z J n F 1 b 3 Q 7 O l t d L C Z x d W 9 0 O 0 N v b H V t b k l k Z W 5 0 a X R p Z X M m c X V v d D s 6 W y Z x d W 9 0 O 1 N l Y 3 R p b 2 4 x L 0 J l b m V m a X R z I E R F I D I w M z A g K E N C R y k v Q 2 h h b m d l Z C B U e X B l L n t D b 3 V u d H J 5 L D B 9 J n F 1 b 3 Q 7 L C Z x d W 9 0 O 1 N l Y 3 R p b 2 4 x L 0 J l b m V m a X R z I E R F I D I w M z A g K E N C R y k v Q 2 h h b m d l Z C B U e X B l L n t N Z X R o Y W 5 l I F N h d m l u Z 3 M g X G 4 o T U V V U i l c b k R F I D I w M z A g L S A y M D I 1 I C h D Q k c p L D F 9 J n F 1 b 3 Q 7 L C Z x d W 9 0 O 1 N l Y 3 R p b 2 4 x L 0 J l b m V m a X R z I E R F I D I w M z A g K E N C R y k v Q 2 h h b m d l Z C B U e X B l L n t I e W R y b 2 d l b i B U b 3 R h b C B T Y X Z p b m d z X G 4 o T U V V U i l c b k R F I D I w M z A g L S A y M D I 1 I C h D Q k c p L D J 9 J n F 1 b 3 Q 7 L C Z x d W 9 0 O 1 N l Y 3 R p b 2 4 x L 0 J l b m V m a X R z I E R F I D I w M z A g K E N C R y k v Q 2 h h b m d l Z C B U e X B l L n t I e W R y b 2 d l b i B J b X B v c n R z I F N h d m l u Z 3 N c b i h N R V V S K V x u R E U g M j A z M C A t I D I w M j U g K E N C R y k s M 3 0 m c X V v d D s s J n F 1 b 3 Q 7 U 2 V j d G l v b j E v Q m V u Z W Z p d H M g R E U g M j A z M C A o Q 0 J H K S 9 D a G F u Z 2 V k I F R 5 c G U u e 0 h 5 Z H J v Z 2 V u I F B y b 2 R 1 Y 3 R p b 2 4 g U 2 F 2 a W 5 n c 1 x u K E 1 F V V I p X G 5 E R S A y M D M w I C 0 g M j A y N S A o Q 0 J H K S w 0 f S Z x d W 9 0 O y w m c X V v d D t T Z W N 0 a W 9 u M S 9 C Z W 5 l Z m l 0 c y B E R S A y M D M w I C h D Q k c p L 0 N o Y W 5 n Z W Q g V H l w Z S 5 7 Q m l v b W V 0 a G F u Z S B T Y X Z p b m d z X G 4 o T U V V U i l c b k R F I D I w M z A g L S A y M D I 1 I C h D Q k c p L D V 9 J n F 1 b 3 Q 7 L C Z x d W 9 0 O 1 N l Y 3 R p b 2 4 x L 0 J l b m V m a X R z I E R F I D I w M z A g K E N C R y k v Q 2 h h b m d l Z C B U e X B l L n t Q M k N I N C B T Y X Z p b m d z X G 4 o T U V V U i l c b k R F I D I w M z A g L S A y M D I 1 I C h D Q k c p L D Z 9 J n F 1 b 3 Q 7 L C Z x d W 9 0 O 1 N l Y 3 R p b 2 4 x L 0 J l b m V m a X R z I E R F I D I w M z A g K E N C R y k v Q 2 h h b m d l Z C B U e X B l L n t U T 1 R B T C B T Y X Z p b m d z X G 4 o T U V V U i l c b k R F I D I w M z A g L S A y M D I 1 I C h D Q k c p L D d 9 J n F 1 b 3 Q 7 X S w m c X V v d D t S Z W x h d G l v b n N o a X B J b m Z v J n F 1 b 3 Q 7 O l t d f S I g L z 4 8 L 1 N 0 Y W J s Z U V u d H J p Z X M + P C 9 J d G V t P j x J d G V t P j x J d G V t T G 9 j Y X R p b 2 4 + P E l 0 Z W 1 U e X B l P k Z v c m 1 1 b G E 8 L 0 l 0 Z W 1 U e X B l P j x J d G V t U G F 0 a D 5 T Z W N 0 a W 9 u M S 9 C Z W 5 l Z m l 0 c y U y M E R F J T I w M j A z M C U y M C h D Q k c p L 1 N v d X J j Z T w v S X R l b V B h d G g + P C 9 J d G V t T G 9 j Y X R p b 2 4 + P F N 0 Y W J s Z U V u d H J p Z X M g L z 4 8 L 0 l 0 Z W 0 + P E l 0 Z W 0 + P E l 0 Z W 1 M b 2 N h d G l v b j 4 8 S X R l b V R 5 c G U + R m 9 y b X V s Y T w v S X R l b V R 5 c G U + P E l 0 Z W 1 Q Y X R o P l N l Y 3 R p b 2 4 x L 0 J l b m V m a X R z J T I w R E U l M j A y M D M w J T I w K E N C R y k v Q 2 h h b m d l Z C U y M F R 5 c G U 8 L 0 l 0 Z W 1 Q Y X R o P j w v S X R l b U x v Y 2 F 0 a W 9 u P j x T d G F i b G V F b n R y a W V z I C 8 + P C 9 J d G V t P j x J d G V t P j x J d G V t T G 9 j Y X R p b 2 4 + P E l 0 Z W 1 U e X B l P k Z v c m 1 1 b G E 8 L 0 l 0 Z W 1 U e X B l P j x J d G V t U G F 0 a D 5 T Z W N 0 a W 9 u M S 9 C Z W 5 l Z m l 0 c y U y M E R F J T I w M j A 0 M D 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h d G l v b i I g L z 4 8 R W 5 0 c n k g V H l w Z T 0 i R m l s b G V k Q 2 9 t c G x l d G V S Z X N 1 b H R U b 1 d v c m t z a G V l d C I g V m F s d W U 9 I m w x I i A v P j x F b n R y e S B U e X B l P S J G a W x s U 3 R h d H V z I i B W Y W x 1 Z T 0 i c 0 N v b X B s Z X R l I i A v P j x F b n R y e S B U e X B l P S J G a W x s Q 2 9 s d W 1 u T m F t Z X M i I F Z h b H V l P S J z W y Z x d W 9 0 O 0 N v d W 5 0 c n k m c X V v d D s s J n F 1 b 3 Q 7 T W V 0 a G F u Z S B T Y X Z p b m d z X G 4 o T U V V U i l c b k R F I D I w N D A g L S A y M D M w J n F 1 b 3 Q 7 L C Z x d W 9 0 O 0 h 5 Z H J v Z 2 V u I F R v d G F s I F N h d m l u Z 3 N c b i h N R V V S K V x u R E U g M j A 0 M C A t I D I w M z A m c X V v d D s s J n F 1 b 3 Q 7 S H l k c m 9 n Z W 4 g S W 1 w b 3 J 0 c y B T Y X Z p b m d z X G 4 o T U V V U i l c b k R F I D I w N D A g L S A y M D M w J n F 1 b 3 Q 7 L C Z x d W 9 0 O 0 h 5 Z H J v Z 2 V u I F B y b 2 R 1 Y 3 R p b 2 4 g U 2 F 2 a W 5 n c 1 x u K E 1 F V V I p X G 5 E R S A y M D Q w I C 0 g M j A z M C Z x d W 9 0 O y w m c X V v d D t C a W 9 t Z X R o Y W 5 l I F N h d m l u Z 3 N c b i h N R V V S K V x u R E U g M j A 0 M C A t I D I w M z A m c X V v d D s s J n F 1 b 3 Q 7 U D J D S D Q g U 2 F 2 a W 5 n c 1 x u K E 1 F V V I p X G 5 E R S A y M D Q w I C 0 g M j A z M C Z x d W 9 0 O y w m c X V v d D t U T 1 R B T C B T Y X Z p b m d z I F x u K E 1 F V V I p X G 5 E R S A y M D Q w I C 0 g M j A z M C Z x d W 9 0 O 1 0 i I C 8 + P E V u d H J 5 I F R 5 c G U 9 I k Z p b G x D b 2 x 1 b W 5 U e X B l c y I g V m F s d W U 9 I n N C Z 1 V G Q l F V R k J R V T 0 i I C 8 + P E V u d H J 5 I F R 5 c G U 9 I k Z p b G x M Y X N 0 V X B k Y X R l Z C I g V m F s d W U 9 I m Q y M D I w L T A 2 L T E 1 V D E 2 O j U 4 O j E 2 L j M z M D k z M T R a I i A v P j x F b n R y e S B U e X B l P S J G a W x s R X J y b 3 J D b 3 V u d C I g V m F s d W U 9 I m w w I i A v P j x F b n R y e S B U e X B l P S J G a W x s R X J y b 3 J D b 2 R l I i B W Y W x 1 Z T 0 i c 1 V u a 2 5 v d 2 4 i I C 8 + P E V u d H J 5 I F R 5 c G U 9 I k Z p b G x D b 3 V u d C I g V m F s d W U 9 I m w z M i I g L z 4 8 R W 5 0 c n k g V H l w Z T 0 i Q W R k Z W R U b 0 R h d G F N b 2 R l b C I g V m F s d W U 9 I m w w I i A v P j x F b n R y e S B U e X B l P S J R d W V y e U l E I i B W Y W x 1 Z T 0 i c 2 M 3 O W Y 5 N G E w L W Q z M 2 Q t N D R j Y i 1 h N z B j L T E z Y T U 2 Y z Y z Z D J h N S I g L z 4 8 R W 5 0 c n k g V H l w Z T 0 i U m V s Y X R p b 2 5 z a G l w S W 5 m b 0 N v b n R h a W 5 l c i I g V m F s d W U 9 I n N 7 J n F 1 b 3 Q 7 Y 2 9 s d W 1 u Q 2 9 1 b n Q m c X V v d D s 6 O C w m c X V v d D t r Z X l D b 2 x 1 b W 5 O Y W 1 l c y Z x d W 9 0 O z p b X S w m c X V v d D t x d W V y e V J l b G F 0 a W 9 u c 2 h p c H M m c X V v d D s 6 W 1 0 s J n F 1 b 3 Q 7 Y 2 9 s d W 1 u S W R l b n R p d G l l c y Z x d W 9 0 O z p b J n F 1 b 3 Q 7 U 2 V j d G l v b j E v Q m V u Z W Z p d H M g R E U g M j A 0 M C 9 D a G F u Z 2 V k I F R 5 c G U u e 0 N v d W 5 0 c n k s M H 0 m c X V v d D s s J n F 1 b 3 Q 7 U 2 V j d G l v b j E v Q m V u Z W Z p d H M g R E U g M j A 0 M C 9 D a G F u Z 2 V k I F R 5 c G U u e 0 1 l d G h h b m U g U 2 F 2 a W 5 n c 1 x u K E 1 F V V I p X G 5 E R S A y M D Q w I C 0 g M j A z M C w x f S Z x d W 9 0 O y w m c X V v d D t T Z W N 0 a W 9 u M S 9 C Z W 5 l Z m l 0 c y B E R S A y M D Q w L 0 N o Y W 5 n Z W Q g V H l w Z S 5 7 S H l k c m 9 n Z W 4 g V G 9 0 Y W w g U 2 F 2 a W 5 n c 1 x u K E 1 F V V I p X G 5 E R S A y M D Q w I C 0 g M j A z M C w y f S Z x d W 9 0 O y w m c X V v d D t T Z W N 0 a W 9 u M S 9 C Z W 5 l Z m l 0 c y B E R S A y M D Q w L 0 N o Y W 5 n Z W Q g V H l w Z S 5 7 S H l k c m 9 n Z W 4 g S W 1 w b 3 J 0 c y B T Y X Z p b m d z X G 4 o T U V V U i l c b k R F I D I w N D A g L S A y M D M w L D N 9 J n F 1 b 3 Q 7 L C Z x d W 9 0 O 1 N l Y 3 R p b 2 4 x L 0 J l b m V m a X R z I E R F I D I w N D A v Q 2 h h b m d l Z C B U e X B l L n t I e W R y b 2 d l b i B Q c m 9 k d W N 0 a W 9 u I F N h d m l u Z 3 N c b i h N R V V S K V x u R E U g M j A 0 M C A t I D I w M z A s N H 0 m c X V v d D s s J n F 1 b 3 Q 7 U 2 V j d G l v b j E v Q m V u Z W Z p d H M g R E U g M j A 0 M C 9 D a G F u Z 2 V k I F R 5 c G U u e 0 J p b 2 1 l d G h h b m U g U 2 F 2 a W 5 n c 1 x u K E 1 F V V I p X G 5 E R S A y M D Q w I C 0 g M j A z M C w 1 f S Z x d W 9 0 O y w m c X V v d D t T Z W N 0 a W 9 u M S 9 C Z W 5 l Z m l 0 c y B E R S A y M D Q w L 0 N o Y W 5 n Z W Q g V H l w Z S 5 7 U D J D S D Q g U 2 F 2 a W 5 n c 1 x u K E 1 F V V I p X G 5 E R S A y M D Q w I C 0 g M j A z M C w 2 f S Z x d W 9 0 O y w m c X V v d D t T Z W N 0 a W 9 u M S 9 C Z W 5 l Z m l 0 c y B E R S A y M D Q w L 0 N o Y W 5 n Z W Q g V H l w Z S 5 7 V E 9 U Q U w g U 2 F 2 a W 5 n c y B c b i h N R V V S K V x u R E U g M j A 0 M C A t I D I w M z A s N 3 0 m c X V v d D t d L C Z x d W 9 0 O 0 N v b H V t b k N v d W 5 0 J n F 1 b 3 Q 7 O j g s J n F 1 b 3 Q 7 S 2 V 5 Q 2 9 s d W 1 u T m F t Z X M m c X V v d D s 6 W 1 0 s J n F 1 b 3 Q 7 Q 2 9 s d W 1 u S W R l b n R p d G l l c y Z x d W 9 0 O z p b J n F 1 b 3 Q 7 U 2 V j d G l v b j E v Q m V u Z W Z p d H M g R E U g M j A 0 M C 9 D a G F u Z 2 V k I F R 5 c G U u e 0 N v d W 5 0 c n k s M H 0 m c X V v d D s s J n F 1 b 3 Q 7 U 2 V j d G l v b j E v Q m V u Z W Z p d H M g R E U g M j A 0 M C 9 D a G F u Z 2 V k I F R 5 c G U u e 0 1 l d G h h b m U g U 2 F 2 a W 5 n c 1 x u K E 1 F V V I p X G 5 E R S A y M D Q w I C 0 g M j A z M C w x f S Z x d W 9 0 O y w m c X V v d D t T Z W N 0 a W 9 u M S 9 C Z W 5 l Z m l 0 c y B E R S A y M D Q w L 0 N o Y W 5 n Z W Q g V H l w Z S 5 7 S H l k c m 9 n Z W 4 g V G 9 0 Y W w g U 2 F 2 a W 5 n c 1 x u K E 1 F V V I p X G 5 E R S A y M D Q w I C 0 g M j A z M C w y f S Z x d W 9 0 O y w m c X V v d D t T Z W N 0 a W 9 u M S 9 C Z W 5 l Z m l 0 c y B E R S A y M D Q w L 0 N o Y W 5 n Z W Q g V H l w Z S 5 7 S H l k c m 9 n Z W 4 g S W 1 w b 3 J 0 c y B T Y X Z p b m d z X G 4 o T U V V U i l c b k R F I D I w N D A g L S A y M D M w L D N 9 J n F 1 b 3 Q 7 L C Z x d W 9 0 O 1 N l Y 3 R p b 2 4 x L 0 J l b m V m a X R z I E R F I D I w N D A v Q 2 h h b m d l Z C B U e X B l L n t I e W R y b 2 d l b i B Q c m 9 k d W N 0 a W 9 u I F N h d m l u Z 3 N c b i h N R V V S K V x u R E U g M j A 0 M C A t I D I w M z A s N H 0 m c X V v d D s s J n F 1 b 3 Q 7 U 2 V j d G l v b j E v Q m V u Z W Z p d H M g R E U g M j A 0 M C 9 D a G F u Z 2 V k I F R 5 c G U u e 0 J p b 2 1 l d G h h b m U g U 2 F 2 a W 5 n c 1 x u K E 1 F V V I p X G 5 E R S A y M D Q w I C 0 g M j A z M C w 1 f S Z x d W 9 0 O y w m c X V v d D t T Z W N 0 a W 9 u M S 9 C Z W 5 l Z m l 0 c y B E R S A y M D Q w L 0 N o Y W 5 n Z W Q g V H l w Z S 5 7 U D J D S D Q g U 2 F 2 a W 5 n c 1 x u K E 1 F V V I p X G 5 E R S A y M D Q w I C 0 g M j A z M C w 2 f S Z x d W 9 0 O y w m c X V v d D t T Z W N 0 a W 9 u M S 9 C Z W 5 l Z m l 0 c y B E R S A y M D Q w L 0 N o Y W 5 n Z W Q g V H l w Z S 5 7 V E 9 U Q U w g U 2 F 2 a W 5 n c y B c b i h N R V V S K V x u R E U g M j A 0 M C A t I D I w M z A s N 3 0 m c X V v d D t d L C Z x d W 9 0 O 1 J l b G F 0 a W 9 u c 2 h p c E l u Z m 8 m c X V v d D s 6 W 1 1 9 I i A v P j w v U 3 R h Y m x l R W 5 0 c m l l c z 4 8 L 0 l 0 Z W 0 + P E l 0 Z W 0 + P E l 0 Z W 1 M b 2 N h d G l v b j 4 8 S X R l b V R 5 c G U + R m 9 y b X V s Y T w v S X R l b V R 5 c G U + P E l 0 Z W 1 Q Y X R o P l N l Y 3 R p b 2 4 x L 0 J l b m V m a X R z J T I w R E U l M j A y M D Q w L 1 N v d X J j Z T w v S X R l b V B h d G g + P C 9 J d G V t T G 9 j Y X R p b 2 4 + P F N 0 Y W J s Z U V u d H J p Z X M g L z 4 8 L 0 l 0 Z W 0 + P E l 0 Z W 0 + P E l 0 Z W 1 M b 2 N h d G l v b j 4 8 S X R l b V R 5 c G U + R m 9 y b X V s Y T w v S X R l b V R 5 c G U + P E l 0 Z W 1 Q Y X R o P l N l Y 3 R p b 2 4 x L 0 J l b m V m a X R z J T I w R E U l M j A y M D Q w L 0 N o Y W 5 n Z W Q l M j B U e X B l P C 9 J d G V t U G F 0 a D 4 8 L 0 l 0 Z W 1 M b 2 N h d G l v b j 4 8 U 3 R h Y m x l R W 5 0 c m l l c y A v P j w v S X R l b T 4 8 S X R l b T 4 8 S X R l b U x v Y 2 F 0 a W 9 u P j x J d G V t V H l w Z T 5 G b 3 J t d W x h P C 9 J d G V t V H l w Z T 4 8 S X R l b V B h d G g + U 2 V j d G l v b j E v R E V f M j A z M E d C Q z 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l J l b G F 0 a W 9 u c 2 h p c E l u Z m 9 D b 2 5 0 Y W l u Z X I i I F Z h b H V l P S J z e y Z x d W 9 0 O 2 N v b H V t b k N v d W 5 0 J n F 1 b 3 Q 7 O j g s J n F 1 b 3 Q 7 a 2 V 5 Q 2 9 s d W 1 u T m F t Z X M m c X V v d D s 6 W 1 0 s J n F 1 b 3 Q 7 c X V l c n l S Z W x h d G l v b n N o a X B z J n F 1 b 3 Q 7 O l t d L C Z x d W 9 0 O 2 N v b H V t b k l k Z W 5 0 a X R p Z X M m c X V v d D s 6 W y Z x d W 9 0 O 1 N l Y 3 R p b 2 4 x L 0 R F X z I w M z B H Q k M v Q 2 h h b m d l Z C B U e X B l L n t N R V V S L D B 9 J n F 1 b 3 Q 7 L C Z x d W 9 0 O 1 N l Y 3 R p b 2 4 x L 0 R F X z I w M z B H Q k M v Q 2 h h b m d l Z C B U e X B l L n t N Z X R o Y W 5 l I F N h d m l u Z 3 N c b i h N R V V S K V x u R E U g M j A z M C A t I D I w M j U g K E d C Q y k s M X 0 m c X V v d D s s J n F 1 b 3 Q 7 U 2 V j d G l v b j E v R E V f M j A z M E d C Q y 9 D a G F u Z 2 V k I F R 5 c G U u e 0 h 5 Z H J v Z 2 V u I F R v d G F s I F N h d m l u Z 3 N c b i h N R V V S K V x u R E U g M j A z M C A t I D I w M j U g K E d C Q y k s M n 0 m c X V v d D s s J n F 1 b 3 Q 7 U 2 V j d G l v b j E v R E V f M j A z M E d C Q y 9 D a G F u Z 2 V k I F R 5 c G U u e 0 h 5 Z H J v Z 2 V u I E l t c G 9 y d H M g U 2 F 2 a W 5 n c 1 x u K E 1 F V V I p X G 5 E R S A y M D M w I C 0 g M j A y N S A o R 0 J D K S w z f S Z x d W 9 0 O y w m c X V v d D t T Z W N 0 a W 9 u M S 9 E R V 8 y M D M w R 0 J D L 0 N o Y W 5 n Z W Q g V H l w Z S 5 7 S H l k c m 9 n Z W 4 g U H J v Z H V j d G l v b i B T Y X Z p b m d z X G 4 o T U V V U i l c b k R F I D I w M z A g L S A y M D I 1 I C h H Q k M p L D R 9 J n F 1 b 3 Q 7 L C Z x d W 9 0 O 1 N l Y 3 R p b 2 4 x L 0 R F X z I w M z B H Q k M v Q 2 h h b m d l Z C B U e X B l L n t C a W 9 t Z X R o Y W 5 l I F N h d m l u Z 3 N c b i h N R V V S K V x u R E U g M j A z M C A t I D I w M j U g K E d C Q y k s N X 0 m c X V v d D s s J n F 1 b 3 Q 7 U 2 V j d G l v b j E v R E V f M j A z M E d C Q y 9 D a G F u Z 2 V k I F R 5 c G U u e 1 A y Q 0 g 0 I F N h d m l u Z 3 N c b i h N R V V S K V x u R E U g M j A z M C A t I D I w M j U g K E d C Q y k s N n 0 m c X V v d D s s J n F 1 b 3 Q 7 U 2 V j d G l v b j E v R E V f M j A z M E d C Q y 9 D a G F u Z 2 V k I F R 5 c G U u e 1 R P V E F M I F N h d m l u Z 3 M g K E 1 F V V I p X G 5 E R S A y M D M w I C 0 y M D I 1 I C h H Q k M p L D d 9 J n F 1 b 3 Q 7 X S w m c X V v d D t D b 2 x 1 b W 5 D b 3 V u d C Z x d W 9 0 O z o 4 L C Z x d W 9 0 O 0 t l e U N v b H V t b k 5 h b W V z J n F 1 b 3 Q 7 O l t d L C Z x d W 9 0 O 0 N v b H V t b k l k Z W 5 0 a X R p Z X M m c X V v d D s 6 W y Z x d W 9 0 O 1 N l Y 3 R p b 2 4 x L 0 R F X z I w M z B H Q k M v Q 2 h h b m d l Z C B U e X B l L n t N R V V S L D B 9 J n F 1 b 3 Q 7 L C Z x d W 9 0 O 1 N l Y 3 R p b 2 4 x L 0 R F X z I w M z B H Q k M v Q 2 h h b m d l Z C B U e X B l L n t N Z X R o Y W 5 l I F N h d m l u Z 3 N c b i h N R V V S K V x u R E U g M j A z M C A t I D I w M j U g K E d C Q y k s M X 0 m c X V v d D s s J n F 1 b 3 Q 7 U 2 V j d G l v b j E v R E V f M j A z M E d C Q y 9 D a G F u Z 2 V k I F R 5 c G U u e 0 h 5 Z H J v Z 2 V u I F R v d G F s I F N h d m l u Z 3 N c b i h N R V V S K V x u R E U g M j A z M C A t I D I w M j U g K E d C Q y k s M n 0 m c X V v d D s s J n F 1 b 3 Q 7 U 2 V j d G l v b j E v R E V f M j A z M E d C Q y 9 D a G F u Z 2 V k I F R 5 c G U u e 0 h 5 Z H J v Z 2 V u I E l t c G 9 y d H M g U 2 F 2 a W 5 n c 1 x u K E 1 F V V I p X G 5 E R S A y M D M w I C 0 g M j A y N S A o R 0 J D K S w z f S Z x d W 9 0 O y w m c X V v d D t T Z W N 0 a W 9 u M S 9 E R V 8 y M D M w R 0 J D L 0 N o Y W 5 n Z W Q g V H l w Z S 5 7 S H l k c m 9 n Z W 4 g U H J v Z H V j d G l v b i B T Y X Z p b m d z X G 4 o T U V V U i l c b k R F I D I w M z A g L S A y M D I 1 I C h H Q k M p L D R 9 J n F 1 b 3 Q 7 L C Z x d W 9 0 O 1 N l Y 3 R p b 2 4 x L 0 R F X z I w M z B H Q k M v Q 2 h h b m d l Z C B U e X B l L n t C a W 9 t Z X R o Y W 5 l I F N h d m l u Z 3 N c b i h N R V V S K V x u R E U g M j A z M C A t I D I w M j U g K E d C Q y k s N X 0 m c X V v d D s s J n F 1 b 3 Q 7 U 2 V j d G l v b j E v R E V f M j A z M E d C Q y 9 D a G F u Z 2 V k I F R 5 c G U u e 1 A y Q 0 g 0 I F N h d m l u Z 3 N c b i h N R V V S K V x u R E U g M j A z M C A t I D I w M j U g K E d C Q y k s N n 0 m c X V v d D s s J n F 1 b 3 Q 7 U 2 V j d G l v b j E v R E V f M j A z M E d C Q y 9 D a G F u Z 2 V k I F R 5 c G U u e 1 R P V E F M I F N h d m l u Z 3 M g K E 1 F V V I p X G 5 E R S A y M D M w I C 0 y M D I 1 I C h H Q k M p L D d 9 J n F 1 b 3 Q 7 X S w m c X V v d D t S Z W x h d G l v b n N o a X B J b m Z v J n F 1 b 3 Q 7 O l t d f S I g L z 4 8 R W 5 0 c n k g V H l w Z T 0 i R m l s b F N 0 Y X R 1 c y I g V m F s d W U 9 I n N D b 2 1 w b G V 0 Z S I g L z 4 8 R W 5 0 c n k g V H l w Z T 0 i R m l s b E N v b H V t b k 5 h b W V z I i B W Y W x 1 Z T 0 i c 1 s m c X V v d D t N R V V S J n F 1 b 3 Q 7 L C Z x d W 9 0 O 0 1 l d G h h b m U g U 2 F 2 a W 5 n c 1 x u K E 1 F V V I p X G 5 E R S A y M D M w I C 0 g M j A y N S A o R 0 J D K S Z x d W 9 0 O y w m c X V v d D t I e W R y b 2 d l b i B U b 3 R h b C B T Y X Z p b m d z X G 4 o T U V V U i l c b k R F I D I w M z A g L S A y M D I 1 I C h H Q k M p J n F 1 b 3 Q 7 L C Z x d W 9 0 O 0 h 5 Z H J v Z 2 V u I E l t c G 9 y d H M g U 2 F 2 a W 5 n c 1 x u K E 1 F V V I p X G 5 E R S A y M D M w I C 0 g M j A y N S A o R 0 J D K S Z x d W 9 0 O y w m c X V v d D t I e W R y b 2 d l b i B Q c m 9 k d W N 0 a W 9 u I F N h d m l u Z 3 N c b i h N R V V S K V x u R E U g M j A z M C A t I D I w M j U g K E d C Q y k m c X V v d D s s J n F 1 b 3 Q 7 Q m l v b W V 0 a G F u Z S B T Y X Z p b m d z X G 4 o T U V V U i l c b k R F I D I w M z A g L S A y M D I 1 I C h H Q k M p J n F 1 b 3 Q 7 L C Z x d W 9 0 O 1 A y Q 0 g 0 I F N h d m l u Z 3 N c b i h N R V V S K V x u R E U g M j A z M C A t I D I w M j U g K E d C Q y k m c X V v d D s s J n F 1 b 3 Q 7 V E 9 U Q U w g U 2 F 2 a W 5 n c y A o T U V V U i l c b k R F I D I w M z A g L T I w M j U g K E d C Q y k m c X V v d D t d I i A v P j x F b n R y e S B U e X B l P S J G a W x s Q 2 9 s d W 1 u V H l w Z X M i I F Z h b H V l P S J z Q m d V R k J R V U Z C U V U 9 I i A v P j x F b n R y e S B U e X B l P S J G a W x s T G F z d F V w Z G F 0 Z W Q i I F Z h b H V l P S J k M j A y M C 0 w N i 0 x N V Q x N j o 1 O D o y N S 4 z M T A 2 M D g y W i I g L z 4 8 R W 5 0 c n k g V H l w Z T 0 i R m l s b E V y c m 9 y Q 2 9 1 b n Q i I F Z h b H V l P S J s M C I g L z 4 8 R W 5 0 c n k g V H l w Z T 0 i R m l s b E V y c m 9 y Q 2 9 k Z S I g V m F s d W U 9 I n N V b m t u b 3 d u I i A v P j x F b n R y e S B U e X B l P S J G a W x s Q 2 9 1 b n Q i I F Z h b H V l P S J s M z I i I C 8 + P E V u d H J 5 I F R 5 c G U 9 I k F k Z G V k V G 9 E Y X R h T W 9 k Z W w i I F Z h b H V l P S J s M C I g L z 4 8 R W 5 0 c n k g V H l w Z T 0 i U X V l c n l J R C I g V m F s d W U 9 I n M 1 M j A 3 N W Y 3 M y 1 j M T Y y L T Q 2 M D c t O T k z M C 0 w Y T c z O W Y x Y j I w Y j k i I C 8 + P C 9 T d G F i b G V F b n R y a W V z P j w v S X R l b T 4 8 S X R l b T 4 8 S X R l b U x v Y 2 F 0 a W 9 u P j x J d G V t V H l w Z T 5 G b 3 J t d W x h P C 9 J d G V t V H l w Z T 4 8 S X R l b V B h d G g + U 2 V j d G l v b j E v R E V f M j A z M E d C Q y 9 T b 3 V y Y 2 U 8 L 0 l 0 Z W 1 Q Y X R o P j w v S X R l b U x v Y 2 F 0 a W 9 u P j x T d G F i b G V F b n R y a W V z I C 8 + P C 9 J d G V t P j x J d G V t P j x J d G V t T G 9 j Y X R p b 2 4 + P E l 0 Z W 1 U e X B l P k Z v c m 1 1 b G E 8 L 0 l 0 Z W 1 U e X B l P j x J d G V t U G F 0 a D 5 T Z W N 0 a W 9 u M S 9 E R V 8 y M D M w R 0 J D L 0 R F X z I w M z B H Q k N f V G F i b G U 8 L 0 l 0 Z W 1 Q Y X R o P j w v S X R l b U x v Y 2 F 0 a W 9 u P j x T d G F i b G V F b n R y a W V z I C 8 + P C 9 J d G V t P j x J d G V t P j x J d G V t T G 9 j Y X R p b 2 4 + P E l 0 Z W 1 U e X B l P k Z v c m 1 1 b G E 8 L 0 l 0 Z W 1 U e X B l P j x J d G V t U G F 0 a D 5 T Z W N 0 a W 9 u M S 9 E R V 8 y M D M w R 0 J D L 0 N o Y W 5 n Z W Q l M j B U e X B l P C 9 J d G V t U G F 0 a D 4 8 L 0 l 0 Z W 1 M b 2 N h d G l v b j 4 8 U 3 R h Y m x l R W 5 0 c m l l c y A v P j w v S X R l b T 4 8 L 0 l 0 Z W 1 z P j w v T G 9 j Y W x Q Y W N r Y W d l T W V 0 Y W R h d G F G a W x l P h Y A A A B Q S w U G A A A A A A A A A A A A A A A A A A A A A A A A 2 g A A A A E A A A D Q j J 3 f A R X R E Y x 6 A M B P w p f r A Q A A A D o l 7 w W W i 4 l F r R B g q B t / P v s A A A A A A g A A A A A A A 2 Y A A M A A A A A Q A A A A J F e p N a b X J C U u P U h T 1 P o H 3 Q A A A A A E g A A A o A A A A B A A A A C O k V 5 a C t T f f m R B 8 Y 1 o 9 a + c U A A A A L Z d u B 8 1 6 J Y y l M 0 W e P 0 M + V c 4 l O 8 I x Y P + C F g U O A a S C u d U H 7 p E L I g 8 A I c 9 t 8 0 N c d 0 N D z G h o G K f Q M 1 9 V x w Q C 8 D P F G t R 2 Q M R X / 4 N 7 d 1 T x a 8 4 J V x E F A A A A A + L p x p G e L i + T z o m P J m 6 G L q E 6 J z g < / D a t a M a s h u p > 
</file>

<file path=customXml/item2.xml><?xml version="1.0" encoding="utf-8"?>
<ct:contentTypeSchema xmlns:ct="http://schemas.microsoft.com/office/2006/metadata/contentType" xmlns:ma="http://schemas.microsoft.com/office/2006/metadata/properties/metaAttributes" ct:_="" ma:_="" ma:contentTypeName="Document" ma:contentTypeID="0x010100098595299129C14C87594CD1E1DE1FF2" ma:contentTypeVersion="11" ma:contentTypeDescription="Create a new document." ma:contentTypeScope="" ma:versionID="504f5627f75ada8cdee0e7b21f88faec">
  <xsd:schema xmlns:xsd="http://www.w3.org/2001/XMLSchema" xmlns:xs="http://www.w3.org/2001/XMLSchema" xmlns:p="http://schemas.microsoft.com/office/2006/metadata/properties" xmlns:ns2="660daea1-89f2-4198-b72b-53d8a9749dfb" xmlns:ns3="37ee97b4-73a0-450c-8517-7d8a14946e68" targetNamespace="http://schemas.microsoft.com/office/2006/metadata/properties" ma:root="true" ma:fieldsID="09d7ea136af006f0c5ab5ded65e15a29" ns2:_="" ns3:_="">
    <xsd:import namespace="660daea1-89f2-4198-b72b-53d8a9749dfb"/>
    <xsd:import namespace="37ee97b4-73a0-450c-8517-7d8a14946e6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0daea1-89f2-4198-b72b-53d8a9749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7ee97b4-73a0-450c-8517-7d8a14946e68"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0D6C21C-C183-4C7C-9D28-32A9F11ABF3B}">
  <ds:schemaRefs>
    <ds:schemaRef ds:uri="http://schemas.microsoft.com/DataMashup"/>
  </ds:schemaRefs>
</ds:datastoreItem>
</file>

<file path=customXml/itemProps2.xml><?xml version="1.0" encoding="utf-8"?>
<ds:datastoreItem xmlns:ds="http://schemas.openxmlformats.org/officeDocument/2006/customXml" ds:itemID="{BBA35BBA-7B61-40B5-B26A-CBBEA7FF0B98}"/>
</file>

<file path=customXml/itemProps3.xml><?xml version="1.0" encoding="utf-8"?>
<ds:datastoreItem xmlns:ds="http://schemas.openxmlformats.org/officeDocument/2006/customXml" ds:itemID="{F4034AE0-F424-4C4F-94E9-042020FC644B}"/>
</file>

<file path=customXml/itemProps4.xml><?xml version="1.0" encoding="utf-8"?>
<ds:datastoreItem xmlns:ds="http://schemas.openxmlformats.org/officeDocument/2006/customXml" ds:itemID="{22C5FF7C-53A3-43E8-8CF0-75F0EB671CB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Intro</vt:lpstr>
      <vt:lpstr>Input Data</vt:lpstr>
      <vt:lpstr>ETR Capacities</vt:lpstr>
      <vt:lpstr>Investment Project Main Info</vt:lpstr>
      <vt:lpstr>ETR CO2 Savings (tCO2y)</vt:lpstr>
      <vt:lpstr>Benefit Description</vt:lpstr>
      <vt:lpstr>ETR CO2 Benefits (MEUR)</vt:lpstr>
      <vt:lpstr>ETR CO2 Benefits Grouped (MEUR)</vt:lpstr>
      <vt:lpstr>ETR Other Exter. Savings (MEUR)</vt:lpstr>
      <vt:lpstr>ETR Total Sust. Benefits (MEUR)</vt:lpstr>
      <vt:lpstr>ETR Total Sust. Benef. Grouped</vt:lpstr>
      <vt:lpstr>ETR Total Average Benefits</vt:lpstr>
      <vt:lpstr>Value Other Extern EUR-MWh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Fernandez</dc:creator>
  <cp:lastModifiedBy>Maria Castro</cp:lastModifiedBy>
  <dcterms:created xsi:type="dcterms:W3CDTF">2020-01-20T12:24:28Z</dcterms:created>
  <dcterms:modified xsi:type="dcterms:W3CDTF">2021-01-08T14:59:07Z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0x010100098595299129C14C87594CD1E1DE1FF2</vt:lpwstr>
  </property>
</Properties>
</file>