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901"/>
  <workbookPr/>
  <mc:AlternateContent xmlns:mc="http://schemas.openxmlformats.org/markup-compatibility/2006">
    <mc:Choice Requires="x15">
      <x15ac:absPath xmlns:x15ac="http://schemas.microsoft.com/office/spreadsheetml/2010/11/ac" url="https://entsogeu.sharepoint.com/sites/ALL/ALL/Working &amp; Kernel Groups/WG_INV/Supply Outlooks/Outlooks_Summer/Summer Outlook 2021/Report SSO2021/Final SSO2021/FOR PUBLICATION_14.04/"/>
    </mc:Choice>
  </mc:AlternateContent>
  <xr:revisionPtr revIDLastSave="1" documentId="13_ncr:1_{060BD944-E1A8-40C5-9644-1ECF9812B4C2}" xr6:coauthVersionLast="46" xr6:coauthVersionMax="46" xr10:uidLastSave="{0BBF3BEE-3BE9-4CBA-967C-3F20D96819B8}"/>
  <bookViews>
    <workbookView xWindow="-120" yWindow="-120" windowWidth="20730" windowHeight="11160" firstSheet="2" activeTab="4" xr2:uid="{FF1CD738-EF2C-401B-A864-3175A0467E8D}"/>
  </bookViews>
  <sheets>
    <sheet name="Cover" sheetId="5" r:id="rId1"/>
    <sheet name="Storage curves from GSE" sheetId="1" r:id="rId2"/>
    <sheet name="Monthly National Prod" sheetId="2" r:id="rId3"/>
    <sheet name="Monthly Total Demand" sheetId="3" r:id="rId4"/>
    <sheet name="Monthly Power and Final Demand" sheetId="4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C42" i="3" l="1"/>
  <c r="H42" i="3"/>
  <c r="G42" i="3"/>
  <c r="F42" i="3"/>
  <c r="E42" i="3"/>
  <c r="D42" i="3"/>
</calcChain>
</file>

<file path=xl/sharedStrings.xml><?xml version="1.0" encoding="utf-8"?>
<sst xmlns="http://schemas.openxmlformats.org/spreadsheetml/2006/main" count="187" uniqueCount="80">
  <si>
    <t>WGV</t>
  </si>
  <si>
    <t>Average</t>
  </si>
  <si>
    <t>Max</t>
  </si>
  <si>
    <t>Min</t>
  </si>
  <si>
    <t>Country</t>
  </si>
  <si>
    <t>Injection availability when working gas volume is at xx% level</t>
  </si>
  <si>
    <t>AT</t>
  </si>
  <si>
    <t>BE</t>
  </si>
  <si>
    <t>BG</t>
  </si>
  <si>
    <t>HR</t>
  </si>
  <si>
    <t>CY</t>
  </si>
  <si>
    <t>CZ</t>
  </si>
  <si>
    <t>CZd</t>
  </si>
  <si>
    <t>DE</t>
  </si>
  <si>
    <t>DK</t>
  </si>
  <si>
    <t>EE</t>
  </si>
  <si>
    <t>FI</t>
  </si>
  <si>
    <t>FR</t>
  </si>
  <si>
    <t>FRs</t>
  </si>
  <si>
    <t>FRt</t>
  </si>
  <si>
    <t>GR</t>
  </si>
  <si>
    <t>HU</t>
  </si>
  <si>
    <t>IE</t>
  </si>
  <si>
    <t>IT</t>
  </si>
  <si>
    <t>LV</t>
  </si>
  <si>
    <t>LT</t>
  </si>
  <si>
    <t>NL</t>
  </si>
  <si>
    <t>PL</t>
  </si>
  <si>
    <t>PT</t>
  </si>
  <si>
    <t>RO</t>
  </si>
  <si>
    <t>RS</t>
  </si>
  <si>
    <t>SK</t>
  </si>
  <si>
    <t>SI</t>
  </si>
  <si>
    <t>ES</t>
  </si>
  <si>
    <t>SE</t>
  </si>
  <si>
    <t>UK</t>
  </si>
  <si>
    <t>Linearisarion curves (source GSE members)</t>
  </si>
  <si>
    <t>APR</t>
  </si>
  <si>
    <t>MAY</t>
  </si>
  <si>
    <t>JUN</t>
  </si>
  <si>
    <t>JUL</t>
  </si>
  <si>
    <t>AUG</t>
  </si>
  <si>
    <t>SEP</t>
  </si>
  <si>
    <t>BGn</t>
  </si>
  <si>
    <t>DEg</t>
  </si>
  <si>
    <t>DEgL</t>
  </si>
  <si>
    <t>DEn</t>
  </si>
  <si>
    <t>DEnL</t>
  </si>
  <si>
    <t>TOTAL</t>
  </si>
  <si>
    <t>Average monthly national production forecast</t>
  </si>
  <si>
    <t xml:space="preserve">Country Labels: </t>
  </si>
  <si>
    <t>BA</t>
  </si>
  <si>
    <t>BEh</t>
  </si>
  <si>
    <t>BEl</t>
  </si>
  <si>
    <t>CH</t>
  </si>
  <si>
    <t>FRn</t>
  </si>
  <si>
    <t>FRnL</t>
  </si>
  <si>
    <t>LU</t>
  </si>
  <si>
    <t>MK</t>
  </si>
  <si>
    <t>UKn</t>
  </si>
  <si>
    <t>Average monthly demand forecast</t>
  </si>
  <si>
    <t>GWh/d</t>
  </si>
  <si>
    <t>April</t>
  </si>
  <si>
    <t>May</t>
  </si>
  <si>
    <t>June</t>
  </si>
  <si>
    <t>July</t>
  </si>
  <si>
    <t>August</t>
  </si>
  <si>
    <t>September</t>
  </si>
  <si>
    <t>Final</t>
  </si>
  <si>
    <t>Power</t>
  </si>
  <si>
    <t>Total</t>
  </si>
  <si>
    <t>Average monthly demand forecast (power and final demand)</t>
  </si>
  <si>
    <r>
      <t>·</t>
    </r>
    <r>
      <rPr>
        <sz val="12"/>
        <color theme="1"/>
        <rFont val="Times New Roman"/>
        <family val="1"/>
      </rPr>
      <t xml:space="preserve">         </t>
    </r>
    <r>
      <rPr>
        <sz val="12"/>
        <color theme="1"/>
        <rFont val="Calibri"/>
        <family val="2"/>
        <scheme val="minor"/>
      </rPr>
      <t>Germany balancing zones and L-gas zones: DEg: GASPOOL, DEgL: GASPOOL L-gas, DEn: NCG and DEnL: NCG L-gas.</t>
    </r>
  </si>
  <si>
    <r>
      <t>Country labels</t>
    </r>
    <r>
      <rPr>
        <sz val="12"/>
        <color theme="1"/>
        <rFont val="Calibri"/>
        <family val="2"/>
        <scheme val="minor"/>
      </rPr>
      <t xml:space="preserve">: </t>
    </r>
  </si>
  <si>
    <r>
      <t>Notes and abbreviations for country labels</t>
    </r>
    <r>
      <rPr>
        <sz val="12"/>
        <color theme="1"/>
        <rFont val="Calibri"/>
        <family val="2"/>
        <scheme val="minor"/>
      </rPr>
      <t xml:space="preserve">: </t>
    </r>
  </si>
  <si>
    <r>
      <t>·</t>
    </r>
    <r>
      <rPr>
        <sz val="12"/>
        <color theme="1"/>
        <rFont val="Times New Roman"/>
        <family val="1"/>
      </rPr>
      <t xml:space="preserve">         </t>
    </r>
    <r>
      <rPr>
        <sz val="12"/>
        <color theme="1"/>
        <rFont val="Calibri"/>
        <family val="2"/>
        <scheme val="minor"/>
      </rPr>
      <t>Final demand includes Residential, Commercial and Industrial.</t>
    </r>
  </si>
  <si>
    <r>
      <t xml:space="preserve">·         </t>
    </r>
    <r>
      <rPr>
        <sz val="12"/>
        <color theme="1"/>
        <rFont val="Calibri"/>
        <family val="2"/>
        <scheme val="minor"/>
      </rPr>
      <t>UKn: North Ireland.   </t>
    </r>
    <r>
      <rPr>
        <sz val="12"/>
        <color theme="1"/>
        <rFont val="Times New Roman"/>
        <family val="1"/>
      </rPr>
      <t>     </t>
    </r>
  </si>
  <si>
    <r>
      <t>·</t>
    </r>
    <r>
      <rPr>
        <sz val="12"/>
        <color theme="1"/>
        <rFont val="Times New Roman"/>
        <family val="1"/>
      </rPr>
      <t xml:space="preserve">         </t>
    </r>
    <r>
      <rPr>
        <sz val="12"/>
        <color theme="1"/>
        <rFont val="Calibri"/>
        <family val="2"/>
        <scheme val="minor"/>
      </rPr>
      <t>UKn: Northern Ireland</t>
    </r>
  </si>
  <si>
    <t>FRa</t>
  </si>
  <si>
    <r>
      <t>·</t>
    </r>
    <r>
      <rPr>
        <sz val="12"/>
        <color theme="1"/>
        <rFont val="Times New Roman"/>
        <family val="1"/>
      </rPr>
      <t xml:space="preserve">         </t>
    </r>
    <r>
      <rPr>
        <sz val="12"/>
        <color theme="1"/>
        <rFont val="Calibri"/>
        <family val="2"/>
        <scheme val="minor"/>
      </rPr>
      <t>France: FR: H-gas, FRnL: L-gas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</si>
</sst>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#,##0.0"/>
    <numFmt numFmtId="165" formatCode="[$-10809]#,##0.0;\-#,##0.0"/>
    <numFmt numFmtId="166" formatCode="#,##0.0_ ;\-#,##0.0\ "/>
  </numFmts>
  <fonts count="1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FFFFFF"/>
      <name val="Calibri"/>
      <family val="2"/>
    </font>
    <font>
      <sz val="12"/>
      <color rgb="FF000000"/>
      <name val="Calibri"/>
      <family val="2"/>
    </font>
    <font>
      <sz val="12"/>
      <color theme="1"/>
      <name val="Calibri"/>
      <family val="2"/>
      <scheme val="minor"/>
    </font>
    <font>
      <sz val="12"/>
      <color theme="1"/>
      <name val="Symbol"/>
      <family val="1"/>
      <charset val="2"/>
    </font>
    <font>
      <b/>
      <i/>
      <sz val="12"/>
      <color rgb="FFFFFFFF"/>
      <name val="Calibri"/>
      <family val="2"/>
    </font>
    <font>
      <b/>
      <sz val="12"/>
      <color rgb="FF000000"/>
      <name val="Calibri"/>
      <family val="2"/>
    </font>
    <font>
      <b/>
      <sz val="12"/>
      <color theme="0"/>
      <name val="Calibri"/>
      <family val="2"/>
    </font>
    <font>
      <sz val="12"/>
      <color theme="1"/>
      <name val="Times New Roman"/>
      <family val="1"/>
    </font>
    <font>
      <sz val="12"/>
      <color theme="0"/>
      <name val="Calibri"/>
      <family val="2"/>
      <scheme val="minor"/>
    </font>
    <font>
      <sz val="12"/>
      <name val="Calibri"/>
      <family val="2"/>
    </font>
    <font>
      <b/>
      <sz val="12"/>
      <name val="Calibri"/>
      <family val="2"/>
    </font>
    <font>
      <b/>
      <sz val="12"/>
      <name val="Calibri"/>
      <family val="2"/>
      <scheme val="minor"/>
    </font>
    <font>
      <sz val="12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4" tint="-0.249977111117893"/>
        <bgColor theme="4"/>
      </patternFill>
    </fill>
    <fill>
      <patternFill patternType="solid">
        <fgColor theme="0" tint="-0.14999847407452621"/>
        <bgColor theme="4" tint="0.79998168889431442"/>
      </patternFill>
    </fill>
    <fill>
      <patternFill patternType="solid">
        <fgColor theme="4" tint="-0.249977111117893"/>
        <bgColor rgb="FF829824"/>
      </patternFill>
    </fill>
    <fill>
      <patternFill patternType="solid">
        <fgColor theme="0" tint="-0.14999847407452621"/>
        <bgColor rgb="FFE6EFBE"/>
      </patternFill>
    </fill>
    <fill>
      <patternFill patternType="solid">
        <fgColor theme="0"/>
        <bgColor rgb="FFE6EFBE"/>
      </patternFill>
    </fill>
    <fill>
      <patternFill patternType="solid">
        <fgColor theme="4"/>
        <bgColor indexed="64"/>
      </patternFill>
    </fill>
    <fill>
      <patternFill patternType="solid">
        <fgColor theme="3"/>
        <bgColor rgb="FF829824"/>
      </patternFill>
    </fill>
    <fill>
      <patternFill patternType="solid">
        <fgColor theme="4" tint="-0.249977111117893"/>
        <bgColor rgb="FFE6EFBE"/>
      </patternFill>
    </fill>
  </fills>
  <borders count="15">
    <border>
      <left/>
      <right/>
      <top/>
      <bottom/>
      <diagonal/>
    </border>
    <border>
      <left/>
      <right/>
      <top style="thin">
        <color theme="4" tint="0.39997558519241921"/>
      </top>
      <bottom style="thin">
        <color theme="4" tint="0.39997558519241921"/>
      </bottom>
      <diagonal/>
    </border>
    <border>
      <left style="thin">
        <color theme="4" tint="0.39997558519241921"/>
      </left>
      <right/>
      <top style="thin">
        <color theme="4" tint="0.39997558519241921"/>
      </top>
      <bottom style="thin">
        <color theme="4" tint="0.39997558519241921"/>
      </bottom>
      <diagonal/>
    </border>
    <border>
      <left style="thin">
        <color rgb="FFFFFFFF"/>
      </left>
      <right/>
      <top style="thin">
        <color rgb="FFFFFFFF"/>
      </top>
      <bottom style="thin">
        <color rgb="FFFFFFFF"/>
      </bottom>
      <diagonal/>
    </border>
    <border>
      <left style="thin">
        <color theme="4"/>
      </left>
      <right/>
      <top style="thin">
        <color theme="0" tint="-0.34998626667073579"/>
      </top>
      <bottom style="thin">
        <color theme="0" tint="-0.34998626667073579"/>
      </bottom>
      <diagonal/>
    </border>
    <border>
      <left/>
      <right/>
      <top style="thin">
        <color theme="0" tint="-0.34998626667073579"/>
      </top>
      <bottom style="thin">
        <color theme="0" tint="-0.34998626667073579"/>
      </bottom>
      <diagonal/>
    </border>
    <border>
      <left style="thin">
        <color rgb="FFFFFFFF"/>
      </left>
      <right/>
      <top style="thin">
        <color rgb="FFFFFFFF"/>
      </top>
      <bottom/>
      <diagonal/>
    </border>
    <border>
      <left style="thin">
        <color theme="4"/>
      </left>
      <right/>
      <top style="thin">
        <color rgb="FFFFFFFF"/>
      </top>
      <bottom style="thin">
        <color rgb="FFFFFFFF"/>
      </bottom>
      <diagonal/>
    </border>
    <border>
      <left/>
      <right/>
      <top style="thin">
        <color rgb="FFFFFFFF"/>
      </top>
      <bottom style="thin">
        <color rgb="FFFFFFFF"/>
      </bottom>
      <diagonal/>
    </border>
    <border>
      <left/>
      <right style="thin">
        <color theme="4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/>
      <top/>
      <bottom style="thin">
        <color rgb="FFFFFFFF"/>
      </bottom>
      <diagonal/>
    </border>
    <border>
      <left style="thin">
        <color theme="4"/>
      </left>
      <right/>
      <top style="thin">
        <color rgb="FFFFFFFF"/>
      </top>
      <bottom/>
      <diagonal/>
    </border>
    <border>
      <left/>
      <right/>
      <top style="thin">
        <color rgb="FFFFFFFF"/>
      </top>
      <bottom/>
      <diagonal/>
    </border>
    <border>
      <left/>
      <right style="thin">
        <color theme="4"/>
      </right>
      <top style="thin">
        <color rgb="FFFFFFFF"/>
      </top>
      <bottom/>
      <diagonal/>
    </border>
    <border>
      <left/>
      <right style="thin">
        <color theme="4"/>
      </right>
      <top style="thin">
        <color theme="0" tint="-0.34998626667073579"/>
      </top>
      <bottom style="thin">
        <color theme="0" tint="-0.34998626667073579"/>
      </bottom>
      <diagonal/>
    </border>
  </borders>
  <cellStyleXfs count="4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</cellStyleXfs>
  <cellXfs count="58">
    <xf numFmtId="0" fontId="0" fillId="0" borderId="0" xfId="0"/>
    <xf numFmtId="0" fontId="2" fillId="0" borderId="0" xfId="0" applyFont="1"/>
    <xf numFmtId="9" fontId="3" fillId="2" borderId="0" xfId="0" applyNumberFormat="1" applyFont="1" applyFill="1" applyAlignment="1">
      <alignment horizontal="center"/>
    </xf>
    <xf numFmtId="0" fontId="4" fillId="4" borderId="3" xfId="0" applyFont="1" applyFill="1" applyBorder="1" applyAlignment="1">
      <alignment vertical="center" wrapText="1" readingOrder="1"/>
    </xf>
    <xf numFmtId="9" fontId="5" fillId="5" borderId="4" xfId="2" applyFont="1" applyFill="1" applyBorder="1" applyAlignment="1">
      <alignment horizontal="center" vertical="center" wrapText="1" readingOrder="1"/>
    </xf>
    <xf numFmtId="9" fontId="5" fillId="5" borderId="5" xfId="2" applyFont="1" applyFill="1" applyBorder="1" applyAlignment="1">
      <alignment horizontal="center" vertical="center" wrapText="1" readingOrder="1"/>
    </xf>
    <xf numFmtId="0" fontId="2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 indent="5"/>
    </xf>
    <xf numFmtId="0" fontId="8" fillId="8" borderId="11" xfId="0" applyFont="1" applyFill="1" applyBorder="1" applyAlignment="1">
      <alignment horizontal="center" vertical="center" wrapText="1" readingOrder="1"/>
    </xf>
    <xf numFmtId="0" fontId="8" fillId="8" borderId="12" xfId="0" applyFont="1" applyFill="1" applyBorder="1" applyAlignment="1">
      <alignment horizontal="center" vertical="center" wrapText="1" readingOrder="1"/>
    </xf>
    <xf numFmtId="0" fontId="8" fillId="8" borderId="13" xfId="0" applyFont="1" applyFill="1" applyBorder="1" applyAlignment="1">
      <alignment horizontal="center" vertical="center" wrapText="1" readingOrder="1"/>
    </xf>
    <xf numFmtId="165" fontId="5" fillId="5" borderId="4" xfId="0" applyNumberFormat="1" applyFont="1" applyFill="1" applyBorder="1" applyAlignment="1">
      <alignment horizontal="center" vertical="center" wrapText="1" readingOrder="1"/>
    </xf>
    <xf numFmtId="165" fontId="5" fillId="5" borderId="5" xfId="0" applyNumberFormat="1" applyFont="1" applyFill="1" applyBorder="1" applyAlignment="1">
      <alignment horizontal="center" vertical="center" wrapText="1" readingOrder="1"/>
    </xf>
    <xf numFmtId="165" fontId="9" fillId="5" borderId="14" xfId="0" applyNumberFormat="1" applyFont="1" applyFill="1" applyBorder="1" applyAlignment="1">
      <alignment horizontal="center" vertical="center" wrapText="1" readingOrder="1"/>
    </xf>
    <xf numFmtId="165" fontId="5" fillId="6" borderId="4" xfId="0" applyNumberFormat="1" applyFont="1" applyFill="1" applyBorder="1" applyAlignment="1">
      <alignment horizontal="center" vertical="center" wrapText="1" readingOrder="1"/>
    </xf>
    <xf numFmtId="165" fontId="5" fillId="6" borderId="5" xfId="0" applyNumberFormat="1" applyFont="1" applyFill="1" applyBorder="1" applyAlignment="1">
      <alignment horizontal="center" vertical="center" wrapText="1" readingOrder="1"/>
    </xf>
    <xf numFmtId="165" fontId="9" fillId="6" borderId="14" xfId="0" applyNumberFormat="1" applyFont="1" applyFill="1" applyBorder="1" applyAlignment="1">
      <alignment horizontal="center" vertical="center" wrapText="1" readingOrder="1"/>
    </xf>
    <xf numFmtId="0" fontId="10" fillId="4" borderId="3" xfId="0" applyFont="1" applyFill="1" applyBorder="1" applyAlignment="1">
      <alignment vertical="center" wrapText="1" readingOrder="1"/>
    </xf>
    <xf numFmtId="165" fontId="10" fillId="9" borderId="7" xfId="0" applyNumberFormat="1" applyFont="1" applyFill="1" applyBorder="1" applyAlignment="1">
      <alignment horizontal="center" vertical="center" wrapText="1" readingOrder="1"/>
    </xf>
    <xf numFmtId="165" fontId="10" fillId="9" borderId="8" xfId="0" applyNumberFormat="1" applyFont="1" applyFill="1" applyBorder="1" applyAlignment="1">
      <alignment horizontal="center" vertical="center" wrapText="1" readingOrder="1"/>
    </xf>
    <xf numFmtId="165" fontId="10" fillId="9" borderId="9" xfId="0" applyNumberFormat="1" applyFont="1" applyFill="1" applyBorder="1" applyAlignment="1">
      <alignment horizontal="center" vertical="center" wrapText="1" readingOrder="1"/>
    </xf>
    <xf numFmtId="0" fontId="6" fillId="0" borderId="0" xfId="0" applyFont="1" applyAlignment="1">
      <alignment vertical="center"/>
    </xf>
    <xf numFmtId="0" fontId="6" fillId="0" borderId="0" xfId="0" applyFont="1" applyAlignment="1">
      <alignment horizontal="center" vertical="center"/>
    </xf>
    <xf numFmtId="0" fontId="6" fillId="0" borderId="0" xfId="0" applyFont="1"/>
    <xf numFmtId="0" fontId="2" fillId="0" borderId="0" xfId="0" applyFont="1" applyAlignment="1">
      <alignment vertical="center"/>
    </xf>
    <xf numFmtId="164" fontId="6" fillId="0" borderId="0" xfId="0" applyNumberFormat="1" applyFont="1" applyAlignment="1">
      <alignment horizontal="center" vertical="center"/>
    </xf>
    <xf numFmtId="0" fontId="3" fillId="7" borderId="0" xfId="0" applyFont="1" applyFill="1" applyAlignment="1">
      <alignment vertical="center"/>
    </xf>
    <xf numFmtId="164" fontId="3" fillId="7" borderId="0" xfId="0" applyNumberFormat="1" applyFont="1" applyFill="1" applyAlignment="1">
      <alignment horizontal="center" vertical="center"/>
    </xf>
    <xf numFmtId="0" fontId="3" fillId="0" borderId="0" xfId="0" applyFont="1"/>
    <xf numFmtId="0" fontId="12" fillId="0" borderId="0" xfId="0" applyFont="1"/>
    <xf numFmtId="9" fontId="2" fillId="0" borderId="0" xfId="2" applyFont="1"/>
    <xf numFmtId="9" fontId="2" fillId="0" borderId="0" xfId="2" applyFont="1" applyAlignment="1">
      <alignment horizontal="left" vertical="center"/>
    </xf>
    <xf numFmtId="9" fontId="6" fillId="0" borderId="0" xfId="2" applyFont="1" applyAlignment="1">
      <alignment horizontal="center" vertical="center"/>
    </xf>
    <xf numFmtId="9" fontId="3" fillId="2" borderId="1" xfId="0" applyNumberFormat="1" applyFont="1" applyFill="1" applyBorder="1" applyAlignment="1">
      <alignment horizontal="center"/>
    </xf>
    <xf numFmtId="0" fontId="6" fillId="3" borderId="2" xfId="0" applyFont="1" applyFill="1" applyBorder="1" applyAlignment="1">
      <alignment horizontal="center"/>
    </xf>
    <xf numFmtId="9" fontId="6" fillId="0" borderId="1" xfId="2" applyFont="1" applyBorder="1" applyAlignment="1">
      <alignment horizontal="center"/>
    </xf>
    <xf numFmtId="0" fontId="6" fillId="0" borderId="0" xfId="0" applyFont="1" applyAlignment="1">
      <alignment horizontal="center"/>
    </xf>
    <xf numFmtId="164" fontId="6" fillId="0" borderId="0" xfId="1" applyNumberFormat="1" applyFont="1" applyAlignment="1">
      <alignment horizontal="center"/>
    </xf>
    <xf numFmtId="0" fontId="3" fillId="7" borderId="0" xfId="0" applyFont="1" applyFill="1"/>
    <xf numFmtId="164" fontId="3" fillId="7" borderId="0" xfId="0" applyNumberFormat="1" applyFont="1" applyFill="1" applyAlignment="1">
      <alignment horizontal="center"/>
    </xf>
    <xf numFmtId="0" fontId="13" fillId="0" borderId="0" xfId="0" applyFont="1"/>
    <xf numFmtId="0" fontId="14" fillId="0" borderId="0" xfId="0" applyFont="1"/>
    <xf numFmtId="0" fontId="15" fillId="0" borderId="0" xfId="0" applyFont="1"/>
    <xf numFmtId="0" fontId="16" fillId="0" borderId="0" xfId="0" applyFont="1"/>
    <xf numFmtId="9" fontId="15" fillId="0" borderId="0" xfId="2" applyFont="1"/>
    <xf numFmtId="9" fontId="15" fillId="0" borderId="0" xfId="2" applyFont="1" applyAlignment="1">
      <alignment horizontal="left" vertical="center"/>
    </xf>
    <xf numFmtId="9" fontId="16" fillId="0" borderId="0" xfId="2" applyFont="1" applyAlignment="1">
      <alignment horizontal="center" vertical="center"/>
    </xf>
    <xf numFmtId="9" fontId="5" fillId="0" borderId="4" xfId="2" applyFont="1" applyFill="1" applyBorder="1" applyAlignment="1">
      <alignment horizontal="center" vertical="center" wrapText="1" readingOrder="1"/>
    </xf>
    <xf numFmtId="9" fontId="5" fillId="0" borderId="5" xfId="2" applyFont="1" applyFill="1" applyBorder="1" applyAlignment="1">
      <alignment horizontal="center" vertical="center" wrapText="1" readingOrder="1"/>
    </xf>
    <xf numFmtId="166" fontId="6" fillId="0" borderId="0" xfId="0" applyNumberFormat="1" applyFont="1"/>
    <xf numFmtId="9" fontId="3" fillId="2" borderId="0" xfId="0" applyNumberFormat="1" applyFont="1" applyFill="1" applyAlignment="1">
      <alignment horizontal="center" vertical="center"/>
    </xf>
    <xf numFmtId="0" fontId="3" fillId="2" borderId="0" xfId="0" applyFont="1" applyFill="1" applyAlignment="1">
      <alignment horizontal="center"/>
    </xf>
    <xf numFmtId="0" fontId="2" fillId="0" borderId="0" xfId="0" applyFont="1" applyAlignment="1">
      <alignment horizontal="left" vertical="center"/>
    </xf>
    <xf numFmtId="0" fontId="8" fillId="4" borderId="8" xfId="0" applyFont="1" applyFill="1" applyBorder="1" applyAlignment="1">
      <alignment horizontal="center" vertical="center" wrapText="1" readingOrder="1"/>
    </xf>
    <xf numFmtId="0" fontId="8" fillId="4" borderId="6" xfId="0" applyFont="1" applyFill="1" applyBorder="1" applyAlignment="1">
      <alignment horizontal="center" vertical="center" wrapText="1" readingOrder="1"/>
    </xf>
    <xf numFmtId="0" fontId="8" fillId="4" borderId="10" xfId="0" applyFont="1" applyFill="1" applyBorder="1" applyAlignment="1">
      <alignment horizontal="center" vertical="center" wrapText="1" readingOrder="1"/>
    </xf>
    <xf numFmtId="0" fontId="8" fillId="4" borderId="7" xfId="0" applyFont="1" applyFill="1" applyBorder="1" applyAlignment="1">
      <alignment horizontal="center" vertical="center" wrapText="1" readingOrder="1"/>
    </xf>
    <xf numFmtId="0" fontId="8" fillId="4" borderId="9" xfId="0" applyFont="1" applyFill="1" applyBorder="1" applyAlignment="1">
      <alignment horizontal="center" vertical="center" wrapText="1" readingOrder="1"/>
    </xf>
  </cellXfs>
  <cellStyles count="4">
    <cellStyle name="Comma" xfId="1" builtinId="3"/>
    <cellStyle name="Normal" xfId="0" builtinId="0"/>
    <cellStyle name="Normal 2" xfId="3" xr:uid="{08502B8C-9AA3-4FD0-8315-E5AC74340A4B}"/>
    <cellStyle name="Percent" xfId="2" builtinId="5"/>
  </cellStyles>
  <dxfs count="18"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0" formatCode="General"/>
    </dxf>
    <dxf>
      <font>
        <strike val="0"/>
        <outline val="0"/>
        <shadow val="0"/>
        <u val="none"/>
        <vertAlign val="baseline"/>
        <sz val="12"/>
      </font>
    </dxf>
    <dxf>
      <font>
        <strike val="0"/>
        <outline val="0"/>
        <shadow val="0"/>
        <u val="none"/>
        <vertAlign val="baseline"/>
        <sz val="12"/>
      </font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numFmt numFmtId="164" formatCode="#,##0.0"/>
      <alignment horizontal="center" vertical="center" textRotation="0" wrapText="0" indent="0" justifyLastLine="0" shrinkToFit="0" readingOrder="0"/>
    </dxf>
    <dxf>
      <font>
        <b/>
        <strike val="0"/>
        <outline val="0"/>
        <shadow val="0"/>
        <u val="none"/>
        <vertAlign val="baseline"/>
        <sz val="12"/>
      </font>
      <numFmt numFmtId="0" formatCode="General"/>
      <alignment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alignment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</font>
      <alignment vertical="center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openxmlformats.org/officeDocument/2006/relationships/customXml" Target="../customXml/item4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0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552450</xdr:colOff>
          <xdr:row>1</xdr:row>
          <xdr:rowOff>171450</xdr:rowOff>
        </xdr:from>
        <xdr:to>
          <xdr:col>11</xdr:col>
          <xdr:colOff>209550</xdr:colOff>
          <xdr:row>51</xdr:row>
          <xdr:rowOff>133350</xdr:rowOff>
        </xdr:to>
        <xdr:sp macro="" textlink="">
          <xdr:nvSpPr>
            <xdr:cNvPr id="1025" name="AutoShape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F6E032F6-82DB-406B-BCBB-DEEF7C45D1E9}" name="NP_per_country" displayName="NP_per_country" ref="B4:H24" totalsRowShown="0" headerRowDxfId="17" dataDxfId="16">
  <tableColumns count="7">
    <tableColumn id="23" xr3:uid="{9B7481A6-A24C-4874-BCC8-BBDBDACFE62F}" name="GWh/d" dataDxfId="15"/>
    <tableColumn id="12" xr3:uid="{E1909EFF-579B-490D-8F04-840E2AA8CC2F}" name="APR" dataDxfId="14"/>
    <tableColumn id="18" xr3:uid="{20556874-F147-410C-B99C-0926C96B2B0A}" name="MAY" dataDxfId="13"/>
    <tableColumn id="19" xr3:uid="{782976E4-1B88-46E8-8ABA-FB651C33C66B}" name="JUN" dataDxfId="12"/>
    <tableColumn id="20" xr3:uid="{C155D16F-872C-418D-9D27-7A73422C24A3}" name="JUL" dataDxfId="11"/>
    <tableColumn id="21" xr3:uid="{B5C44E23-D265-4844-BAE0-45DB6E6C011E}" name="AUG" dataDxfId="10"/>
    <tableColumn id="22" xr3:uid="{04B3F3A5-2B9A-4615-BCF6-E16F8E4EDD34}" name="SEP" dataDxfId="9"/>
  </tableColumns>
  <tableStyleInfo name="TableStyleMedium16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D279B80C-B47B-4F92-A152-22106EBC784C}" name="Demand_per_country" displayName="Demand_per_country" ref="B4:H40" totalsRowShown="0" headerRowDxfId="8" dataDxfId="7">
  <tableColumns count="7">
    <tableColumn id="1" xr3:uid="{89FEC71A-2F14-40A8-8C4D-D752D985792F}" name="GWh/d" dataDxfId="6"/>
    <tableColumn id="2" xr3:uid="{CFD010CE-EB2B-42C5-914B-2A1C82323097}" name="APR" dataDxfId="5" dataCellStyle="Comma"/>
    <tableColumn id="3" xr3:uid="{6AF0390E-4CDA-477E-BA2D-E5026C48500E}" name="MAY" dataDxfId="4" dataCellStyle="Comma"/>
    <tableColumn id="4" xr3:uid="{DB13214E-2E55-43CC-AB0E-F1C53D87283E}" name="JUN" dataDxfId="3" dataCellStyle="Comma"/>
    <tableColumn id="5" xr3:uid="{F3E7869F-CA1D-4053-AD43-9167CB46FFF2}" name="JUL" dataDxfId="2" dataCellStyle="Comma"/>
    <tableColumn id="6" xr3:uid="{1C777643-0957-4283-8C87-5AE7E943C243}" name="AUG" dataDxfId="1" dataCellStyle="Comma"/>
    <tableColumn id="7" xr3:uid="{BE98B5BB-1479-4263-B45B-611EA3D56B3D}" name="SEP" dataDxfId="0" dataCellStyle="Comma"/>
  </tableColumns>
  <tableStyleInfo name="TableStyleMedium16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ENTSOG - Black">
      <a:dk1>
        <a:sysClr val="windowText" lastClr="000000"/>
      </a:dk1>
      <a:lt1>
        <a:srgbClr val="FFFFFF"/>
      </a:lt1>
      <a:dk2>
        <a:srgbClr val="6B95C7"/>
      </a:dk2>
      <a:lt2>
        <a:srgbClr val="3E6CA4"/>
      </a:lt2>
      <a:accent1>
        <a:srgbClr val="1F4484"/>
      </a:accent1>
      <a:accent2>
        <a:srgbClr val="829824"/>
      </a:accent2>
      <a:accent3>
        <a:srgbClr val="C1D537"/>
      </a:accent3>
      <a:accent4>
        <a:srgbClr val="E8262C"/>
      </a:accent4>
      <a:accent5>
        <a:srgbClr val="EB7A3B"/>
      </a:accent5>
      <a:accent6>
        <a:srgbClr val="F2CA00"/>
      </a:accent6>
      <a:hlink>
        <a:srgbClr val="1F4484"/>
      </a:hlink>
      <a:folHlink>
        <a:srgbClr val="8D75AB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D55D9-24F4-4515-83AC-3788A256E4E3}">
  <dimension ref="A1"/>
  <sheetViews>
    <sheetView zoomScale="70" zoomScaleNormal="70" workbookViewId="0">
      <selection activeCell="B3" sqref="B3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Paint.Picture" shapeId="1025" r:id="rId4">
          <objectPr defaultSize="0" autoPict="0" r:id="rId5">
            <anchor moveWithCells="1">
              <from>
                <xdr:col>0</xdr:col>
                <xdr:colOff>552450</xdr:colOff>
                <xdr:row>1</xdr:row>
                <xdr:rowOff>171450</xdr:rowOff>
              </from>
              <to>
                <xdr:col>11</xdr:col>
                <xdr:colOff>209550</xdr:colOff>
                <xdr:row>51</xdr:row>
                <xdr:rowOff>133350</xdr:rowOff>
              </to>
            </anchor>
          </objectPr>
        </oleObject>
      </mc:Choice>
      <mc:Fallback>
        <oleObject progId="Paint.Picture" shapeId="1025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44CAF9-F294-4776-806D-E756541CCB75}">
  <dimension ref="A2:AJ47"/>
  <sheetViews>
    <sheetView showGridLines="0" zoomScale="85" zoomScaleNormal="85" workbookViewId="0">
      <selection activeCell="P1" sqref="P1:AJ1048576"/>
    </sheetView>
  </sheetViews>
  <sheetFormatPr defaultColWidth="9.140625" defaultRowHeight="15.75" x14ac:dyDescent="0.25"/>
  <cols>
    <col min="1" max="4" width="9.140625" style="23"/>
    <col min="5" max="5" width="8.7109375" style="23" customWidth="1"/>
    <col min="6" max="15" width="9.140625" style="23"/>
    <col min="16" max="36" width="8.85546875" customWidth="1"/>
    <col min="37" max="16384" width="9.140625" style="23"/>
  </cols>
  <sheetData>
    <row r="2" spans="1:36" s="43" customFormat="1" x14ac:dyDescent="0.25">
      <c r="A2" s="42" t="s">
        <v>36</v>
      </c>
      <c r="H2" s="42"/>
      <c r="I2" s="44"/>
      <c r="J2" s="42"/>
      <c r="K2" s="45"/>
      <c r="L2" s="46"/>
      <c r="M2" s="42"/>
      <c r="P2"/>
      <c r="Q2"/>
      <c r="R2"/>
      <c r="S2"/>
      <c r="T2"/>
      <c r="U2"/>
      <c r="V2"/>
      <c r="W2"/>
      <c r="X2"/>
      <c r="Y2"/>
      <c r="Z2"/>
      <c r="AA2"/>
      <c r="AB2"/>
      <c r="AC2"/>
      <c r="AD2"/>
      <c r="AE2"/>
      <c r="AF2"/>
      <c r="AG2"/>
      <c r="AH2"/>
      <c r="AI2"/>
      <c r="AJ2"/>
    </row>
    <row r="3" spans="1:36" x14ac:dyDescent="0.25">
      <c r="B3" s="28"/>
      <c r="C3" s="29"/>
      <c r="D3" s="29"/>
      <c r="E3" s="29"/>
      <c r="F3" s="29"/>
      <c r="G3" s="29"/>
      <c r="H3" s="28"/>
      <c r="I3" s="30"/>
      <c r="J3" s="1"/>
      <c r="K3" s="31"/>
      <c r="L3" s="32"/>
      <c r="M3" s="1"/>
    </row>
    <row r="4" spans="1:36" x14ac:dyDescent="0.25">
      <c r="B4" s="33" t="s">
        <v>0</v>
      </c>
      <c r="C4" s="33">
        <v>1</v>
      </c>
      <c r="D4" s="33">
        <v>0.99</v>
      </c>
      <c r="E4" s="33">
        <v>0.9</v>
      </c>
      <c r="F4" s="33">
        <v>0.8</v>
      </c>
      <c r="G4" s="33">
        <v>0.7</v>
      </c>
      <c r="H4" s="33">
        <v>0.6</v>
      </c>
      <c r="I4" s="33">
        <v>0.5</v>
      </c>
      <c r="J4" s="33">
        <v>0.4</v>
      </c>
      <c r="K4" s="33">
        <v>0.3</v>
      </c>
      <c r="L4" s="33">
        <v>0.2</v>
      </c>
      <c r="M4" s="33">
        <v>0.1</v>
      </c>
      <c r="N4" s="33">
        <v>0</v>
      </c>
    </row>
    <row r="5" spans="1:36" x14ac:dyDescent="0.25">
      <c r="B5" s="34" t="s">
        <v>1</v>
      </c>
      <c r="C5" s="35">
        <v>0</v>
      </c>
      <c r="D5" s="35">
        <v>0.51493212010453138</v>
      </c>
      <c r="E5" s="35">
        <v>0.63479577331666459</v>
      </c>
      <c r="F5" s="35">
        <v>0.70919031411928313</v>
      </c>
      <c r="G5" s="35">
        <v>0.77647638030310151</v>
      </c>
      <c r="H5" s="35">
        <v>0.8422365535227212</v>
      </c>
      <c r="I5" s="35">
        <v>0.87792442581468888</v>
      </c>
      <c r="J5" s="35">
        <v>0.90302579410314088</v>
      </c>
      <c r="K5" s="35">
        <v>0.96855200143843656</v>
      </c>
      <c r="L5" s="35">
        <v>0.98861092221803781</v>
      </c>
      <c r="M5" s="35">
        <v>0.99559994997660961</v>
      </c>
      <c r="N5" s="35">
        <v>0.9992303149755003</v>
      </c>
    </row>
    <row r="6" spans="1:36" x14ac:dyDescent="0.25">
      <c r="B6" s="34" t="s">
        <v>2</v>
      </c>
      <c r="C6" s="35">
        <v>0</v>
      </c>
      <c r="D6" s="35">
        <v>1</v>
      </c>
      <c r="E6" s="35">
        <v>1</v>
      </c>
      <c r="F6" s="35">
        <v>1</v>
      </c>
      <c r="G6" s="35">
        <v>1</v>
      </c>
      <c r="H6" s="35">
        <v>1</v>
      </c>
      <c r="I6" s="35">
        <v>1</v>
      </c>
      <c r="J6" s="35">
        <v>1</v>
      </c>
      <c r="K6" s="35">
        <v>1</v>
      </c>
      <c r="L6" s="35">
        <v>1</v>
      </c>
      <c r="M6" s="35">
        <v>1</v>
      </c>
      <c r="N6" s="35">
        <v>1</v>
      </c>
    </row>
    <row r="7" spans="1:36" x14ac:dyDescent="0.25">
      <c r="B7" s="34" t="s">
        <v>3</v>
      </c>
      <c r="C7" s="35">
        <v>0</v>
      </c>
      <c r="D7" s="35">
        <v>0</v>
      </c>
      <c r="E7" s="35">
        <v>0</v>
      </c>
      <c r="F7" s="35">
        <v>0</v>
      </c>
      <c r="G7" s="35">
        <v>0</v>
      </c>
      <c r="H7" s="35">
        <v>0</v>
      </c>
      <c r="I7" s="35">
        <v>0</v>
      </c>
      <c r="J7" s="35">
        <v>0</v>
      </c>
      <c r="K7" s="35">
        <v>0</v>
      </c>
      <c r="L7" s="35">
        <v>0</v>
      </c>
      <c r="M7" s="35">
        <v>0</v>
      </c>
      <c r="N7" s="35">
        <v>0</v>
      </c>
    </row>
    <row r="8" spans="1:36" x14ac:dyDescent="0.25">
      <c r="B8" s="28"/>
      <c r="C8" s="29"/>
      <c r="D8" s="29"/>
      <c r="E8" s="29"/>
      <c r="F8" s="29"/>
      <c r="G8" s="29"/>
      <c r="H8" s="28"/>
      <c r="I8" s="30"/>
      <c r="J8" s="1"/>
      <c r="K8" s="31"/>
      <c r="L8" s="32"/>
      <c r="M8" s="1"/>
    </row>
    <row r="9" spans="1:36" x14ac:dyDescent="0.25">
      <c r="B9" s="28"/>
      <c r="C9" s="29"/>
      <c r="D9" s="29"/>
      <c r="E9" s="29"/>
      <c r="F9" s="29"/>
      <c r="G9" s="29"/>
      <c r="H9" s="28"/>
      <c r="I9" s="30"/>
      <c r="J9" s="1"/>
      <c r="K9" s="31"/>
      <c r="L9" s="32"/>
      <c r="M9" s="1"/>
    </row>
    <row r="10" spans="1:36" x14ac:dyDescent="0.25">
      <c r="B10" s="50" t="s">
        <v>4</v>
      </c>
      <c r="C10" s="51" t="s">
        <v>5</v>
      </c>
      <c r="D10" s="51"/>
      <c r="E10" s="51"/>
      <c r="F10" s="51"/>
      <c r="G10" s="51"/>
      <c r="H10" s="51"/>
      <c r="I10" s="51"/>
      <c r="J10" s="51"/>
      <c r="K10" s="51"/>
      <c r="L10" s="51"/>
      <c r="M10" s="51"/>
      <c r="N10" s="51"/>
    </row>
    <row r="11" spans="1:36" x14ac:dyDescent="0.25">
      <c r="B11" s="50"/>
      <c r="C11" s="2">
        <v>1</v>
      </c>
      <c r="D11" s="2">
        <v>0.99</v>
      </c>
      <c r="E11" s="2">
        <v>0.9</v>
      </c>
      <c r="F11" s="2">
        <v>0.8</v>
      </c>
      <c r="G11" s="2">
        <v>0.7</v>
      </c>
      <c r="H11" s="2">
        <v>0.6</v>
      </c>
      <c r="I11" s="2">
        <v>0.5</v>
      </c>
      <c r="J11" s="2">
        <v>0.4</v>
      </c>
      <c r="K11" s="2">
        <v>0.3</v>
      </c>
      <c r="L11" s="2">
        <v>0.2</v>
      </c>
      <c r="M11" s="2">
        <v>0.1</v>
      </c>
      <c r="N11" s="2">
        <v>0</v>
      </c>
    </row>
    <row r="12" spans="1:36" x14ac:dyDescent="0.25">
      <c r="B12" s="3" t="s">
        <v>6</v>
      </c>
      <c r="C12" s="4">
        <v>0</v>
      </c>
      <c r="D12" s="5">
        <v>0.65293513220773525</v>
      </c>
      <c r="E12" s="5">
        <v>0.76855331656261028</v>
      </c>
      <c r="F12" s="5">
        <v>0.83538226946656136</v>
      </c>
      <c r="G12" s="5">
        <v>0.89899920574602088</v>
      </c>
      <c r="H12" s="5">
        <v>0.92871342446915739</v>
      </c>
      <c r="I12" s="5">
        <v>0.94483925247610834</v>
      </c>
      <c r="J12" s="5">
        <v>0.95618149065851232</v>
      </c>
      <c r="K12" s="5">
        <v>0.98578999017319524</v>
      </c>
      <c r="L12" s="5">
        <v>0.99485376130111736</v>
      </c>
      <c r="M12" s="5">
        <v>0.9980118049818526</v>
      </c>
      <c r="N12" s="5">
        <v>0.99965221215142608</v>
      </c>
    </row>
    <row r="13" spans="1:36" x14ac:dyDescent="0.25">
      <c r="B13" s="3" t="s">
        <v>7</v>
      </c>
      <c r="C13" s="47">
        <v>0</v>
      </c>
      <c r="D13" s="48">
        <v>0.18</v>
      </c>
      <c r="E13" s="48">
        <v>0.18</v>
      </c>
      <c r="F13" s="48">
        <v>0.35</v>
      </c>
      <c r="G13" s="48">
        <v>0.35</v>
      </c>
      <c r="H13" s="48">
        <v>1</v>
      </c>
      <c r="I13" s="48">
        <v>1</v>
      </c>
      <c r="J13" s="48">
        <v>1</v>
      </c>
      <c r="K13" s="48">
        <v>1</v>
      </c>
      <c r="L13" s="48">
        <v>1</v>
      </c>
      <c r="M13" s="48">
        <v>1</v>
      </c>
      <c r="N13" s="48">
        <v>1</v>
      </c>
    </row>
    <row r="14" spans="1:36" x14ac:dyDescent="0.25">
      <c r="B14" s="3" t="s">
        <v>8</v>
      </c>
      <c r="C14" s="4">
        <v>0</v>
      </c>
      <c r="D14" s="5">
        <v>0.56000000000000005</v>
      </c>
      <c r="E14" s="5">
        <v>0.56000000000000005</v>
      </c>
      <c r="F14" s="5">
        <v>0.56000000000000005</v>
      </c>
      <c r="G14" s="5">
        <v>1</v>
      </c>
      <c r="H14" s="5">
        <v>1</v>
      </c>
      <c r="I14" s="5">
        <v>1</v>
      </c>
      <c r="J14" s="5">
        <v>1</v>
      </c>
      <c r="K14" s="5">
        <v>1</v>
      </c>
      <c r="L14" s="5">
        <v>1</v>
      </c>
      <c r="M14" s="5">
        <v>1</v>
      </c>
      <c r="N14" s="5">
        <v>1</v>
      </c>
    </row>
    <row r="15" spans="1:36" x14ac:dyDescent="0.25">
      <c r="B15" s="3" t="s">
        <v>9</v>
      </c>
      <c r="C15" s="47">
        <v>0</v>
      </c>
      <c r="D15" s="48">
        <v>0.33</v>
      </c>
      <c r="E15" s="48">
        <v>0.83</v>
      </c>
      <c r="F15" s="48">
        <v>1</v>
      </c>
      <c r="G15" s="48">
        <v>1</v>
      </c>
      <c r="H15" s="48">
        <v>1</v>
      </c>
      <c r="I15" s="48">
        <v>1</v>
      </c>
      <c r="J15" s="48">
        <v>1</v>
      </c>
      <c r="K15" s="48">
        <v>1</v>
      </c>
      <c r="L15" s="48">
        <v>1</v>
      </c>
      <c r="M15" s="48">
        <v>1</v>
      </c>
      <c r="N15" s="48">
        <v>1</v>
      </c>
    </row>
    <row r="16" spans="1:36" x14ac:dyDescent="0.25">
      <c r="B16" s="3" t="s">
        <v>10</v>
      </c>
      <c r="C16" s="4">
        <v>0</v>
      </c>
      <c r="D16" s="5">
        <v>0</v>
      </c>
      <c r="E16" s="5">
        <v>0</v>
      </c>
      <c r="F16" s="5">
        <v>0</v>
      </c>
      <c r="G16" s="5">
        <v>0</v>
      </c>
      <c r="H16" s="5">
        <v>0</v>
      </c>
      <c r="I16" s="5">
        <v>0</v>
      </c>
      <c r="J16" s="5">
        <v>0</v>
      </c>
      <c r="K16" s="5">
        <v>0</v>
      </c>
      <c r="L16" s="5">
        <v>0</v>
      </c>
      <c r="M16" s="5">
        <v>0</v>
      </c>
      <c r="N16" s="5">
        <v>0</v>
      </c>
    </row>
    <row r="17" spans="2:14" x14ac:dyDescent="0.25">
      <c r="B17" s="3" t="s">
        <v>11</v>
      </c>
      <c r="C17" s="47">
        <v>0</v>
      </c>
      <c r="D17" s="48">
        <v>0.3</v>
      </c>
      <c r="E17" s="48">
        <v>0.4</v>
      </c>
      <c r="F17" s="48">
        <v>0.6</v>
      </c>
      <c r="G17" s="48">
        <v>0.75</v>
      </c>
      <c r="H17" s="48">
        <v>0.85</v>
      </c>
      <c r="I17" s="48">
        <v>1</v>
      </c>
      <c r="J17" s="48">
        <v>1</v>
      </c>
      <c r="K17" s="48">
        <v>1</v>
      </c>
      <c r="L17" s="48">
        <v>1</v>
      </c>
      <c r="M17" s="48">
        <v>1</v>
      </c>
      <c r="N17" s="48">
        <v>0.98</v>
      </c>
    </row>
    <row r="18" spans="2:14" x14ac:dyDescent="0.25">
      <c r="B18" s="3" t="s">
        <v>12</v>
      </c>
      <c r="C18" s="4">
        <v>0</v>
      </c>
      <c r="D18" s="5">
        <v>0.51493212010453138</v>
      </c>
      <c r="E18" s="5">
        <v>0.63479577331666459</v>
      </c>
      <c r="F18" s="5">
        <v>0.70919031411928313</v>
      </c>
      <c r="G18" s="5">
        <v>0.77647638030310151</v>
      </c>
      <c r="H18" s="5">
        <v>0.8422365535227212</v>
      </c>
      <c r="I18" s="5">
        <v>0.87792442581468888</v>
      </c>
      <c r="J18" s="5">
        <v>0.90302579410314088</v>
      </c>
      <c r="K18" s="5">
        <v>0.96855200143843656</v>
      </c>
      <c r="L18" s="5">
        <v>0.98861092221803781</v>
      </c>
      <c r="M18" s="5">
        <v>0.99559994997660961</v>
      </c>
      <c r="N18" s="5">
        <v>0.9992303149755003</v>
      </c>
    </row>
    <row r="19" spans="2:14" x14ac:dyDescent="0.25">
      <c r="B19" s="3" t="s">
        <v>14</v>
      </c>
      <c r="C19" s="47">
        <v>0</v>
      </c>
      <c r="D19" s="48">
        <v>0.75</v>
      </c>
      <c r="E19" s="48">
        <v>1</v>
      </c>
      <c r="F19" s="48">
        <v>1</v>
      </c>
      <c r="G19" s="48">
        <v>1</v>
      </c>
      <c r="H19" s="48">
        <v>1</v>
      </c>
      <c r="I19" s="48">
        <v>1</v>
      </c>
      <c r="J19" s="48">
        <v>1</v>
      </c>
      <c r="K19" s="48">
        <v>1</v>
      </c>
      <c r="L19" s="48">
        <v>1</v>
      </c>
      <c r="M19" s="48">
        <v>1</v>
      </c>
      <c r="N19" s="48">
        <v>1</v>
      </c>
    </row>
    <row r="20" spans="2:14" x14ac:dyDescent="0.25">
      <c r="B20" s="3" t="s">
        <v>13</v>
      </c>
      <c r="C20" s="4">
        <v>0</v>
      </c>
      <c r="D20" s="5">
        <v>0.49985936229077138</v>
      </c>
      <c r="E20" s="5">
        <v>0.61156689810620668</v>
      </c>
      <c r="F20" s="5">
        <v>0.70432090634560218</v>
      </c>
      <c r="G20" s="5">
        <v>0.79405002832437044</v>
      </c>
      <c r="H20" s="5">
        <v>0.87628322449181362</v>
      </c>
      <c r="I20" s="5">
        <v>0.94499078304955597</v>
      </c>
      <c r="J20" s="5">
        <v>0.95642306315477543</v>
      </c>
      <c r="K20" s="5">
        <v>0.98470619565250739</v>
      </c>
      <c r="L20" s="5">
        <v>0.99397480054183174</v>
      </c>
      <c r="M20" s="5">
        <v>0.99785705981955242</v>
      </c>
      <c r="N20" s="5">
        <v>0.99967916140070356</v>
      </c>
    </row>
    <row r="21" spans="2:14" x14ac:dyDescent="0.25">
      <c r="B21" s="3" t="s">
        <v>15</v>
      </c>
      <c r="C21" s="47">
        <v>0</v>
      </c>
      <c r="D21" s="48">
        <v>0</v>
      </c>
      <c r="E21" s="48">
        <v>0</v>
      </c>
      <c r="F21" s="48">
        <v>0</v>
      </c>
      <c r="G21" s="48">
        <v>0</v>
      </c>
      <c r="H21" s="48">
        <v>0</v>
      </c>
      <c r="I21" s="48">
        <v>0</v>
      </c>
      <c r="J21" s="48">
        <v>0</v>
      </c>
      <c r="K21" s="48">
        <v>0</v>
      </c>
      <c r="L21" s="48">
        <v>0</v>
      </c>
      <c r="M21" s="48">
        <v>0</v>
      </c>
      <c r="N21" s="48">
        <v>0</v>
      </c>
    </row>
    <row r="22" spans="2:14" x14ac:dyDescent="0.25">
      <c r="B22" s="3" t="s">
        <v>16</v>
      </c>
      <c r="C22" s="4">
        <v>0</v>
      </c>
      <c r="D22" s="5">
        <v>0</v>
      </c>
      <c r="E22" s="5">
        <v>0</v>
      </c>
      <c r="F22" s="5">
        <v>0</v>
      </c>
      <c r="G22" s="5">
        <v>0</v>
      </c>
      <c r="H22" s="5">
        <v>0</v>
      </c>
      <c r="I22" s="5">
        <v>0</v>
      </c>
      <c r="J22" s="5">
        <v>0</v>
      </c>
      <c r="K22" s="5">
        <v>0</v>
      </c>
      <c r="L22" s="5">
        <v>0</v>
      </c>
      <c r="M22" s="5">
        <v>0</v>
      </c>
      <c r="N22" s="5">
        <v>0</v>
      </c>
    </row>
    <row r="23" spans="2:14" x14ac:dyDescent="0.25">
      <c r="B23" s="3" t="s">
        <v>78</v>
      </c>
      <c r="C23" s="47">
        <v>0</v>
      </c>
      <c r="D23" s="48">
        <v>0.78</v>
      </c>
      <c r="E23" s="48">
        <v>0.78800000000000014</v>
      </c>
      <c r="F23" s="48">
        <v>0.79600000000000004</v>
      </c>
      <c r="G23" s="48">
        <v>0.82500000000000029</v>
      </c>
      <c r="H23" s="48">
        <v>0.87142857142857155</v>
      </c>
      <c r="I23" s="48">
        <v>0.91428571428571448</v>
      </c>
      <c r="J23" s="48">
        <v>0.95714285714285741</v>
      </c>
      <c r="K23" s="48">
        <v>1</v>
      </c>
      <c r="L23" s="48">
        <v>1</v>
      </c>
      <c r="M23" s="48">
        <v>1</v>
      </c>
      <c r="N23" s="48">
        <v>1</v>
      </c>
    </row>
    <row r="24" spans="2:14" x14ac:dyDescent="0.25">
      <c r="B24" s="3" t="s">
        <v>55</v>
      </c>
      <c r="C24" s="4">
        <v>0</v>
      </c>
      <c r="D24" s="5">
        <v>0.62662921348314604</v>
      </c>
      <c r="E24" s="5">
        <v>0.6935674157303372</v>
      </c>
      <c r="F24" s="5">
        <v>0.76050561797752814</v>
      </c>
      <c r="G24" s="5">
        <v>0.83924157303370817</v>
      </c>
      <c r="H24" s="5">
        <v>0.92776886035313011</v>
      </c>
      <c r="I24" s="5">
        <v>0.95184590690208681</v>
      </c>
      <c r="J24" s="5">
        <v>0.97592295345104352</v>
      </c>
      <c r="K24" s="5">
        <v>1</v>
      </c>
      <c r="L24" s="5">
        <v>1</v>
      </c>
      <c r="M24" s="5">
        <v>1</v>
      </c>
      <c r="N24" s="5">
        <v>1</v>
      </c>
    </row>
    <row r="25" spans="2:14" x14ac:dyDescent="0.25">
      <c r="B25" s="3" t="s">
        <v>56</v>
      </c>
      <c r="C25" s="47">
        <v>0</v>
      </c>
      <c r="D25" s="48">
        <v>0.69999999999999984</v>
      </c>
      <c r="E25" s="48">
        <v>0.72499999999999998</v>
      </c>
      <c r="F25" s="48">
        <v>0.75</v>
      </c>
      <c r="G25" s="48">
        <v>0.77500000000000013</v>
      </c>
      <c r="H25" s="48">
        <v>0.80000000000000038</v>
      </c>
      <c r="I25" s="48">
        <v>0.90000000000000047</v>
      </c>
      <c r="J25" s="48">
        <v>1</v>
      </c>
      <c r="K25" s="48">
        <v>1</v>
      </c>
      <c r="L25" s="48">
        <v>1</v>
      </c>
      <c r="M25" s="48">
        <v>1</v>
      </c>
      <c r="N25" s="48">
        <v>1</v>
      </c>
    </row>
    <row r="26" spans="2:14" x14ac:dyDescent="0.25">
      <c r="B26" s="3" t="s">
        <v>18</v>
      </c>
      <c r="C26" s="4">
        <v>0</v>
      </c>
      <c r="D26" s="5">
        <v>0.25000011111116044</v>
      </c>
      <c r="E26" s="5">
        <v>0.55000024444455298</v>
      </c>
      <c r="F26" s="5">
        <v>0.60555582469147773</v>
      </c>
      <c r="G26" s="5">
        <v>0.66111140493840226</v>
      </c>
      <c r="H26" s="5">
        <v>0.71666698518532679</v>
      </c>
      <c r="I26" s="5">
        <v>0.77222256543225143</v>
      </c>
      <c r="J26" s="5">
        <v>0.82222258765448353</v>
      </c>
      <c r="K26" s="5">
        <v>0.8666670518520232</v>
      </c>
      <c r="L26" s="5">
        <v>0.91111151604956264</v>
      </c>
      <c r="M26" s="5">
        <v>0.95555598024710253</v>
      </c>
      <c r="N26" s="5">
        <v>1</v>
      </c>
    </row>
    <row r="27" spans="2:14" x14ac:dyDescent="0.25">
      <c r="B27" s="3" t="s">
        <v>19</v>
      </c>
      <c r="C27" s="47">
        <v>0</v>
      </c>
      <c r="D27" s="48">
        <v>0.75</v>
      </c>
      <c r="E27" s="48">
        <v>0.82140000000000013</v>
      </c>
      <c r="F27" s="48">
        <v>0.89290000000000025</v>
      </c>
      <c r="G27" s="48">
        <v>0.96430000000000027</v>
      </c>
      <c r="H27" s="48">
        <v>1</v>
      </c>
      <c r="I27" s="48">
        <v>1</v>
      </c>
      <c r="J27" s="48">
        <v>1</v>
      </c>
      <c r="K27" s="48">
        <v>1</v>
      </c>
      <c r="L27" s="48">
        <v>1</v>
      </c>
      <c r="M27" s="48">
        <v>1</v>
      </c>
      <c r="N27" s="48">
        <v>1</v>
      </c>
    </row>
    <row r="28" spans="2:14" x14ac:dyDescent="0.25">
      <c r="B28" s="3" t="s">
        <v>20</v>
      </c>
      <c r="C28" s="4">
        <v>0</v>
      </c>
      <c r="D28" s="5">
        <v>0</v>
      </c>
      <c r="E28" s="5">
        <v>0</v>
      </c>
      <c r="F28" s="5">
        <v>0</v>
      </c>
      <c r="G28" s="5">
        <v>0</v>
      </c>
      <c r="H28" s="5">
        <v>0</v>
      </c>
      <c r="I28" s="5">
        <v>0</v>
      </c>
      <c r="J28" s="5">
        <v>0</v>
      </c>
      <c r="K28" s="5">
        <v>0</v>
      </c>
      <c r="L28" s="5">
        <v>0</v>
      </c>
      <c r="M28" s="5">
        <v>0</v>
      </c>
      <c r="N28" s="5">
        <v>0</v>
      </c>
    </row>
    <row r="29" spans="2:14" x14ac:dyDescent="0.25">
      <c r="B29" s="3" t="s">
        <v>21</v>
      </c>
      <c r="C29" s="47">
        <v>0</v>
      </c>
      <c r="D29" s="48">
        <v>0.85507193654674751</v>
      </c>
      <c r="E29" s="48">
        <v>0.87753596827337377</v>
      </c>
      <c r="F29" s="48">
        <v>0.90461227468578997</v>
      </c>
      <c r="G29" s="48">
        <v>0.93113786173273894</v>
      </c>
      <c r="H29" s="48">
        <v>0.95869604758993943</v>
      </c>
      <c r="I29" s="48">
        <v>0.9635148420377796</v>
      </c>
      <c r="J29" s="48">
        <v>1</v>
      </c>
      <c r="K29" s="48">
        <v>1</v>
      </c>
      <c r="L29" s="48">
        <v>1</v>
      </c>
      <c r="M29" s="48">
        <v>1</v>
      </c>
      <c r="N29" s="48">
        <v>1</v>
      </c>
    </row>
    <row r="30" spans="2:14" x14ac:dyDescent="0.25">
      <c r="B30" s="3" t="s">
        <v>22</v>
      </c>
      <c r="C30" s="4">
        <v>0</v>
      </c>
      <c r="D30" s="5">
        <v>0</v>
      </c>
      <c r="E30" s="5">
        <v>0</v>
      </c>
      <c r="F30" s="5">
        <v>0</v>
      </c>
      <c r="G30" s="5">
        <v>0</v>
      </c>
      <c r="H30" s="5">
        <v>0</v>
      </c>
      <c r="I30" s="5">
        <v>0</v>
      </c>
      <c r="J30" s="5">
        <v>0</v>
      </c>
      <c r="K30" s="5">
        <v>0</v>
      </c>
      <c r="L30" s="5">
        <v>0</v>
      </c>
      <c r="M30" s="5">
        <v>0</v>
      </c>
      <c r="N30" s="5">
        <v>0</v>
      </c>
    </row>
    <row r="31" spans="2:14" x14ac:dyDescent="0.25">
      <c r="B31" s="3" t="s">
        <v>23</v>
      </c>
      <c r="C31" s="47">
        <v>0</v>
      </c>
      <c r="D31" s="48">
        <v>0.19400000000000001</v>
      </c>
      <c r="E31" s="48">
        <v>0.4068369384359401</v>
      </c>
      <c r="F31" s="48">
        <v>0.47475160446874259</v>
      </c>
      <c r="G31" s="48">
        <v>0.54914401922721401</v>
      </c>
      <c r="H31" s="48">
        <v>0.62311795156221117</v>
      </c>
      <c r="I31" s="48">
        <v>0.629</v>
      </c>
      <c r="J31" s="48">
        <v>0.68080840874964488</v>
      </c>
      <c r="K31" s="48">
        <v>0.92923582646808178</v>
      </c>
      <c r="L31" s="48">
        <v>1</v>
      </c>
      <c r="M31" s="48">
        <v>1</v>
      </c>
      <c r="N31" s="48">
        <v>1</v>
      </c>
    </row>
    <row r="32" spans="2:14" x14ac:dyDescent="0.25">
      <c r="B32" s="3" t="s">
        <v>24</v>
      </c>
      <c r="C32" s="4">
        <v>0</v>
      </c>
      <c r="D32" s="5">
        <v>0.5</v>
      </c>
      <c r="E32" s="5">
        <v>0.6</v>
      </c>
      <c r="F32" s="5">
        <v>1</v>
      </c>
      <c r="G32" s="5">
        <v>1</v>
      </c>
      <c r="H32" s="5">
        <v>1</v>
      </c>
      <c r="I32" s="5">
        <v>1</v>
      </c>
      <c r="J32" s="5">
        <v>1</v>
      </c>
      <c r="K32" s="5">
        <v>1</v>
      </c>
      <c r="L32" s="5">
        <v>1</v>
      </c>
      <c r="M32" s="5">
        <v>1</v>
      </c>
      <c r="N32" s="5">
        <v>1</v>
      </c>
    </row>
    <row r="33" spans="2:14" x14ac:dyDescent="0.25">
      <c r="B33" s="3" t="s">
        <v>25</v>
      </c>
      <c r="C33" s="47">
        <v>0</v>
      </c>
      <c r="D33" s="48">
        <v>0</v>
      </c>
      <c r="E33" s="48">
        <v>0</v>
      </c>
      <c r="F33" s="48">
        <v>0</v>
      </c>
      <c r="G33" s="48">
        <v>0</v>
      </c>
      <c r="H33" s="48">
        <v>0</v>
      </c>
      <c r="I33" s="48">
        <v>0</v>
      </c>
      <c r="J33" s="48">
        <v>0</v>
      </c>
      <c r="K33" s="48">
        <v>0</v>
      </c>
      <c r="L33" s="48">
        <v>0</v>
      </c>
      <c r="M33" s="48">
        <v>0</v>
      </c>
      <c r="N33" s="48">
        <v>0</v>
      </c>
    </row>
    <row r="34" spans="2:14" x14ac:dyDescent="0.25">
      <c r="B34" s="3" t="s">
        <v>26</v>
      </c>
      <c r="C34" s="4">
        <v>0</v>
      </c>
      <c r="D34" s="5">
        <v>0.59773563518311856</v>
      </c>
      <c r="E34" s="5">
        <v>0.68641164662255594</v>
      </c>
      <c r="F34" s="5">
        <v>0.74351967490761384</v>
      </c>
      <c r="G34" s="5">
        <v>0.79842142890378653</v>
      </c>
      <c r="H34" s="5">
        <v>0.84953484775037658</v>
      </c>
      <c r="I34" s="5">
        <v>0.88249882465728235</v>
      </c>
      <c r="J34" s="5">
        <v>0.90538392759604447</v>
      </c>
      <c r="K34" s="5">
        <v>0.95906385887476719</v>
      </c>
      <c r="L34" s="5">
        <v>0.97844812598056641</v>
      </c>
      <c r="M34" s="5">
        <v>0.9914872661626889</v>
      </c>
      <c r="N34" s="5">
        <v>0.99946562836615871</v>
      </c>
    </row>
    <row r="35" spans="2:14" x14ac:dyDescent="0.25">
      <c r="B35" s="3" t="s">
        <v>27</v>
      </c>
      <c r="C35" s="47">
        <v>0</v>
      </c>
      <c r="D35" s="48">
        <v>0.53554113644954005</v>
      </c>
      <c r="E35" s="48">
        <v>0.69803326193775983</v>
      </c>
      <c r="F35" s="48">
        <v>0.82764772584099777</v>
      </c>
      <c r="G35" s="48">
        <v>0.83426231573642429</v>
      </c>
      <c r="H35" s="48">
        <v>0.89442358573768421</v>
      </c>
      <c r="I35" s="48">
        <v>0.87457981605140478</v>
      </c>
      <c r="J35" s="48">
        <v>0.8845017008945445</v>
      </c>
      <c r="K35" s="48">
        <v>0.89111629078997101</v>
      </c>
      <c r="L35" s="48">
        <v>0.90103817563311073</v>
      </c>
      <c r="M35" s="48">
        <v>0.96740582083910787</v>
      </c>
      <c r="N35" s="48">
        <v>1</v>
      </c>
    </row>
    <row r="36" spans="2:14" x14ac:dyDescent="0.25">
      <c r="B36" s="3" t="s">
        <v>28</v>
      </c>
      <c r="C36" s="4">
        <v>0</v>
      </c>
      <c r="D36" s="5">
        <v>1</v>
      </c>
      <c r="E36" s="5">
        <v>1</v>
      </c>
      <c r="F36" s="5">
        <v>1</v>
      </c>
      <c r="G36" s="5">
        <v>1</v>
      </c>
      <c r="H36" s="5">
        <v>1</v>
      </c>
      <c r="I36" s="5">
        <v>1</v>
      </c>
      <c r="J36" s="5">
        <v>1</v>
      </c>
      <c r="K36" s="5">
        <v>1</v>
      </c>
      <c r="L36" s="5">
        <v>1</v>
      </c>
      <c r="M36" s="5">
        <v>1</v>
      </c>
      <c r="N36" s="5">
        <v>1</v>
      </c>
    </row>
    <row r="37" spans="2:14" x14ac:dyDescent="0.25">
      <c r="B37" s="3" t="s">
        <v>29</v>
      </c>
      <c r="C37" s="47">
        <v>0</v>
      </c>
      <c r="D37" s="48">
        <v>0.51493212010453138</v>
      </c>
      <c r="E37" s="48">
        <v>0.63479577331666459</v>
      </c>
      <c r="F37" s="48">
        <v>0.70919031411928313</v>
      </c>
      <c r="G37" s="48">
        <v>0.77647638030310151</v>
      </c>
      <c r="H37" s="48">
        <v>0.8422365535227212</v>
      </c>
      <c r="I37" s="48">
        <v>0.87792442581468888</v>
      </c>
      <c r="J37" s="48">
        <v>0.90302579410314088</v>
      </c>
      <c r="K37" s="48">
        <v>0.96855200143843656</v>
      </c>
      <c r="L37" s="48">
        <v>0.98861092221803781</v>
      </c>
      <c r="M37" s="48">
        <v>0.99559994997660961</v>
      </c>
      <c r="N37" s="48">
        <v>0.9992303149755003</v>
      </c>
    </row>
    <row r="38" spans="2:14" x14ac:dyDescent="0.25">
      <c r="B38" s="3" t="s">
        <v>30</v>
      </c>
      <c r="C38" s="4">
        <v>0</v>
      </c>
      <c r="D38" s="5">
        <v>0.51493212010453138</v>
      </c>
      <c r="E38" s="5">
        <v>0.63479577331666459</v>
      </c>
      <c r="F38" s="5">
        <v>0.70919031411928313</v>
      </c>
      <c r="G38" s="5">
        <v>0.77647638030310151</v>
      </c>
      <c r="H38" s="5">
        <v>0.8422365535227212</v>
      </c>
      <c r="I38" s="5">
        <v>0.87792442581468888</v>
      </c>
      <c r="J38" s="5">
        <v>0.90302579410314088</v>
      </c>
      <c r="K38" s="5">
        <v>0.96855200143843656</v>
      </c>
      <c r="L38" s="5">
        <v>0.98861092221803781</v>
      </c>
      <c r="M38" s="5">
        <v>0.99559994997660961</v>
      </c>
      <c r="N38" s="5">
        <v>0.9992303149755003</v>
      </c>
    </row>
    <row r="39" spans="2:14" x14ac:dyDescent="0.25">
      <c r="B39" s="3" t="s">
        <v>31</v>
      </c>
      <c r="C39" s="47">
        <v>0</v>
      </c>
      <c r="D39" s="48">
        <v>0.67514978469161357</v>
      </c>
      <c r="E39" s="48">
        <v>0.7137062044450655</v>
      </c>
      <c r="F39" s="48">
        <v>0.75466062301071046</v>
      </c>
      <c r="G39" s="48">
        <v>0.79527174117893706</v>
      </c>
      <c r="H39" s="48">
        <v>0.83446637773593246</v>
      </c>
      <c r="I39" s="48">
        <v>0.86691435362634317</v>
      </c>
      <c r="J39" s="48">
        <v>0.90843267086497981</v>
      </c>
      <c r="K39" s="48">
        <v>0.93162320747638128</v>
      </c>
      <c r="L39" s="48">
        <v>0.95097292798593458</v>
      </c>
      <c r="M39" s="48">
        <v>0.97819307803682198</v>
      </c>
      <c r="N39" s="48">
        <v>1</v>
      </c>
    </row>
    <row r="40" spans="2:14" x14ac:dyDescent="0.25">
      <c r="B40" s="3" t="s">
        <v>32</v>
      </c>
      <c r="C40" s="4">
        <v>0</v>
      </c>
      <c r="D40" s="5">
        <v>0</v>
      </c>
      <c r="E40" s="5">
        <v>0</v>
      </c>
      <c r="F40" s="5">
        <v>0</v>
      </c>
      <c r="G40" s="5">
        <v>0</v>
      </c>
      <c r="H40" s="5">
        <v>0</v>
      </c>
      <c r="I40" s="5">
        <v>0</v>
      </c>
      <c r="J40" s="5">
        <v>0</v>
      </c>
      <c r="K40" s="5">
        <v>0</v>
      </c>
      <c r="L40" s="5">
        <v>0</v>
      </c>
      <c r="M40" s="5">
        <v>0</v>
      </c>
      <c r="N40" s="5">
        <v>0</v>
      </c>
    </row>
    <row r="41" spans="2:14" x14ac:dyDescent="0.25">
      <c r="B41" s="3" t="s">
        <v>33</v>
      </c>
      <c r="C41" s="47">
        <v>0</v>
      </c>
      <c r="D41" s="48">
        <v>0.85</v>
      </c>
      <c r="E41" s="48">
        <v>0.85</v>
      </c>
      <c r="F41" s="48">
        <v>0.9</v>
      </c>
      <c r="G41" s="48">
        <v>0.9</v>
      </c>
      <c r="H41" s="48">
        <v>0.9</v>
      </c>
      <c r="I41" s="48">
        <v>0.95</v>
      </c>
      <c r="J41" s="48">
        <v>1</v>
      </c>
      <c r="K41" s="48">
        <v>1</v>
      </c>
      <c r="L41" s="48">
        <v>1</v>
      </c>
      <c r="M41" s="48">
        <v>1</v>
      </c>
      <c r="N41" s="48">
        <v>1</v>
      </c>
    </row>
    <row r="42" spans="2:14" x14ac:dyDescent="0.25">
      <c r="B42" s="3" t="s">
        <v>34</v>
      </c>
      <c r="C42" s="4">
        <v>0</v>
      </c>
      <c r="D42" s="5">
        <v>0.51493212010453138</v>
      </c>
      <c r="E42" s="5">
        <v>0.63479577331666459</v>
      </c>
      <c r="F42" s="5">
        <v>0.70919031411928313</v>
      </c>
      <c r="G42" s="5">
        <v>0.77647638030310151</v>
      </c>
      <c r="H42" s="5">
        <v>0.8422365535227212</v>
      </c>
      <c r="I42" s="5">
        <v>0.87792442581468888</v>
      </c>
      <c r="J42" s="5">
        <v>0.90302579410314088</v>
      </c>
      <c r="K42" s="5">
        <v>0.96855200143843656</v>
      </c>
      <c r="L42" s="5">
        <v>0.98861092221803781</v>
      </c>
      <c r="M42" s="5">
        <v>0.99559994997660961</v>
      </c>
      <c r="N42" s="5">
        <v>0.9992303149755003</v>
      </c>
    </row>
    <row r="43" spans="2:14" x14ac:dyDescent="0.25">
      <c r="B43" s="3" t="s">
        <v>35</v>
      </c>
      <c r="C43" s="47">
        <v>0</v>
      </c>
      <c r="D43" s="48">
        <v>0.51493212010453138</v>
      </c>
      <c r="E43" s="48">
        <v>0.63479577331666459</v>
      </c>
      <c r="F43" s="48">
        <v>0.70919031411928313</v>
      </c>
      <c r="G43" s="48">
        <v>0.77647638030310151</v>
      </c>
      <c r="H43" s="48">
        <v>0.8422365535227212</v>
      </c>
      <c r="I43" s="48">
        <v>0.87792442581468888</v>
      </c>
      <c r="J43" s="48">
        <v>0.90302579410314088</v>
      </c>
      <c r="K43" s="48">
        <v>0.96855200143843656</v>
      </c>
      <c r="L43" s="48">
        <v>0.98861092221803781</v>
      </c>
      <c r="M43" s="48">
        <v>0.99559994997660961</v>
      </c>
      <c r="N43" s="48">
        <v>0.9992303149755003</v>
      </c>
    </row>
    <row r="46" spans="2:14" x14ac:dyDescent="0.25">
      <c r="B46" s="6"/>
    </row>
    <row r="47" spans="2:14" x14ac:dyDescent="0.25">
      <c r="B47" s="7"/>
    </row>
  </sheetData>
  <mergeCells count="2">
    <mergeCell ref="B10:B11"/>
    <mergeCell ref="C10:N10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4CC1-B295-461E-8DD2-6416503C7195}">
  <dimension ref="A2:H29"/>
  <sheetViews>
    <sheetView showGridLines="0" workbookViewId="0">
      <selection activeCell="F1" sqref="F1"/>
    </sheetView>
  </sheetViews>
  <sheetFormatPr defaultColWidth="9.140625" defaultRowHeight="15.75" x14ac:dyDescent="0.25"/>
  <cols>
    <col min="1" max="16384" width="9.140625" style="23"/>
  </cols>
  <sheetData>
    <row r="2" spans="1:8" x14ac:dyDescent="0.25">
      <c r="A2" s="42" t="s">
        <v>49</v>
      </c>
    </row>
    <row r="4" spans="1:8" x14ac:dyDescent="0.25">
      <c r="B4" s="21" t="s">
        <v>61</v>
      </c>
      <c r="C4" s="22" t="s">
        <v>37</v>
      </c>
      <c r="D4" s="22" t="s">
        <v>38</v>
      </c>
      <c r="E4" s="22" t="s">
        <v>39</v>
      </c>
      <c r="F4" s="22" t="s">
        <v>40</v>
      </c>
      <c r="G4" s="22" t="s">
        <v>41</v>
      </c>
      <c r="H4" s="22" t="s">
        <v>42</v>
      </c>
    </row>
    <row r="5" spans="1:8" x14ac:dyDescent="0.25">
      <c r="B5" s="24" t="s">
        <v>6</v>
      </c>
      <c r="C5" s="25">
        <v>24.290000000000003</v>
      </c>
      <c r="D5" s="25">
        <v>25.009999999999998</v>
      </c>
      <c r="E5" s="25">
        <v>24.234999999999999</v>
      </c>
      <c r="F5" s="25">
        <v>25.259999999999998</v>
      </c>
      <c r="G5" s="25">
        <v>24.9</v>
      </c>
      <c r="H5" s="25">
        <v>20.975000000000001</v>
      </c>
    </row>
    <row r="6" spans="1:8" x14ac:dyDescent="0.25">
      <c r="B6" s="24" t="s">
        <v>43</v>
      </c>
      <c r="C6" s="25">
        <v>1</v>
      </c>
      <c r="D6" s="25">
        <v>1</v>
      </c>
      <c r="E6" s="25">
        <v>1</v>
      </c>
      <c r="F6" s="25">
        <v>1</v>
      </c>
      <c r="G6" s="25">
        <v>1</v>
      </c>
      <c r="H6" s="25">
        <v>1</v>
      </c>
    </row>
    <row r="7" spans="1:8" x14ac:dyDescent="0.25">
      <c r="B7" s="24" t="s">
        <v>11</v>
      </c>
      <c r="C7" s="25">
        <v>4.5</v>
      </c>
      <c r="D7" s="25">
        <v>4.5</v>
      </c>
      <c r="E7" s="25">
        <v>4.5</v>
      </c>
      <c r="F7" s="25">
        <v>4.5</v>
      </c>
      <c r="G7" s="25">
        <v>4.5</v>
      </c>
      <c r="H7" s="25">
        <v>4.5</v>
      </c>
    </row>
    <row r="8" spans="1:8" x14ac:dyDescent="0.25">
      <c r="B8" s="24" t="s">
        <v>44</v>
      </c>
      <c r="C8" s="25">
        <v>52.72</v>
      </c>
      <c r="D8" s="25">
        <v>52.05</v>
      </c>
      <c r="E8" s="25">
        <v>50.62</v>
      </c>
      <c r="F8" s="25">
        <v>51.900000000000006</v>
      </c>
      <c r="G8" s="25">
        <v>50.14</v>
      </c>
      <c r="H8" s="25">
        <v>47.95</v>
      </c>
    </row>
    <row r="9" spans="1:8" x14ac:dyDescent="0.25">
      <c r="B9" s="24" t="s">
        <v>45</v>
      </c>
      <c r="C9" s="25">
        <v>106.73</v>
      </c>
      <c r="D9" s="25">
        <v>105.01</v>
      </c>
      <c r="E9" s="25">
        <v>101.35</v>
      </c>
      <c r="F9" s="25">
        <v>104.65</v>
      </c>
      <c r="G9" s="25">
        <v>100.11</v>
      </c>
      <c r="H9" s="25">
        <v>94.48</v>
      </c>
    </row>
    <row r="10" spans="1:8" x14ac:dyDescent="0.25">
      <c r="B10" s="24" t="s">
        <v>46</v>
      </c>
      <c r="C10" s="25">
        <v>8.33</v>
      </c>
      <c r="D10" s="25">
        <v>8.33</v>
      </c>
      <c r="E10" s="25">
        <v>8.33</v>
      </c>
      <c r="F10" s="25">
        <v>8.33</v>
      </c>
      <c r="G10" s="25">
        <v>8.33</v>
      </c>
      <c r="H10" s="25">
        <v>8.33</v>
      </c>
    </row>
    <row r="11" spans="1:8" x14ac:dyDescent="0.25">
      <c r="B11" s="24" t="s">
        <v>47</v>
      </c>
      <c r="C11" s="25">
        <v>2.76</v>
      </c>
      <c r="D11" s="25">
        <v>2.7600000000000002</v>
      </c>
      <c r="E11" s="25">
        <v>2.76</v>
      </c>
      <c r="F11" s="25">
        <v>2.7600000000000002</v>
      </c>
      <c r="G11" s="25">
        <v>2.7600000000000002</v>
      </c>
      <c r="H11" s="25">
        <v>2.76</v>
      </c>
    </row>
    <row r="12" spans="1:8" x14ac:dyDescent="0.25">
      <c r="B12" s="24" t="s">
        <v>33</v>
      </c>
      <c r="C12" s="25">
        <v>2.2873333333333337</v>
      </c>
      <c r="D12" s="25">
        <v>2.1506451612903228</v>
      </c>
      <c r="E12" s="25">
        <v>2.2873333333333337</v>
      </c>
      <c r="F12" s="25">
        <v>2.2135483870967745</v>
      </c>
      <c r="G12" s="25">
        <v>2.2135483870967745</v>
      </c>
      <c r="H12" s="25">
        <v>2.2873333333333337</v>
      </c>
    </row>
    <row r="13" spans="1:8" x14ac:dyDescent="0.25">
      <c r="B13" s="24" t="s">
        <v>16</v>
      </c>
      <c r="C13" s="25">
        <v>0.35</v>
      </c>
      <c r="D13" s="25">
        <v>0.35</v>
      </c>
      <c r="E13" s="25">
        <v>0.35</v>
      </c>
      <c r="F13" s="25">
        <v>0.35</v>
      </c>
      <c r="G13" s="25">
        <v>0.35</v>
      </c>
      <c r="H13" s="25">
        <v>0.35</v>
      </c>
    </row>
    <row r="14" spans="1:8" x14ac:dyDescent="0.25">
      <c r="B14" s="24" t="s">
        <v>17</v>
      </c>
      <c r="C14" s="25">
        <v>9.7196666666666651</v>
      </c>
      <c r="D14" s="25">
        <v>9.6006451612903234</v>
      </c>
      <c r="E14" s="25">
        <v>9.9626666666666672</v>
      </c>
      <c r="F14" s="25">
        <v>10.180645161290323</v>
      </c>
      <c r="G14" s="25">
        <v>10.409677419354839</v>
      </c>
      <c r="H14" s="25">
        <v>10.966333333333333</v>
      </c>
    </row>
    <row r="15" spans="1:8" x14ac:dyDescent="0.25">
      <c r="B15" s="24" t="s">
        <v>9</v>
      </c>
      <c r="C15" s="25">
        <v>21.708333333333332</v>
      </c>
      <c r="D15" s="25">
        <v>21.212903225806453</v>
      </c>
      <c r="E15" s="25">
        <v>21.066666666666666</v>
      </c>
      <c r="F15" s="25">
        <v>20.735806451612902</v>
      </c>
      <c r="G15" s="25">
        <v>20.348709677419354</v>
      </c>
      <c r="H15" s="25">
        <v>12.629999999999999</v>
      </c>
    </row>
    <row r="16" spans="1:8" x14ac:dyDescent="0.25">
      <c r="B16" s="24" t="s">
        <v>21</v>
      </c>
      <c r="C16" s="25">
        <v>47.3</v>
      </c>
      <c r="D16" s="25">
        <v>47</v>
      </c>
      <c r="E16" s="25">
        <v>48</v>
      </c>
      <c r="F16" s="25">
        <v>47.099999999999994</v>
      </c>
      <c r="G16" s="25">
        <v>48.5</v>
      </c>
      <c r="H16" s="25">
        <v>44.4</v>
      </c>
    </row>
    <row r="17" spans="2:8" x14ac:dyDescent="0.25">
      <c r="B17" s="24" t="s">
        <v>14</v>
      </c>
      <c r="C17" s="25">
        <v>6.03</v>
      </c>
      <c r="D17" s="25">
        <v>6.03</v>
      </c>
      <c r="E17" s="25">
        <v>6.03</v>
      </c>
      <c r="F17" s="25">
        <v>6.03</v>
      </c>
      <c r="G17" s="25">
        <v>6.03</v>
      </c>
      <c r="H17" s="25">
        <v>6.03</v>
      </c>
    </row>
    <row r="18" spans="2:8" x14ac:dyDescent="0.25">
      <c r="B18" s="24" t="s">
        <v>22</v>
      </c>
      <c r="C18" s="25">
        <v>56.9</v>
      </c>
      <c r="D18" s="25">
        <v>56.3</v>
      </c>
      <c r="E18" s="25">
        <v>55.8</v>
      </c>
      <c r="F18" s="25">
        <v>55.099999999999994</v>
      </c>
      <c r="G18" s="25">
        <v>54.599999999999994</v>
      </c>
      <c r="H18" s="25">
        <v>54</v>
      </c>
    </row>
    <row r="19" spans="2:8" x14ac:dyDescent="0.25">
      <c r="B19" s="24" t="s">
        <v>23</v>
      </c>
      <c r="C19" s="25">
        <v>105.72766666666666</v>
      </c>
      <c r="D19" s="25">
        <v>105.72741935483872</v>
      </c>
      <c r="E19" s="25">
        <v>105.72766666666666</v>
      </c>
      <c r="F19" s="25">
        <v>105.72741935483872</v>
      </c>
      <c r="G19" s="25">
        <v>105.72741935483872</v>
      </c>
      <c r="H19" s="25">
        <v>105.72766666666666</v>
      </c>
    </row>
    <row r="20" spans="2:8" x14ac:dyDescent="0.25">
      <c r="B20" s="24" t="s">
        <v>26</v>
      </c>
      <c r="C20" s="25">
        <v>634.04000000000008</v>
      </c>
      <c r="D20" s="25">
        <v>786.02</v>
      </c>
      <c r="E20" s="25">
        <v>694</v>
      </c>
      <c r="F20" s="25">
        <v>592.93999999999994</v>
      </c>
      <c r="G20" s="25">
        <v>576</v>
      </c>
      <c r="H20" s="25">
        <v>542.57000000000005</v>
      </c>
    </row>
    <row r="21" spans="2:8" x14ac:dyDescent="0.25">
      <c r="B21" s="24" t="s">
        <v>27</v>
      </c>
      <c r="C21" s="25">
        <v>68.61033333333333</v>
      </c>
      <c r="D21" s="25">
        <v>59.88225806451613</v>
      </c>
      <c r="E21" s="25">
        <v>52.771000000000001</v>
      </c>
      <c r="F21" s="25">
        <v>59.522580645161291</v>
      </c>
      <c r="G21" s="25">
        <v>61.144193548387101</v>
      </c>
      <c r="H21" s="25">
        <v>60.046333333333337</v>
      </c>
    </row>
    <row r="22" spans="2:8" x14ac:dyDescent="0.25">
      <c r="B22" s="24" t="s">
        <v>29</v>
      </c>
      <c r="C22" s="25">
        <v>250</v>
      </c>
      <c r="D22" s="25">
        <v>210</v>
      </c>
      <c r="E22" s="25">
        <v>210</v>
      </c>
      <c r="F22" s="25">
        <v>210</v>
      </c>
      <c r="G22" s="25">
        <v>210</v>
      </c>
      <c r="H22" s="25">
        <v>240</v>
      </c>
    </row>
    <row r="23" spans="2:8" x14ac:dyDescent="0.25">
      <c r="B23" s="24" t="s">
        <v>31</v>
      </c>
      <c r="C23" s="25">
        <v>1.2109999999999999</v>
      </c>
      <c r="D23" s="25">
        <v>1.2470967741935484</v>
      </c>
      <c r="E23" s="25">
        <v>1.125</v>
      </c>
      <c r="F23" s="25">
        <v>1.2487096774193549</v>
      </c>
      <c r="G23" s="25">
        <v>1.2274193548387096</v>
      </c>
      <c r="H23" s="25">
        <v>1.0369999999999999</v>
      </c>
    </row>
    <row r="24" spans="2:8" x14ac:dyDescent="0.25">
      <c r="B24" s="24" t="s">
        <v>35</v>
      </c>
      <c r="C24" s="25">
        <v>1114.5493333333334</v>
      </c>
      <c r="D24" s="25">
        <v>1054.7332258064516</v>
      </c>
      <c r="E24" s="25">
        <v>994.55266666666671</v>
      </c>
      <c r="F24" s="25">
        <v>995.55903225806458</v>
      </c>
      <c r="G24" s="25">
        <v>883.06096774193543</v>
      </c>
      <c r="H24" s="25">
        <v>930.81600000000003</v>
      </c>
    </row>
    <row r="25" spans="2:8" x14ac:dyDescent="0.25">
      <c r="B25" s="21"/>
      <c r="C25" s="22"/>
      <c r="D25" s="22"/>
      <c r="E25" s="22"/>
      <c r="F25" s="22"/>
      <c r="G25" s="22"/>
      <c r="H25" s="22"/>
    </row>
    <row r="26" spans="2:8" x14ac:dyDescent="0.25">
      <c r="B26" s="26" t="s">
        <v>48</v>
      </c>
      <c r="C26" s="27">
        <v>2518.7636666666667</v>
      </c>
      <c r="D26" s="27">
        <v>2558.9141935483872</v>
      </c>
      <c r="E26" s="27">
        <v>2394.4679999999998</v>
      </c>
      <c r="F26" s="27">
        <v>2305.1077419354838</v>
      </c>
      <c r="G26" s="27">
        <v>2171.3519354838709</v>
      </c>
      <c r="H26" s="27">
        <v>2190.8556666666668</v>
      </c>
    </row>
    <row r="28" spans="2:8" x14ac:dyDescent="0.25">
      <c r="B28" s="6" t="s">
        <v>50</v>
      </c>
    </row>
    <row r="29" spans="2:8" x14ac:dyDescent="0.25">
      <c r="B29" s="7" t="s">
        <v>72</v>
      </c>
    </row>
  </sheetData>
  <pageMargins left="0.7" right="0.7" top="0.75" bottom="0.75" header="0.3" footer="0.3"/>
  <tableParts count="1">
    <tablePart r:id="rId1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17CE07-842C-4840-A7EF-61DE688C120B}">
  <dimension ref="A2:H47"/>
  <sheetViews>
    <sheetView showGridLines="0" topLeftCell="A28" workbookViewId="0">
      <selection activeCell="K40" sqref="K40"/>
    </sheetView>
  </sheetViews>
  <sheetFormatPr defaultColWidth="9.140625" defaultRowHeight="15.75" x14ac:dyDescent="0.25"/>
  <cols>
    <col min="1" max="1" width="9.140625" style="23"/>
    <col min="2" max="2" width="11.5703125" style="23" customWidth="1"/>
    <col min="3" max="8" width="16.7109375" style="36" customWidth="1"/>
    <col min="9" max="16384" width="9.140625" style="23"/>
  </cols>
  <sheetData>
    <row r="2" spans="1:8" s="43" customFormat="1" x14ac:dyDescent="0.25">
      <c r="A2" s="42" t="s">
        <v>60</v>
      </c>
    </row>
    <row r="4" spans="1:8" x14ac:dyDescent="0.25">
      <c r="B4" s="23" t="s">
        <v>61</v>
      </c>
      <c r="C4" s="36" t="s">
        <v>37</v>
      </c>
      <c r="D4" s="36" t="s">
        <v>38</v>
      </c>
      <c r="E4" s="36" t="s">
        <v>39</v>
      </c>
      <c r="F4" s="36" t="s">
        <v>40</v>
      </c>
      <c r="G4" s="36" t="s">
        <v>41</v>
      </c>
      <c r="H4" s="36" t="s">
        <v>42</v>
      </c>
    </row>
    <row r="5" spans="1:8" x14ac:dyDescent="0.25">
      <c r="B5" s="23" t="s">
        <v>6</v>
      </c>
      <c r="C5" s="37">
        <v>209.78</v>
      </c>
      <c r="D5" s="37">
        <v>175.83</v>
      </c>
      <c r="E5" s="37">
        <v>130.63</v>
      </c>
      <c r="F5" s="37">
        <v>143.5</v>
      </c>
      <c r="G5" s="37">
        <v>151.66999999999999</v>
      </c>
      <c r="H5" s="37">
        <v>186.49</v>
      </c>
    </row>
    <row r="6" spans="1:8" x14ac:dyDescent="0.25">
      <c r="B6" s="23" t="s">
        <v>51</v>
      </c>
      <c r="C6" s="37">
        <v>4.42</v>
      </c>
      <c r="D6" s="37">
        <v>2.75</v>
      </c>
      <c r="E6" s="37">
        <v>1.89</v>
      </c>
      <c r="F6" s="37">
        <v>1.83</v>
      </c>
      <c r="G6" s="37">
        <v>1.83</v>
      </c>
      <c r="H6" s="37">
        <v>2.37</v>
      </c>
    </row>
    <row r="7" spans="1:8" x14ac:dyDescent="0.25">
      <c r="B7" s="23" t="s">
        <v>52</v>
      </c>
      <c r="C7" s="37">
        <v>349.79319199999998</v>
      </c>
      <c r="D7" s="37">
        <v>329.946958</v>
      </c>
      <c r="E7" s="37">
        <v>339.21843000000001</v>
      </c>
      <c r="F7" s="37">
        <v>356.542574</v>
      </c>
      <c r="G7" s="37">
        <v>325.88058100000001</v>
      </c>
      <c r="H7" s="37">
        <v>345.65935000000002</v>
      </c>
    </row>
    <row r="8" spans="1:8" x14ac:dyDescent="0.25">
      <c r="B8" s="23" t="s">
        <v>53</v>
      </c>
      <c r="C8" s="37">
        <v>99.080577000000005</v>
      </c>
      <c r="D8" s="37">
        <v>82.207846000000004</v>
      </c>
      <c r="E8" s="37">
        <v>45.321570000000001</v>
      </c>
      <c r="F8" s="37">
        <v>39.716996999999999</v>
      </c>
      <c r="G8" s="37">
        <v>38.045459000000001</v>
      </c>
      <c r="H8" s="37">
        <v>52.643957</v>
      </c>
    </row>
    <row r="9" spans="1:8" x14ac:dyDescent="0.25">
      <c r="B9" s="23" t="s">
        <v>43</v>
      </c>
      <c r="C9" s="37">
        <v>88.2</v>
      </c>
      <c r="D9" s="37">
        <v>61.9</v>
      </c>
      <c r="E9" s="37">
        <v>63.8</v>
      </c>
      <c r="F9" s="37">
        <v>57.4</v>
      </c>
      <c r="G9" s="37">
        <v>55.4</v>
      </c>
      <c r="H9" s="37">
        <v>58.5</v>
      </c>
    </row>
    <row r="10" spans="1:8" x14ac:dyDescent="0.25">
      <c r="B10" s="23" t="s">
        <v>54</v>
      </c>
      <c r="C10" s="37">
        <v>91.38</v>
      </c>
      <c r="D10" s="37">
        <v>70.2</v>
      </c>
      <c r="E10" s="37">
        <v>44.44</v>
      </c>
      <c r="F10" s="37">
        <v>35.82</v>
      </c>
      <c r="G10" s="37">
        <v>37.86</v>
      </c>
      <c r="H10" s="37">
        <v>56.37</v>
      </c>
    </row>
    <row r="11" spans="1:8" x14ac:dyDescent="0.25">
      <c r="B11" s="23" t="s">
        <v>11</v>
      </c>
      <c r="C11" s="37">
        <v>249</v>
      </c>
      <c r="D11" s="37">
        <v>172</v>
      </c>
      <c r="E11" s="37">
        <v>139</v>
      </c>
      <c r="F11" s="37">
        <v>108</v>
      </c>
      <c r="G11" s="37">
        <v>125</v>
      </c>
      <c r="H11" s="37">
        <v>162</v>
      </c>
    </row>
    <row r="12" spans="1:8" x14ac:dyDescent="0.25">
      <c r="B12" s="23" t="s">
        <v>44</v>
      </c>
      <c r="C12" s="37">
        <v>1131.46</v>
      </c>
      <c r="D12" s="37">
        <v>881.11</v>
      </c>
      <c r="E12" s="37">
        <v>830.12</v>
      </c>
      <c r="F12" s="37">
        <v>767.48</v>
      </c>
      <c r="G12" s="37">
        <v>797.45</v>
      </c>
      <c r="H12" s="37">
        <v>772.73</v>
      </c>
    </row>
    <row r="13" spans="1:8" x14ac:dyDescent="0.25">
      <c r="B13" s="23" t="s">
        <v>45</v>
      </c>
      <c r="C13" s="37">
        <v>166.76</v>
      </c>
      <c r="D13" s="37">
        <v>116.76</v>
      </c>
      <c r="E13" s="37">
        <v>106.58</v>
      </c>
      <c r="F13" s="37">
        <v>94.06</v>
      </c>
      <c r="G13" s="37">
        <v>100.05</v>
      </c>
      <c r="H13" s="37">
        <v>95.11</v>
      </c>
    </row>
    <row r="14" spans="1:8" x14ac:dyDescent="0.25">
      <c r="B14" s="23" t="s">
        <v>46</v>
      </c>
      <c r="C14" s="37">
        <v>1035.58</v>
      </c>
      <c r="D14" s="37">
        <v>668.13</v>
      </c>
      <c r="E14" s="37">
        <v>593.29999999999995</v>
      </c>
      <c r="F14" s="37">
        <v>501.35</v>
      </c>
      <c r="G14" s="37">
        <v>545.34</v>
      </c>
      <c r="H14" s="37">
        <v>509.05</v>
      </c>
    </row>
    <row r="15" spans="1:8" x14ac:dyDescent="0.25">
      <c r="B15" s="23" t="s">
        <v>47</v>
      </c>
      <c r="C15" s="37">
        <v>357.33</v>
      </c>
      <c r="D15" s="37">
        <v>238.67</v>
      </c>
      <c r="E15" s="37">
        <v>214.5</v>
      </c>
      <c r="F15" s="37">
        <v>184.8</v>
      </c>
      <c r="G15" s="37">
        <v>199.01</v>
      </c>
      <c r="H15" s="37">
        <v>187.29</v>
      </c>
    </row>
    <row r="16" spans="1:8" x14ac:dyDescent="0.25">
      <c r="B16" s="23" t="s">
        <v>14</v>
      </c>
      <c r="C16" s="37">
        <v>75.209999999999994</v>
      </c>
      <c r="D16" s="37">
        <v>60.37</v>
      </c>
      <c r="E16" s="37">
        <v>42.72</v>
      </c>
      <c r="F16" s="37">
        <v>30.11</v>
      </c>
      <c r="G16" s="37">
        <v>44.24</v>
      </c>
      <c r="H16" s="37">
        <v>50.39</v>
      </c>
    </row>
    <row r="17" spans="2:8" x14ac:dyDescent="0.25">
      <c r="B17" s="23" t="s">
        <v>15</v>
      </c>
      <c r="C17" s="37">
        <v>12.07</v>
      </c>
      <c r="D17" s="37">
        <v>9.1999999999999993</v>
      </c>
      <c r="E17" s="37">
        <v>5.88</v>
      </c>
      <c r="F17" s="37">
        <v>6.26</v>
      </c>
      <c r="G17" s="37">
        <v>6.8</v>
      </c>
      <c r="H17" s="37">
        <v>7.98</v>
      </c>
    </row>
    <row r="18" spans="2:8" x14ac:dyDescent="0.25">
      <c r="B18" s="23" t="s">
        <v>33</v>
      </c>
      <c r="C18" s="37">
        <v>829.94350299999996</v>
      </c>
      <c r="D18" s="37">
        <v>858.228792</v>
      </c>
      <c r="E18" s="37">
        <v>871.79601300000002</v>
      </c>
      <c r="F18" s="37">
        <v>933.30884200000003</v>
      </c>
      <c r="G18" s="37">
        <v>813.75299299999995</v>
      </c>
      <c r="H18" s="37">
        <v>948.12298399999997</v>
      </c>
    </row>
    <row r="19" spans="2:8" x14ac:dyDescent="0.25">
      <c r="B19" s="23" t="s">
        <v>16</v>
      </c>
      <c r="C19" s="37">
        <v>60</v>
      </c>
      <c r="D19" s="37">
        <v>50</v>
      </c>
      <c r="E19" s="37">
        <v>50</v>
      </c>
      <c r="F19" s="37">
        <v>55</v>
      </c>
      <c r="G19" s="37">
        <v>55</v>
      </c>
      <c r="H19" s="37">
        <v>65</v>
      </c>
    </row>
    <row r="20" spans="2:8" x14ac:dyDescent="0.25">
      <c r="B20" s="23" t="s">
        <v>17</v>
      </c>
      <c r="C20" s="37">
        <v>727.130358</v>
      </c>
      <c r="D20" s="37">
        <v>663.784178</v>
      </c>
      <c r="E20" s="37">
        <v>669.45325700000001</v>
      </c>
      <c r="F20" s="37">
        <v>625.82444499999997</v>
      </c>
      <c r="G20" s="37">
        <v>557.15766900000006</v>
      </c>
      <c r="H20" s="37">
        <v>711.424667</v>
      </c>
    </row>
    <row r="21" spans="2:8" x14ac:dyDescent="0.25">
      <c r="B21" s="23" t="s">
        <v>56</v>
      </c>
      <c r="C21" s="37">
        <v>69.427240999999995</v>
      </c>
      <c r="D21" s="37">
        <v>58.315756</v>
      </c>
      <c r="E21" s="37">
        <v>46.516275</v>
      </c>
      <c r="F21" s="37">
        <v>42.949424999999998</v>
      </c>
      <c r="G21" s="37">
        <v>35.871040000000001</v>
      </c>
      <c r="H21" s="37">
        <v>55.940465000000003</v>
      </c>
    </row>
    <row r="22" spans="2:8" x14ac:dyDescent="0.25">
      <c r="B22" s="23" t="s">
        <v>20</v>
      </c>
      <c r="C22" s="37">
        <v>142.22</v>
      </c>
      <c r="D22" s="37">
        <v>120.08</v>
      </c>
      <c r="E22" s="37">
        <v>159.77000000000001</v>
      </c>
      <c r="F22" s="37">
        <v>162.36000000000001</v>
      </c>
      <c r="G22" s="37">
        <v>170.27</v>
      </c>
      <c r="H22" s="37">
        <v>169.45</v>
      </c>
    </row>
    <row r="23" spans="2:8" x14ac:dyDescent="0.25">
      <c r="B23" s="23" t="s">
        <v>9</v>
      </c>
      <c r="C23" s="37">
        <v>64.168796</v>
      </c>
      <c r="D23" s="37">
        <v>58.252828999999998</v>
      </c>
      <c r="E23" s="37">
        <v>56.973779999999998</v>
      </c>
      <c r="F23" s="37">
        <v>58.790821000000001</v>
      </c>
      <c r="G23" s="37">
        <v>55.98292</v>
      </c>
      <c r="H23" s="37">
        <v>64.303403000000003</v>
      </c>
    </row>
    <row r="24" spans="2:8" x14ac:dyDescent="0.25">
      <c r="B24" s="23" t="s">
        <v>21</v>
      </c>
      <c r="C24" s="37">
        <v>210</v>
      </c>
      <c r="D24" s="37">
        <v>160</v>
      </c>
      <c r="E24" s="37">
        <v>150</v>
      </c>
      <c r="F24" s="37">
        <v>150</v>
      </c>
      <c r="G24" s="37">
        <v>135</v>
      </c>
      <c r="H24" s="37">
        <v>170</v>
      </c>
    </row>
    <row r="25" spans="2:8" x14ac:dyDescent="0.25">
      <c r="B25" s="23" t="s">
        <v>22</v>
      </c>
      <c r="C25" s="37">
        <v>165.1</v>
      </c>
      <c r="D25" s="37">
        <v>134.6</v>
      </c>
      <c r="E25" s="37">
        <v>140.69999999999999</v>
      </c>
      <c r="F25" s="37">
        <v>120.4</v>
      </c>
      <c r="G25" s="37">
        <v>116.1</v>
      </c>
      <c r="H25" s="37">
        <v>139.4</v>
      </c>
    </row>
    <row r="26" spans="2:8" x14ac:dyDescent="0.25">
      <c r="B26" s="23" t="s">
        <v>23</v>
      </c>
      <c r="C26" s="37">
        <v>1696.57</v>
      </c>
      <c r="D26" s="37">
        <v>1431.41</v>
      </c>
      <c r="E26" s="37">
        <v>1371.28</v>
      </c>
      <c r="F26" s="37">
        <v>1518.72</v>
      </c>
      <c r="G26" s="37">
        <v>1232.9100000000001</v>
      </c>
      <c r="H26" s="37">
        <v>1563.35</v>
      </c>
    </row>
    <row r="27" spans="2:8" x14ac:dyDescent="0.25">
      <c r="B27" s="23" t="s">
        <v>25</v>
      </c>
      <c r="C27" s="37">
        <v>58.53</v>
      </c>
      <c r="D27" s="37">
        <v>56.1</v>
      </c>
      <c r="E27" s="37">
        <v>59.76</v>
      </c>
      <c r="F27" s="37">
        <v>49.14</v>
      </c>
      <c r="G27" s="37">
        <v>52.59</v>
      </c>
      <c r="H27" s="37">
        <v>61.8</v>
      </c>
    </row>
    <row r="28" spans="2:8" x14ac:dyDescent="0.25">
      <c r="B28" s="23" t="s">
        <v>57</v>
      </c>
      <c r="C28" s="37">
        <v>22.14</v>
      </c>
      <c r="D28" s="37">
        <v>17.55</v>
      </c>
      <c r="E28" s="37">
        <v>14.29</v>
      </c>
      <c r="F28" s="37">
        <v>13.45</v>
      </c>
      <c r="G28" s="37">
        <v>11.62</v>
      </c>
      <c r="H28" s="37">
        <v>16.37</v>
      </c>
    </row>
    <row r="29" spans="2:8" x14ac:dyDescent="0.25">
      <c r="B29" s="23" t="s">
        <v>24</v>
      </c>
      <c r="C29" s="37">
        <v>28.26</v>
      </c>
      <c r="D29" s="37">
        <v>20.63</v>
      </c>
      <c r="E29" s="37">
        <v>22.74</v>
      </c>
      <c r="F29" s="37">
        <v>21.46</v>
      </c>
      <c r="G29" s="37">
        <v>29.68</v>
      </c>
      <c r="H29" s="37">
        <v>29.23</v>
      </c>
    </row>
    <row r="30" spans="2:8" x14ac:dyDescent="0.25">
      <c r="B30" s="23" t="s">
        <v>58</v>
      </c>
      <c r="C30" s="37">
        <v>2.82</v>
      </c>
      <c r="D30" s="37">
        <v>1.78</v>
      </c>
      <c r="E30" s="37">
        <v>8.9</v>
      </c>
      <c r="F30" s="37">
        <v>11.67</v>
      </c>
      <c r="G30" s="37">
        <v>10.11</v>
      </c>
      <c r="H30" s="37">
        <v>11.72</v>
      </c>
    </row>
    <row r="31" spans="2:8" x14ac:dyDescent="0.25">
      <c r="B31" s="23" t="s">
        <v>26</v>
      </c>
      <c r="C31" s="37">
        <v>878.53</v>
      </c>
      <c r="D31" s="37">
        <v>796.24</v>
      </c>
      <c r="E31" s="37">
        <v>716.69</v>
      </c>
      <c r="F31" s="37">
        <v>736.97</v>
      </c>
      <c r="G31" s="37">
        <v>751.8</v>
      </c>
      <c r="H31" s="37">
        <v>818.56</v>
      </c>
    </row>
    <row r="32" spans="2:8" x14ac:dyDescent="0.25">
      <c r="B32" s="23" t="s">
        <v>27</v>
      </c>
      <c r="C32" s="37">
        <v>534.51003200000002</v>
      </c>
      <c r="D32" s="37">
        <v>477.33561700000001</v>
      </c>
      <c r="E32" s="37">
        <v>410.94857400000001</v>
      </c>
      <c r="F32" s="37">
        <v>424.51892299999997</v>
      </c>
      <c r="G32" s="37">
        <v>397.11310600000002</v>
      </c>
      <c r="H32" s="37">
        <v>456.15261700000002</v>
      </c>
    </row>
    <row r="33" spans="2:8" x14ac:dyDescent="0.25">
      <c r="B33" s="23" t="s">
        <v>28</v>
      </c>
      <c r="C33" s="37">
        <v>139.08000000000001</v>
      </c>
      <c r="D33" s="37">
        <v>162.33000000000001</v>
      </c>
      <c r="E33" s="37">
        <v>194.77</v>
      </c>
      <c r="F33" s="37">
        <v>256.19</v>
      </c>
      <c r="G33" s="37">
        <v>227.08</v>
      </c>
      <c r="H33" s="37">
        <v>193.44</v>
      </c>
    </row>
    <row r="34" spans="2:8" x14ac:dyDescent="0.25">
      <c r="B34" s="23" t="s">
        <v>29</v>
      </c>
      <c r="C34" s="37">
        <v>260</v>
      </c>
      <c r="D34" s="37">
        <v>185</v>
      </c>
      <c r="E34" s="37">
        <v>190</v>
      </c>
      <c r="F34" s="37">
        <v>190</v>
      </c>
      <c r="G34" s="37">
        <v>195</v>
      </c>
      <c r="H34" s="37">
        <v>210</v>
      </c>
    </row>
    <row r="35" spans="2:8" x14ac:dyDescent="0.25">
      <c r="B35" s="23" t="s">
        <v>30</v>
      </c>
      <c r="C35" s="37">
        <v>33.04</v>
      </c>
      <c r="D35" s="37">
        <v>33.04</v>
      </c>
      <c r="E35" s="37">
        <v>33.04</v>
      </c>
      <c r="F35" s="37">
        <v>33.04</v>
      </c>
      <c r="G35" s="37">
        <v>33.04</v>
      </c>
      <c r="H35" s="37">
        <v>33.04</v>
      </c>
    </row>
    <row r="36" spans="2:8" x14ac:dyDescent="0.25">
      <c r="B36" s="23" t="s">
        <v>34</v>
      </c>
      <c r="C36" s="37">
        <v>19.02</v>
      </c>
      <c r="D36" s="37">
        <v>17.04</v>
      </c>
      <c r="E36" s="37">
        <v>14.94</v>
      </c>
      <c r="F36" s="37">
        <v>14.29</v>
      </c>
      <c r="G36" s="37">
        <v>14.67</v>
      </c>
      <c r="H36" s="37">
        <v>16.690000000000001</v>
      </c>
    </row>
    <row r="37" spans="2:8" x14ac:dyDescent="0.25">
      <c r="B37" s="23" t="s">
        <v>32</v>
      </c>
      <c r="C37" s="37">
        <v>23.2</v>
      </c>
      <c r="D37" s="37">
        <v>18.600000000000001</v>
      </c>
      <c r="E37" s="37">
        <v>16.600000000000001</v>
      </c>
      <c r="F37" s="37">
        <v>17.5</v>
      </c>
      <c r="G37" s="37">
        <v>17</v>
      </c>
      <c r="H37" s="37">
        <v>19.3</v>
      </c>
    </row>
    <row r="38" spans="2:8" x14ac:dyDescent="0.25">
      <c r="B38" s="23" t="s">
        <v>31</v>
      </c>
      <c r="C38" s="37">
        <v>118.221</v>
      </c>
      <c r="D38" s="37">
        <v>81.945999999999998</v>
      </c>
      <c r="E38" s="37">
        <v>67.507000000000005</v>
      </c>
      <c r="F38" s="37">
        <v>69.001000000000005</v>
      </c>
      <c r="G38" s="37">
        <v>71.605999999999995</v>
      </c>
      <c r="H38" s="37">
        <v>86.433000000000007</v>
      </c>
    </row>
    <row r="39" spans="2:8" x14ac:dyDescent="0.25">
      <c r="B39" s="23" t="s">
        <v>35</v>
      </c>
      <c r="C39" s="37">
        <v>2085.890973</v>
      </c>
      <c r="D39" s="37">
        <v>1567.254925</v>
      </c>
      <c r="E39" s="37">
        <v>1246.6034629999999</v>
      </c>
      <c r="F39" s="37">
        <v>1189.086976</v>
      </c>
      <c r="G39" s="37">
        <v>1173.578765</v>
      </c>
      <c r="H39" s="37">
        <v>1334.5459129999999</v>
      </c>
    </row>
    <row r="40" spans="2:8" x14ac:dyDescent="0.25">
      <c r="B40" s="23" t="s">
        <v>59</v>
      </c>
      <c r="C40" s="37">
        <v>48.88</v>
      </c>
      <c r="D40" s="37">
        <v>46.26</v>
      </c>
      <c r="E40" s="37">
        <v>42.58</v>
      </c>
      <c r="F40" s="37">
        <v>29.03</v>
      </c>
      <c r="G40" s="37">
        <v>28.18</v>
      </c>
      <c r="H40" s="37">
        <v>36.39</v>
      </c>
    </row>
    <row r="42" spans="2:8" x14ac:dyDescent="0.25">
      <c r="B42" s="38" t="s">
        <v>48</v>
      </c>
      <c r="C42" s="39">
        <f>SUM(Demand_per_country[APR])</f>
        <v>12086.745672000001</v>
      </c>
      <c r="D42" s="39">
        <f>SUM(Demand_per_country[MAY])</f>
        <v>9884.8529010000002</v>
      </c>
      <c r="E42" s="39">
        <f>SUM(Demand_per_country[JUN])</f>
        <v>9113.2583619999987</v>
      </c>
      <c r="F42" s="39">
        <f>SUM(Demand_per_country[JUL])</f>
        <v>9049.5700030000007</v>
      </c>
      <c r="G42" s="39">
        <f>SUM(Demand_per_country[AUG])</f>
        <v>8613.6885330000005</v>
      </c>
      <c r="H42" s="39">
        <f>SUM(Demand_per_country[SEP])</f>
        <v>9697.2463559999978</v>
      </c>
    </row>
    <row r="44" spans="2:8" x14ac:dyDescent="0.25">
      <c r="B44" s="52" t="s">
        <v>73</v>
      </c>
      <c r="C44" s="52"/>
      <c r="D44" s="52"/>
      <c r="E44" s="52"/>
      <c r="F44" s="52"/>
    </row>
    <row r="45" spans="2:8" x14ac:dyDescent="0.25">
      <c r="B45" s="7" t="s">
        <v>72</v>
      </c>
      <c r="C45" s="23"/>
      <c r="D45" s="23"/>
      <c r="E45" s="1"/>
      <c r="F45" s="23"/>
    </row>
    <row r="46" spans="2:8" x14ac:dyDescent="0.25">
      <c r="B46" s="7" t="s">
        <v>79</v>
      </c>
      <c r="C46" s="23"/>
      <c r="D46" s="23"/>
      <c r="E46" s="1"/>
      <c r="F46" s="23"/>
    </row>
    <row r="47" spans="2:8" x14ac:dyDescent="0.25">
      <c r="B47" s="7" t="s">
        <v>77</v>
      </c>
      <c r="C47" s="23"/>
      <c r="D47" s="23"/>
      <c r="E47" s="1"/>
      <c r="F47" s="23"/>
    </row>
  </sheetData>
  <mergeCells count="1">
    <mergeCell ref="B44:F44"/>
  </mergeCells>
  <pageMargins left="0.7" right="0.7" top="0.75" bottom="0.75" header="0.3" footer="0.3"/>
  <tableParts count="1">
    <tablePart r:id="rId1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AD45D9-CBB0-421B-B13C-D87299B8040E}">
  <dimension ref="A2:AW48"/>
  <sheetViews>
    <sheetView showGridLines="0" tabSelected="1" zoomScale="85" zoomScaleNormal="85" workbookViewId="0">
      <selection activeCell="A6" sqref="A6"/>
    </sheetView>
  </sheetViews>
  <sheetFormatPr defaultColWidth="9.140625" defaultRowHeight="15.75" x14ac:dyDescent="0.25"/>
  <cols>
    <col min="1" max="3" width="9.140625" style="23"/>
    <col min="4" max="5" width="11.85546875" style="23" customWidth="1"/>
    <col min="6" max="6" width="11.85546875" style="1" customWidth="1"/>
    <col min="7" max="8" width="11.85546875" style="23" customWidth="1"/>
    <col min="9" max="9" width="11.85546875" style="1" customWidth="1"/>
    <col min="10" max="11" width="11.85546875" style="23" customWidth="1"/>
    <col min="12" max="12" width="11.85546875" style="1" customWidth="1"/>
    <col min="13" max="14" width="11.85546875" style="23" customWidth="1"/>
    <col min="15" max="15" width="11.85546875" style="1" customWidth="1"/>
    <col min="16" max="17" width="11.85546875" style="23" customWidth="1"/>
    <col min="18" max="18" width="11.85546875" style="1" customWidth="1"/>
    <col min="19" max="20" width="11.85546875" style="23" customWidth="1"/>
    <col min="21" max="21" width="11.85546875" style="1" customWidth="1"/>
    <col min="22" max="22" width="9.140625" style="23"/>
    <col min="50" max="16384" width="9.140625" style="23"/>
  </cols>
  <sheetData>
    <row r="2" spans="1:21" ht="15" customHeight="1" x14ac:dyDescent="0.25">
      <c r="B2" s="42" t="s">
        <v>71</v>
      </c>
      <c r="F2" s="23"/>
      <c r="I2" s="23"/>
      <c r="L2" s="23"/>
      <c r="O2" s="23"/>
      <c r="R2" s="23"/>
      <c r="U2" s="23"/>
    </row>
    <row r="4" spans="1:21" x14ac:dyDescent="0.25">
      <c r="C4" s="54" t="s">
        <v>61</v>
      </c>
      <c r="D4" s="56" t="s">
        <v>62</v>
      </c>
      <c r="E4" s="53"/>
      <c r="F4" s="57"/>
      <c r="G4" s="56" t="s">
        <v>63</v>
      </c>
      <c r="H4" s="53"/>
      <c r="I4" s="57"/>
      <c r="J4" s="56" t="s">
        <v>64</v>
      </c>
      <c r="K4" s="53"/>
      <c r="L4" s="57"/>
      <c r="M4" s="56" t="s">
        <v>65</v>
      </c>
      <c r="N4" s="53"/>
      <c r="O4" s="57"/>
      <c r="P4" s="56" t="s">
        <v>66</v>
      </c>
      <c r="Q4" s="53"/>
      <c r="R4" s="57"/>
      <c r="S4" s="53" t="s">
        <v>67</v>
      </c>
      <c r="T4" s="53"/>
      <c r="U4" s="53"/>
    </row>
    <row r="5" spans="1:21" x14ac:dyDescent="0.25">
      <c r="C5" s="55"/>
      <c r="D5" s="8" t="s">
        <v>68</v>
      </c>
      <c r="E5" s="9" t="s">
        <v>69</v>
      </c>
      <c r="F5" s="10" t="s">
        <v>48</v>
      </c>
      <c r="G5" s="8" t="s">
        <v>68</v>
      </c>
      <c r="H5" s="9" t="s">
        <v>69</v>
      </c>
      <c r="I5" s="10" t="s">
        <v>48</v>
      </c>
      <c r="J5" s="8" t="s">
        <v>68</v>
      </c>
      <c r="K5" s="9" t="s">
        <v>69</v>
      </c>
      <c r="L5" s="10" t="s">
        <v>48</v>
      </c>
      <c r="M5" s="8" t="s">
        <v>68</v>
      </c>
      <c r="N5" s="9" t="s">
        <v>69</v>
      </c>
      <c r="O5" s="10" t="s">
        <v>48</v>
      </c>
      <c r="P5" s="8" t="s">
        <v>68</v>
      </c>
      <c r="Q5" s="9" t="s">
        <v>69</v>
      </c>
      <c r="R5" s="10" t="s">
        <v>48</v>
      </c>
      <c r="S5" s="8" t="s">
        <v>68</v>
      </c>
      <c r="T5" s="9" t="s">
        <v>69</v>
      </c>
      <c r="U5" s="10" t="s">
        <v>48</v>
      </c>
    </row>
    <row r="6" spans="1:21" x14ac:dyDescent="0.25">
      <c r="A6" s="49"/>
      <c r="C6" s="3" t="s">
        <v>6</v>
      </c>
      <c r="D6" s="11"/>
      <c r="E6" s="12"/>
      <c r="F6" s="13">
        <v>209.78</v>
      </c>
      <c r="G6" s="11"/>
      <c r="H6" s="12"/>
      <c r="I6" s="13">
        <v>175.83</v>
      </c>
      <c r="J6" s="11"/>
      <c r="K6" s="12"/>
      <c r="L6" s="13">
        <v>130.63</v>
      </c>
      <c r="M6" s="11"/>
      <c r="N6" s="12"/>
      <c r="O6" s="13">
        <v>143.5</v>
      </c>
      <c r="P6" s="11"/>
      <c r="Q6" s="12"/>
      <c r="R6" s="13">
        <v>151.66999999999999</v>
      </c>
      <c r="S6" s="11"/>
      <c r="T6" s="12"/>
      <c r="U6" s="13">
        <v>186.49</v>
      </c>
    </row>
    <row r="7" spans="1:21" x14ac:dyDescent="0.25">
      <c r="A7" s="49"/>
      <c r="C7" s="3" t="s">
        <v>51</v>
      </c>
      <c r="D7" s="14">
        <v>4.42</v>
      </c>
      <c r="E7" s="15">
        <v>0</v>
      </c>
      <c r="F7" s="16">
        <v>4.42</v>
      </c>
      <c r="G7" s="14">
        <v>2.75</v>
      </c>
      <c r="H7" s="15">
        <v>0</v>
      </c>
      <c r="I7" s="16">
        <v>2.75</v>
      </c>
      <c r="J7" s="14">
        <v>1.89</v>
      </c>
      <c r="K7" s="15">
        <v>0</v>
      </c>
      <c r="L7" s="16">
        <v>1.89</v>
      </c>
      <c r="M7" s="14">
        <v>1.83</v>
      </c>
      <c r="N7" s="15">
        <v>0</v>
      </c>
      <c r="O7" s="16">
        <v>1.83</v>
      </c>
      <c r="P7" s="14">
        <v>1.83</v>
      </c>
      <c r="Q7" s="15">
        <v>0</v>
      </c>
      <c r="R7" s="16">
        <v>1.83</v>
      </c>
      <c r="S7" s="14">
        <v>2.37</v>
      </c>
      <c r="T7" s="15">
        <v>0</v>
      </c>
      <c r="U7" s="16">
        <v>2.37</v>
      </c>
    </row>
    <row r="8" spans="1:21" x14ac:dyDescent="0.25">
      <c r="A8" s="49"/>
      <c r="C8" s="3" t="s">
        <v>52</v>
      </c>
      <c r="D8" s="11">
        <v>236.010414</v>
      </c>
      <c r="E8" s="12">
        <v>113.78277799999999</v>
      </c>
      <c r="F8" s="13">
        <v>349.79319199999998</v>
      </c>
      <c r="G8" s="11">
        <v>217.090656</v>
      </c>
      <c r="H8" s="12">
        <v>112.856301</v>
      </c>
      <c r="I8" s="13">
        <v>329.946957</v>
      </c>
      <c r="J8" s="11">
        <v>185.48288199999999</v>
      </c>
      <c r="K8" s="12">
        <v>153.735547</v>
      </c>
      <c r="L8" s="13">
        <v>339.21842900000001</v>
      </c>
      <c r="M8" s="11">
        <v>171.267911</v>
      </c>
      <c r="N8" s="12">
        <v>185.274663</v>
      </c>
      <c r="O8" s="13">
        <v>356.542574</v>
      </c>
      <c r="P8" s="11">
        <v>163.311477</v>
      </c>
      <c r="Q8" s="12">
        <v>162.56910300000001</v>
      </c>
      <c r="R8" s="13">
        <v>325.88058000000001</v>
      </c>
      <c r="S8" s="11">
        <v>199.93872999999999</v>
      </c>
      <c r="T8" s="12">
        <v>145.720619</v>
      </c>
      <c r="U8" s="13">
        <v>345.65934900000002</v>
      </c>
    </row>
    <row r="9" spans="1:21" x14ac:dyDescent="0.25">
      <c r="A9" s="49"/>
      <c r="C9" s="3" t="s">
        <v>53</v>
      </c>
      <c r="D9" s="14">
        <v>99.080577000000005</v>
      </c>
      <c r="E9" s="15">
        <v>0</v>
      </c>
      <c r="F9" s="16">
        <v>99.080577000000005</v>
      </c>
      <c r="G9" s="14">
        <v>82.207846000000004</v>
      </c>
      <c r="H9" s="15">
        <v>0</v>
      </c>
      <c r="I9" s="16">
        <v>82.207846000000004</v>
      </c>
      <c r="J9" s="14">
        <v>45.321570000000001</v>
      </c>
      <c r="K9" s="15">
        <v>0</v>
      </c>
      <c r="L9" s="16">
        <v>45.321570000000001</v>
      </c>
      <c r="M9" s="14">
        <v>39.716996999999999</v>
      </c>
      <c r="N9" s="15">
        <v>0</v>
      </c>
      <c r="O9" s="16">
        <v>39.716996999999999</v>
      </c>
      <c r="P9" s="14">
        <v>38.045459000000001</v>
      </c>
      <c r="Q9" s="15">
        <v>0</v>
      </c>
      <c r="R9" s="16">
        <v>38.045459000000001</v>
      </c>
      <c r="S9" s="14">
        <v>52.643957</v>
      </c>
      <c r="T9" s="15">
        <v>0</v>
      </c>
      <c r="U9" s="16">
        <v>52.643957</v>
      </c>
    </row>
    <row r="10" spans="1:21" x14ac:dyDescent="0.25">
      <c r="A10" s="49"/>
      <c r="C10" s="3" t="s">
        <v>43</v>
      </c>
      <c r="D10" s="11">
        <v>63.5</v>
      </c>
      <c r="E10" s="12">
        <v>24.7</v>
      </c>
      <c r="F10" s="13">
        <v>88.2</v>
      </c>
      <c r="G10" s="11">
        <v>44.6</v>
      </c>
      <c r="H10" s="12">
        <v>17.3</v>
      </c>
      <c r="I10" s="13">
        <v>61.900000000000006</v>
      </c>
      <c r="J10" s="11">
        <v>45.9</v>
      </c>
      <c r="K10" s="12">
        <v>17.899999999999999</v>
      </c>
      <c r="L10" s="13">
        <v>63.8</v>
      </c>
      <c r="M10" s="11">
        <v>41.3</v>
      </c>
      <c r="N10" s="12">
        <v>16.100000000000001</v>
      </c>
      <c r="O10" s="13">
        <v>57.4</v>
      </c>
      <c r="P10" s="11">
        <v>39.9</v>
      </c>
      <c r="Q10" s="12">
        <v>15.5</v>
      </c>
      <c r="R10" s="13">
        <v>55.4</v>
      </c>
      <c r="S10" s="11">
        <v>42.1</v>
      </c>
      <c r="T10" s="12">
        <v>16.399999999999999</v>
      </c>
      <c r="U10" s="13">
        <v>58.5</v>
      </c>
    </row>
    <row r="11" spans="1:21" x14ac:dyDescent="0.25">
      <c r="A11" s="49"/>
      <c r="C11" s="3" t="s">
        <v>54</v>
      </c>
      <c r="D11" s="14">
        <v>91.38</v>
      </c>
      <c r="E11" s="15">
        <v>0</v>
      </c>
      <c r="F11" s="16">
        <v>91.38</v>
      </c>
      <c r="G11" s="14">
        <v>70.2</v>
      </c>
      <c r="H11" s="15">
        <v>0</v>
      </c>
      <c r="I11" s="16">
        <v>70.2</v>
      </c>
      <c r="J11" s="14">
        <v>44.44</v>
      </c>
      <c r="K11" s="15">
        <v>0</v>
      </c>
      <c r="L11" s="16">
        <v>44.44</v>
      </c>
      <c r="M11" s="14">
        <v>35.82</v>
      </c>
      <c r="N11" s="15">
        <v>0</v>
      </c>
      <c r="O11" s="16">
        <v>35.82</v>
      </c>
      <c r="P11" s="14">
        <v>37.86</v>
      </c>
      <c r="Q11" s="15">
        <v>0</v>
      </c>
      <c r="R11" s="16">
        <v>37.86</v>
      </c>
      <c r="S11" s="14">
        <v>56.37</v>
      </c>
      <c r="T11" s="15">
        <v>0</v>
      </c>
      <c r="U11" s="16">
        <v>56.37</v>
      </c>
    </row>
    <row r="12" spans="1:21" x14ac:dyDescent="0.25">
      <c r="A12" s="49"/>
      <c r="C12" s="3" t="s">
        <v>11</v>
      </c>
      <c r="D12" s="11">
        <v>219</v>
      </c>
      <c r="E12" s="12">
        <v>30</v>
      </c>
      <c r="F12" s="13">
        <v>249</v>
      </c>
      <c r="G12" s="11">
        <v>142</v>
      </c>
      <c r="H12" s="12">
        <v>30</v>
      </c>
      <c r="I12" s="13">
        <v>172</v>
      </c>
      <c r="J12" s="11">
        <v>109</v>
      </c>
      <c r="K12" s="12">
        <v>30</v>
      </c>
      <c r="L12" s="13">
        <v>139</v>
      </c>
      <c r="M12" s="11">
        <v>78</v>
      </c>
      <c r="N12" s="12">
        <v>30</v>
      </c>
      <c r="O12" s="13">
        <v>108</v>
      </c>
      <c r="P12" s="11">
        <v>95</v>
      </c>
      <c r="Q12" s="12">
        <v>30</v>
      </c>
      <c r="R12" s="13">
        <v>125</v>
      </c>
      <c r="S12" s="11">
        <v>132</v>
      </c>
      <c r="T12" s="12">
        <v>30</v>
      </c>
      <c r="U12" s="13">
        <v>162</v>
      </c>
    </row>
    <row r="13" spans="1:21" x14ac:dyDescent="0.25">
      <c r="A13" s="49"/>
      <c r="C13" s="3" t="s">
        <v>44</v>
      </c>
      <c r="D13" s="14">
        <v>878.47</v>
      </c>
      <c r="E13" s="15">
        <v>252.99</v>
      </c>
      <c r="F13" s="16">
        <v>1131.46</v>
      </c>
      <c r="G13" s="14">
        <v>684.1</v>
      </c>
      <c r="H13" s="15">
        <v>197.01</v>
      </c>
      <c r="I13" s="16">
        <v>881.11</v>
      </c>
      <c r="J13" s="14">
        <v>644.51</v>
      </c>
      <c r="K13" s="15">
        <v>185.61</v>
      </c>
      <c r="L13" s="16">
        <v>830.12</v>
      </c>
      <c r="M13" s="14">
        <v>595.87</v>
      </c>
      <c r="N13" s="15">
        <v>171.61</v>
      </c>
      <c r="O13" s="16">
        <v>767.48</v>
      </c>
      <c r="P13" s="14">
        <v>619.14</v>
      </c>
      <c r="Q13" s="15">
        <v>178.31</v>
      </c>
      <c r="R13" s="16">
        <v>797.45</v>
      </c>
      <c r="S13" s="14">
        <v>599.95000000000005</v>
      </c>
      <c r="T13" s="15">
        <v>172.78</v>
      </c>
      <c r="U13" s="16">
        <v>772.73</v>
      </c>
    </row>
    <row r="14" spans="1:21" x14ac:dyDescent="0.25">
      <c r="A14" s="49"/>
      <c r="C14" s="3" t="s">
        <v>45</v>
      </c>
      <c r="D14" s="11">
        <v>129.47</v>
      </c>
      <c r="E14" s="12">
        <v>37.29</v>
      </c>
      <c r="F14" s="13">
        <v>166.76</v>
      </c>
      <c r="G14" s="11">
        <v>90.65</v>
      </c>
      <c r="H14" s="12">
        <v>26.11</v>
      </c>
      <c r="I14" s="13">
        <v>116.76</v>
      </c>
      <c r="J14" s="11">
        <v>82.75</v>
      </c>
      <c r="K14" s="12">
        <v>23.83</v>
      </c>
      <c r="L14" s="13">
        <v>106.58</v>
      </c>
      <c r="M14" s="11">
        <v>73.03</v>
      </c>
      <c r="N14" s="12">
        <v>21.03</v>
      </c>
      <c r="O14" s="13">
        <v>94.06</v>
      </c>
      <c r="P14" s="11">
        <v>77.680000000000007</v>
      </c>
      <c r="Q14" s="12">
        <v>22.37</v>
      </c>
      <c r="R14" s="13">
        <v>100.05000000000001</v>
      </c>
      <c r="S14" s="11">
        <v>73.84</v>
      </c>
      <c r="T14" s="12">
        <v>21.27</v>
      </c>
      <c r="U14" s="13">
        <v>95.11</v>
      </c>
    </row>
    <row r="15" spans="1:21" x14ac:dyDescent="0.25">
      <c r="A15" s="49"/>
      <c r="C15" s="3" t="s">
        <v>46</v>
      </c>
      <c r="D15" s="14">
        <v>804.03</v>
      </c>
      <c r="E15" s="15">
        <v>231.55</v>
      </c>
      <c r="F15" s="16">
        <v>1035.58</v>
      </c>
      <c r="G15" s="14">
        <v>518.74</v>
      </c>
      <c r="H15" s="15">
        <v>149.38999999999999</v>
      </c>
      <c r="I15" s="16">
        <v>668.13</v>
      </c>
      <c r="J15" s="14">
        <v>460.64</v>
      </c>
      <c r="K15" s="15">
        <v>132.66</v>
      </c>
      <c r="L15" s="16">
        <v>593.29999999999995</v>
      </c>
      <c r="M15" s="14">
        <v>389.25</v>
      </c>
      <c r="N15" s="15">
        <v>112.1</v>
      </c>
      <c r="O15" s="16">
        <v>501.35</v>
      </c>
      <c r="P15" s="14">
        <v>423.4</v>
      </c>
      <c r="Q15" s="15">
        <v>121.94</v>
      </c>
      <c r="R15" s="16">
        <v>545.33999999999992</v>
      </c>
      <c r="S15" s="14">
        <v>395.23</v>
      </c>
      <c r="T15" s="15">
        <v>113.82</v>
      </c>
      <c r="U15" s="16">
        <v>509.05</v>
      </c>
    </row>
    <row r="16" spans="1:21" x14ac:dyDescent="0.25">
      <c r="A16" s="49"/>
      <c r="C16" s="3" t="s">
        <v>47</v>
      </c>
      <c r="D16" s="11">
        <v>277.43</v>
      </c>
      <c r="E16" s="12">
        <v>79.900000000000006</v>
      </c>
      <c r="F16" s="13">
        <v>357.33000000000004</v>
      </c>
      <c r="G16" s="11">
        <v>185.3</v>
      </c>
      <c r="H16" s="12">
        <v>53.37</v>
      </c>
      <c r="I16" s="13">
        <v>238.67000000000002</v>
      </c>
      <c r="J16" s="11">
        <v>166.54</v>
      </c>
      <c r="K16" s="12">
        <v>47.96</v>
      </c>
      <c r="L16" s="13">
        <v>214.5</v>
      </c>
      <c r="M16" s="11">
        <v>143.47999999999999</v>
      </c>
      <c r="N16" s="12">
        <v>41.32</v>
      </c>
      <c r="O16" s="13">
        <v>184.79999999999998</v>
      </c>
      <c r="P16" s="11">
        <v>154.51</v>
      </c>
      <c r="Q16" s="12">
        <v>44.5</v>
      </c>
      <c r="R16" s="13">
        <v>199.01</v>
      </c>
      <c r="S16" s="11">
        <v>145.41</v>
      </c>
      <c r="T16" s="12">
        <v>41.88</v>
      </c>
      <c r="U16" s="13">
        <v>187.29</v>
      </c>
    </row>
    <row r="17" spans="1:21" x14ac:dyDescent="0.25">
      <c r="A17" s="49"/>
      <c r="C17" s="3" t="s">
        <v>14</v>
      </c>
      <c r="D17" s="14">
        <v>71.989999999999995</v>
      </c>
      <c r="E17" s="15">
        <v>3.22</v>
      </c>
      <c r="F17" s="16">
        <v>75.209999999999994</v>
      </c>
      <c r="G17" s="14">
        <v>57.79</v>
      </c>
      <c r="H17" s="15">
        <v>2.58</v>
      </c>
      <c r="I17" s="16">
        <v>60.37</v>
      </c>
      <c r="J17" s="14">
        <v>40.89</v>
      </c>
      <c r="K17" s="15">
        <v>1.83</v>
      </c>
      <c r="L17" s="16">
        <v>42.72</v>
      </c>
      <c r="M17" s="14">
        <v>28.82</v>
      </c>
      <c r="N17" s="15">
        <v>1.29</v>
      </c>
      <c r="O17" s="16">
        <v>30.11</v>
      </c>
      <c r="P17" s="14">
        <v>42.34</v>
      </c>
      <c r="Q17" s="15">
        <v>1.89</v>
      </c>
      <c r="R17" s="16">
        <v>44.230000000000004</v>
      </c>
      <c r="S17" s="14">
        <v>48.23</v>
      </c>
      <c r="T17" s="15">
        <v>2.16</v>
      </c>
      <c r="U17" s="16">
        <v>50.39</v>
      </c>
    </row>
    <row r="18" spans="1:21" x14ac:dyDescent="0.25">
      <c r="A18" s="49"/>
      <c r="C18" s="3" t="s">
        <v>15</v>
      </c>
      <c r="D18" s="11">
        <v>11.82</v>
      </c>
      <c r="E18" s="12">
        <v>0.25</v>
      </c>
      <c r="F18" s="13">
        <v>12.07</v>
      </c>
      <c r="G18" s="11">
        <v>8.99</v>
      </c>
      <c r="H18" s="12">
        <v>0.21</v>
      </c>
      <c r="I18" s="13">
        <v>9.2000000000000011</v>
      </c>
      <c r="J18" s="11">
        <v>5.74</v>
      </c>
      <c r="K18" s="12">
        <v>0.14000000000000001</v>
      </c>
      <c r="L18" s="13">
        <v>5.88</v>
      </c>
      <c r="M18" s="11">
        <v>6.12</v>
      </c>
      <c r="N18" s="12">
        <v>0.14000000000000001</v>
      </c>
      <c r="O18" s="13">
        <v>6.26</v>
      </c>
      <c r="P18" s="11">
        <v>6.62</v>
      </c>
      <c r="Q18" s="12">
        <v>0.18</v>
      </c>
      <c r="R18" s="13">
        <v>6.8</v>
      </c>
      <c r="S18" s="11">
        <v>7.78</v>
      </c>
      <c r="T18" s="12">
        <v>0.2</v>
      </c>
      <c r="U18" s="13">
        <v>7.98</v>
      </c>
    </row>
    <row r="19" spans="1:21" x14ac:dyDescent="0.25">
      <c r="A19" s="49"/>
      <c r="C19" s="3" t="s">
        <v>33</v>
      </c>
      <c r="D19" s="14">
        <v>710.85533999999996</v>
      </c>
      <c r="E19" s="15">
        <v>119.088162</v>
      </c>
      <c r="F19" s="16">
        <v>829.94350199999997</v>
      </c>
      <c r="G19" s="14">
        <v>642.61586499999999</v>
      </c>
      <c r="H19" s="15">
        <v>215.61292599999999</v>
      </c>
      <c r="I19" s="16">
        <v>858.228791</v>
      </c>
      <c r="J19" s="14">
        <v>605.13939200000004</v>
      </c>
      <c r="K19" s="15">
        <v>266.65661999999998</v>
      </c>
      <c r="L19" s="16">
        <v>871.79601200000002</v>
      </c>
      <c r="M19" s="14">
        <v>609.78126799999995</v>
      </c>
      <c r="N19" s="15">
        <v>323.52757300000002</v>
      </c>
      <c r="O19" s="16">
        <v>933.30884100000003</v>
      </c>
      <c r="P19" s="14">
        <v>576.27193299999999</v>
      </c>
      <c r="Q19" s="15">
        <v>237.48106000000001</v>
      </c>
      <c r="R19" s="16">
        <v>813.75299300000006</v>
      </c>
      <c r="S19" s="14">
        <v>656.11289399999998</v>
      </c>
      <c r="T19" s="15">
        <v>292.01008899999999</v>
      </c>
      <c r="U19" s="16">
        <v>948.12298299999998</v>
      </c>
    </row>
    <row r="20" spans="1:21" x14ac:dyDescent="0.25">
      <c r="A20" s="49"/>
      <c r="C20" s="3" t="s">
        <v>16</v>
      </c>
      <c r="D20" s="11">
        <v>39</v>
      </c>
      <c r="E20" s="12">
        <v>21</v>
      </c>
      <c r="F20" s="13">
        <v>60</v>
      </c>
      <c r="G20" s="11">
        <v>32.5</v>
      </c>
      <c r="H20" s="12">
        <v>17.5</v>
      </c>
      <c r="I20" s="13">
        <v>50</v>
      </c>
      <c r="J20" s="11">
        <v>32.5</v>
      </c>
      <c r="K20" s="12">
        <v>17.5</v>
      </c>
      <c r="L20" s="13">
        <v>50</v>
      </c>
      <c r="M20" s="11">
        <v>35.75</v>
      </c>
      <c r="N20" s="12">
        <v>19.25</v>
      </c>
      <c r="O20" s="13">
        <v>55</v>
      </c>
      <c r="P20" s="11">
        <v>35.75</v>
      </c>
      <c r="Q20" s="12">
        <v>19.25</v>
      </c>
      <c r="R20" s="13">
        <v>55</v>
      </c>
      <c r="S20" s="11">
        <v>42.25</v>
      </c>
      <c r="T20" s="12">
        <v>22.75</v>
      </c>
      <c r="U20" s="13">
        <v>65</v>
      </c>
    </row>
    <row r="21" spans="1:21" x14ac:dyDescent="0.25">
      <c r="A21" s="49"/>
      <c r="C21" s="3" t="s">
        <v>17</v>
      </c>
      <c r="D21" s="14">
        <v>712.50519099999997</v>
      </c>
      <c r="E21" s="15">
        <v>14.625166</v>
      </c>
      <c r="F21" s="16">
        <v>727.130357</v>
      </c>
      <c r="G21" s="14">
        <v>564.402243</v>
      </c>
      <c r="H21" s="15">
        <v>99.381934999999999</v>
      </c>
      <c r="I21" s="16">
        <v>663.784178</v>
      </c>
      <c r="J21" s="14">
        <v>394.926624</v>
      </c>
      <c r="K21" s="15">
        <v>274.526633</v>
      </c>
      <c r="L21" s="16">
        <v>669.45325700000001</v>
      </c>
      <c r="M21" s="14">
        <v>352.36322000000001</v>
      </c>
      <c r="N21" s="15">
        <v>273.46122500000001</v>
      </c>
      <c r="O21" s="16">
        <v>625.82444499999997</v>
      </c>
      <c r="P21" s="14">
        <v>285.62686200000002</v>
      </c>
      <c r="Q21" s="15">
        <v>271.53080599999998</v>
      </c>
      <c r="R21" s="16">
        <v>557.15766800000006</v>
      </c>
      <c r="S21" s="14">
        <v>434.16270100000003</v>
      </c>
      <c r="T21" s="15">
        <v>277.26196599999997</v>
      </c>
      <c r="U21" s="16">
        <v>711.424667</v>
      </c>
    </row>
    <row r="22" spans="1:21" x14ac:dyDescent="0.25">
      <c r="A22" s="49"/>
      <c r="C22" s="3" t="s">
        <v>56</v>
      </c>
      <c r="D22" s="11">
        <v>69.427240999999995</v>
      </c>
      <c r="E22" s="12">
        <v>0</v>
      </c>
      <c r="F22" s="13">
        <v>69.427240999999995</v>
      </c>
      <c r="G22" s="11">
        <v>58.315756</v>
      </c>
      <c r="H22" s="12">
        <v>0</v>
      </c>
      <c r="I22" s="13">
        <v>58.315756</v>
      </c>
      <c r="J22" s="11">
        <v>46.516275</v>
      </c>
      <c r="K22" s="12">
        <v>0</v>
      </c>
      <c r="L22" s="13">
        <v>46.516275</v>
      </c>
      <c r="M22" s="11">
        <v>42.949424999999998</v>
      </c>
      <c r="N22" s="12">
        <v>0</v>
      </c>
      <c r="O22" s="13">
        <v>42.949424999999998</v>
      </c>
      <c r="P22" s="11">
        <v>35.871040000000001</v>
      </c>
      <c r="Q22" s="12">
        <v>0</v>
      </c>
      <c r="R22" s="13">
        <v>35.871040000000001</v>
      </c>
      <c r="S22" s="11">
        <v>55.940465000000003</v>
      </c>
      <c r="T22" s="12">
        <v>0</v>
      </c>
      <c r="U22" s="13">
        <v>55.940465000000003</v>
      </c>
    </row>
    <row r="23" spans="1:21" x14ac:dyDescent="0.25">
      <c r="A23" s="49"/>
      <c r="C23" s="3" t="s">
        <v>20</v>
      </c>
      <c r="D23" s="14">
        <v>48.91</v>
      </c>
      <c r="E23" s="15">
        <v>93.31</v>
      </c>
      <c r="F23" s="16">
        <v>142.22</v>
      </c>
      <c r="G23" s="14">
        <v>41.46</v>
      </c>
      <c r="H23" s="15">
        <v>78.62</v>
      </c>
      <c r="I23" s="16">
        <v>120.08000000000001</v>
      </c>
      <c r="J23" s="14">
        <v>40.81</v>
      </c>
      <c r="K23" s="15">
        <v>118.96</v>
      </c>
      <c r="L23" s="16">
        <v>159.76999999999998</v>
      </c>
      <c r="M23" s="14">
        <v>42.39</v>
      </c>
      <c r="N23" s="15">
        <v>119.97</v>
      </c>
      <c r="O23" s="16">
        <v>162.36000000000001</v>
      </c>
      <c r="P23" s="14">
        <v>38.67</v>
      </c>
      <c r="Q23" s="15">
        <v>131.6</v>
      </c>
      <c r="R23" s="16">
        <v>170.26999999999998</v>
      </c>
      <c r="S23" s="14">
        <v>42.26</v>
      </c>
      <c r="T23" s="15">
        <v>127.19</v>
      </c>
      <c r="U23" s="16">
        <v>169.45</v>
      </c>
    </row>
    <row r="24" spans="1:21" x14ac:dyDescent="0.25">
      <c r="A24" s="49"/>
      <c r="C24" s="3" t="s">
        <v>9</v>
      </c>
      <c r="D24" s="11">
        <v>56.449365999999998</v>
      </c>
      <c r="E24" s="12">
        <v>7.71943</v>
      </c>
      <c r="F24" s="13">
        <v>64.168796</v>
      </c>
      <c r="G24" s="11">
        <v>44.216074999999996</v>
      </c>
      <c r="H24" s="12">
        <v>14.036754</v>
      </c>
      <c r="I24" s="13">
        <v>58.252828999999998</v>
      </c>
      <c r="J24" s="11">
        <v>43.372636</v>
      </c>
      <c r="K24" s="12">
        <v>13.601144</v>
      </c>
      <c r="L24" s="13">
        <v>56.973779999999998</v>
      </c>
      <c r="M24" s="11">
        <v>42.373739</v>
      </c>
      <c r="N24" s="12">
        <v>16.417082000000001</v>
      </c>
      <c r="O24" s="13">
        <v>58.790821000000001</v>
      </c>
      <c r="P24" s="11">
        <v>40.819164000000001</v>
      </c>
      <c r="Q24" s="12">
        <v>15.163755999999999</v>
      </c>
      <c r="R24" s="13">
        <v>55.98292</v>
      </c>
      <c r="S24" s="11">
        <v>47.354441999999999</v>
      </c>
      <c r="T24" s="12">
        <v>16.948961000000001</v>
      </c>
      <c r="U24" s="13">
        <v>64.303403000000003</v>
      </c>
    </row>
    <row r="25" spans="1:21" x14ac:dyDescent="0.25">
      <c r="A25" s="49"/>
      <c r="C25" s="3" t="s">
        <v>21</v>
      </c>
      <c r="D25" s="14">
        <v>180</v>
      </c>
      <c r="E25" s="15">
        <v>30</v>
      </c>
      <c r="F25" s="16">
        <v>210</v>
      </c>
      <c r="G25" s="14">
        <v>130</v>
      </c>
      <c r="H25" s="15">
        <v>30</v>
      </c>
      <c r="I25" s="16">
        <v>160</v>
      </c>
      <c r="J25" s="14">
        <v>120</v>
      </c>
      <c r="K25" s="15">
        <v>30</v>
      </c>
      <c r="L25" s="16">
        <v>150</v>
      </c>
      <c r="M25" s="14">
        <v>120</v>
      </c>
      <c r="N25" s="15">
        <v>30</v>
      </c>
      <c r="O25" s="16">
        <v>150</v>
      </c>
      <c r="P25" s="14">
        <v>100</v>
      </c>
      <c r="Q25" s="15">
        <v>35</v>
      </c>
      <c r="R25" s="16">
        <v>135</v>
      </c>
      <c r="S25" s="14">
        <v>130</v>
      </c>
      <c r="T25" s="15">
        <v>40</v>
      </c>
      <c r="U25" s="16">
        <v>170</v>
      </c>
    </row>
    <row r="26" spans="1:21" x14ac:dyDescent="0.25">
      <c r="A26" s="49"/>
      <c r="C26" s="3" t="s">
        <v>22</v>
      </c>
      <c r="D26" s="11">
        <v>73.8</v>
      </c>
      <c r="E26" s="12">
        <v>91.3</v>
      </c>
      <c r="F26" s="13">
        <v>165.1</v>
      </c>
      <c r="G26" s="11">
        <v>58.8</v>
      </c>
      <c r="H26" s="12">
        <v>75.8</v>
      </c>
      <c r="I26" s="13">
        <v>134.6</v>
      </c>
      <c r="J26" s="11">
        <v>46.8</v>
      </c>
      <c r="K26" s="12">
        <v>93.9</v>
      </c>
      <c r="L26" s="13">
        <v>140.69999999999999</v>
      </c>
      <c r="M26" s="11">
        <v>40</v>
      </c>
      <c r="N26" s="12">
        <v>80.400000000000006</v>
      </c>
      <c r="O26" s="13">
        <v>120.4</v>
      </c>
      <c r="P26" s="11">
        <v>38.1</v>
      </c>
      <c r="Q26" s="12">
        <v>78</v>
      </c>
      <c r="R26" s="13">
        <v>116.1</v>
      </c>
      <c r="S26" s="11">
        <v>48</v>
      </c>
      <c r="T26" s="12">
        <v>91.4</v>
      </c>
      <c r="U26" s="13">
        <v>139.4</v>
      </c>
    </row>
    <row r="27" spans="1:21" x14ac:dyDescent="0.25">
      <c r="A27" s="49"/>
      <c r="C27" s="3" t="s">
        <v>23</v>
      </c>
      <c r="D27" s="14">
        <v>1121.67</v>
      </c>
      <c r="E27" s="15">
        <v>574.89</v>
      </c>
      <c r="F27" s="16">
        <v>1696.56</v>
      </c>
      <c r="G27" s="14">
        <v>899.38</v>
      </c>
      <c r="H27" s="15">
        <v>532.02</v>
      </c>
      <c r="I27" s="16">
        <v>1431.4</v>
      </c>
      <c r="J27" s="14">
        <v>777.5</v>
      </c>
      <c r="K27" s="15">
        <v>593.77</v>
      </c>
      <c r="L27" s="16">
        <v>1371.27</v>
      </c>
      <c r="M27" s="14">
        <v>738.92</v>
      </c>
      <c r="N27" s="15">
        <v>779.79</v>
      </c>
      <c r="O27" s="16">
        <v>1518.71</v>
      </c>
      <c r="P27" s="14">
        <v>589.38</v>
      </c>
      <c r="Q27" s="15">
        <v>643.53</v>
      </c>
      <c r="R27" s="16">
        <v>1232.9099999999999</v>
      </c>
      <c r="S27" s="14">
        <v>805.32</v>
      </c>
      <c r="T27" s="15">
        <v>758.03</v>
      </c>
      <c r="U27" s="16">
        <v>1563.35</v>
      </c>
    </row>
    <row r="28" spans="1:21" x14ac:dyDescent="0.25">
      <c r="A28" s="49"/>
      <c r="C28" s="3" t="s">
        <v>25</v>
      </c>
      <c r="D28" s="11">
        <v>57.44</v>
      </c>
      <c r="E28" s="12">
        <v>1.0900000000000001</v>
      </c>
      <c r="F28" s="13">
        <v>58.53</v>
      </c>
      <c r="G28" s="11">
        <v>52.22</v>
      </c>
      <c r="H28" s="12">
        <v>3.88</v>
      </c>
      <c r="I28" s="13">
        <v>56.1</v>
      </c>
      <c r="J28" s="11">
        <v>52.16</v>
      </c>
      <c r="K28" s="12">
        <v>7.61</v>
      </c>
      <c r="L28" s="13">
        <v>59.769999999999996</v>
      </c>
      <c r="M28" s="11">
        <v>42.36</v>
      </c>
      <c r="N28" s="12">
        <v>6.78</v>
      </c>
      <c r="O28" s="13">
        <v>49.14</v>
      </c>
      <c r="P28" s="11">
        <v>43.26</v>
      </c>
      <c r="Q28" s="12">
        <v>9.68</v>
      </c>
      <c r="R28" s="13">
        <v>52.94</v>
      </c>
      <c r="S28" s="11">
        <v>54.79</v>
      </c>
      <c r="T28" s="12">
        <v>7.01</v>
      </c>
      <c r="U28" s="13">
        <v>61.8</v>
      </c>
    </row>
    <row r="29" spans="1:21" x14ac:dyDescent="0.25">
      <c r="A29" s="49"/>
      <c r="C29" s="3" t="s">
        <v>57</v>
      </c>
      <c r="D29" s="14">
        <v>22.14</v>
      </c>
      <c r="E29" s="15">
        <v>0</v>
      </c>
      <c r="F29" s="16">
        <v>22.14</v>
      </c>
      <c r="G29" s="14">
        <v>17.55</v>
      </c>
      <c r="H29" s="15">
        <v>0</v>
      </c>
      <c r="I29" s="16">
        <v>17.55</v>
      </c>
      <c r="J29" s="14">
        <v>14.29</v>
      </c>
      <c r="K29" s="15">
        <v>0</v>
      </c>
      <c r="L29" s="16">
        <v>14.29</v>
      </c>
      <c r="M29" s="14">
        <v>13.45</v>
      </c>
      <c r="N29" s="15">
        <v>0</v>
      </c>
      <c r="O29" s="16">
        <v>13.45</v>
      </c>
      <c r="P29" s="14">
        <v>11.62</v>
      </c>
      <c r="Q29" s="15">
        <v>0</v>
      </c>
      <c r="R29" s="16">
        <v>11.62</v>
      </c>
      <c r="S29" s="14">
        <v>16.37</v>
      </c>
      <c r="T29" s="15">
        <v>0</v>
      </c>
      <c r="U29" s="16">
        <v>16.37</v>
      </c>
    </row>
    <row r="30" spans="1:21" x14ac:dyDescent="0.25">
      <c r="A30" s="49"/>
      <c r="C30" s="3" t="s">
        <v>24</v>
      </c>
      <c r="D30" s="11"/>
      <c r="E30" s="12"/>
      <c r="F30" s="13">
        <v>28.26</v>
      </c>
      <c r="G30" s="11"/>
      <c r="H30" s="12"/>
      <c r="I30" s="13">
        <v>20.63</v>
      </c>
      <c r="J30" s="11"/>
      <c r="K30" s="12"/>
      <c r="L30" s="13">
        <v>22.74</v>
      </c>
      <c r="M30" s="11"/>
      <c r="N30" s="12"/>
      <c r="O30" s="13">
        <v>21.46</v>
      </c>
      <c r="P30" s="11"/>
      <c r="Q30" s="12"/>
      <c r="R30" s="13">
        <v>29.68</v>
      </c>
      <c r="S30" s="11"/>
      <c r="T30" s="12"/>
      <c r="U30" s="13">
        <v>29.23</v>
      </c>
    </row>
    <row r="31" spans="1:21" x14ac:dyDescent="0.25">
      <c r="A31" s="49"/>
      <c r="C31" s="3" t="s">
        <v>58</v>
      </c>
      <c r="D31" s="14">
        <v>2.1800000000000002</v>
      </c>
      <c r="E31" s="15">
        <v>0.64</v>
      </c>
      <c r="F31" s="16">
        <v>2.8200000000000003</v>
      </c>
      <c r="G31" s="14">
        <v>1.32</v>
      </c>
      <c r="H31" s="15">
        <v>0.46</v>
      </c>
      <c r="I31" s="16">
        <v>1.78</v>
      </c>
      <c r="J31" s="14">
        <v>1.1000000000000001</v>
      </c>
      <c r="K31" s="15">
        <v>7.8</v>
      </c>
      <c r="L31" s="16">
        <v>8.9</v>
      </c>
      <c r="M31" s="14">
        <v>1.1100000000000001</v>
      </c>
      <c r="N31" s="15">
        <v>10.56</v>
      </c>
      <c r="O31" s="16">
        <v>11.67</v>
      </c>
      <c r="P31" s="14">
        <v>0.87</v>
      </c>
      <c r="Q31" s="15">
        <v>9.24</v>
      </c>
      <c r="R31" s="16">
        <v>10.11</v>
      </c>
      <c r="S31" s="14">
        <v>1.18</v>
      </c>
      <c r="T31" s="15">
        <v>10.54</v>
      </c>
      <c r="U31" s="16">
        <v>11.719999999999999</v>
      </c>
    </row>
    <row r="32" spans="1:21" x14ac:dyDescent="0.25">
      <c r="A32" s="49"/>
      <c r="C32" s="3" t="s">
        <v>26</v>
      </c>
      <c r="D32" s="11">
        <v>725.24</v>
      </c>
      <c r="E32" s="12">
        <v>153.29</v>
      </c>
      <c r="F32" s="13">
        <v>878.53</v>
      </c>
      <c r="G32" s="11">
        <v>614.78</v>
      </c>
      <c r="H32" s="12">
        <v>181.46</v>
      </c>
      <c r="I32" s="13">
        <v>796.24</v>
      </c>
      <c r="J32" s="11">
        <v>514.42999999999995</v>
      </c>
      <c r="K32" s="12">
        <v>202.26</v>
      </c>
      <c r="L32" s="13">
        <v>716.68999999999994</v>
      </c>
      <c r="M32" s="11">
        <v>504.37</v>
      </c>
      <c r="N32" s="12">
        <v>232.6</v>
      </c>
      <c r="O32" s="13">
        <v>736.97</v>
      </c>
      <c r="P32" s="11">
        <v>508.86</v>
      </c>
      <c r="Q32" s="12">
        <v>242.94</v>
      </c>
      <c r="R32" s="13">
        <v>751.8</v>
      </c>
      <c r="S32" s="11">
        <v>592.17999999999995</v>
      </c>
      <c r="T32" s="12">
        <v>226.38</v>
      </c>
      <c r="U32" s="13">
        <v>818.56</v>
      </c>
    </row>
    <row r="33" spans="1:21" x14ac:dyDescent="0.25">
      <c r="A33" s="49"/>
      <c r="C33" s="3" t="s">
        <v>27</v>
      </c>
      <c r="D33" s="14"/>
      <c r="E33" s="15"/>
      <c r="F33" s="16">
        <v>534.51003200000002</v>
      </c>
      <c r="G33" s="14"/>
      <c r="H33" s="15"/>
      <c r="I33" s="16">
        <v>477.33561700000001</v>
      </c>
      <c r="J33" s="14"/>
      <c r="K33" s="15"/>
      <c r="L33" s="16">
        <v>410.94857400000001</v>
      </c>
      <c r="M33" s="14"/>
      <c r="N33" s="15"/>
      <c r="O33" s="16">
        <v>424.51892299999997</v>
      </c>
      <c r="P33" s="14"/>
      <c r="Q33" s="15"/>
      <c r="R33" s="16">
        <v>397.11310600000002</v>
      </c>
      <c r="S33" s="14"/>
      <c r="T33" s="15"/>
      <c r="U33" s="16">
        <v>456.15261700000002</v>
      </c>
    </row>
    <row r="34" spans="1:21" x14ac:dyDescent="0.25">
      <c r="A34" s="49"/>
      <c r="C34" s="3" t="s">
        <v>28</v>
      </c>
      <c r="D34" s="11">
        <v>102.85</v>
      </c>
      <c r="E34" s="12">
        <v>36.229999999999997</v>
      </c>
      <c r="F34" s="13">
        <v>139.07999999999998</v>
      </c>
      <c r="G34" s="11">
        <v>82.81</v>
      </c>
      <c r="H34" s="12">
        <v>79.52</v>
      </c>
      <c r="I34" s="13">
        <v>162.32999999999998</v>
      </c>
      <c r="J34" s="11">
        <v>96.54</v>
      </c>
      <c r="K34" s="12">
        <v>98.23</v>
      </c>
      <c r="L34" s="13">
        <v>194.77</v>
      </c>
      <c r="M34" s="11">
        <v>103.06</v>
      </c>
      <c r="N34" s="12">
        <v>153.13</v>
      </c>
      <c r="O34" s="13">
        <v>256.19</v>
      </c>
      <c r="P34" s="11">
        <v>102.89</v>
      </c>
      <c r="Q34" s="12">
        <v>124.19</v>
      </c>
      <c r="R34" s="13">
        <v>227.07999999999998</v>
      </c>
      <c r="S34" s="11">
        <v>113.92</v>
      </c>
      <c r="T34" s="12">
        <v>79.52</v>
      </c>
      <c r="U34" s="13">
        <v>193.44</v>
      </c>
    </row>
    <row r="35" spans="1:21" x14ac:dyDescent="0.25">
      <c r="A35" s="49"/>
      <c r="C35" s="3" t="s">
        <v>29</v>
      </c>
      <c r="D35" s="14">
        <v>230</v>
      </c>
      <c r="E35" s="15">
        <v>30</v>
      </c>
      <c r="F35" s="16">
        <v>260</v>
      </c>
      <c r="G35" s="14">
        <v>160</v>
      </c>
      <c r="H35" s="15">
        <v>25</v>
      </c>
      <c r="I35" s="16">
        <v>185</v>
      </c>
      <c r="J35" s="14">
        <v>155</v>
      </c>
      <c r="K35" s="15">
        <v>35</v>
      </c>
      <c r="L35" s="16">
        <v>190</v>
      </c>
      <c r="M35" s="14">
        <v>140</v>
      </c>
      <c r="N35" s="15">
        <v>50</v>
      </c>
      <c r="O35" s="16">
        <v>190</v>
      </c>
      <c r="P35" s="14">
        <v>140</v>
      </c>
      <c r="Q35" s="15">
        <v>55</v>
      </c>
      <c r="R35" s="16">
        <v>195</v>
      </c>
      <c r="S35" s="14">
        <v>150</v>
      </c>
      <c r="T35" s="15">
        <v>60</v>
      </c>
      <c r="U35" s="16">
        <v>210</v>
      </c>
    </row>
    <row r="36" spans="1:21" x14ac:dyDescent="0.25">
      <c r="A36" s="49"/>
      <c r="C36" s="3" t="s">
        <v>30</v>
      </c>
      <c r="D36" s="11">
        <v>33.04</v>
      </c>
      <c r="E36" s="12">
        <v>0</v>
      </c>
      <c r="F36" s="13">
        <v>33.04</v>
      </c>
      <c r="G36" s="11">
        <v>33.04</v>
      </c>
      <c r="H36" s="12">
        <v>0</v>
      </c>
      <c r="I36" s="13">
        <v>33.04</v>
      </c>
      <c r="J36" s="11">
        <v>33.04</v>
      </c>
      <c r="K36" s="12">
        <v>0</v>
      </c>
      <c r="L36" s="13">
        <v>33.04</v>
      </c>
      <c r="M36" s="11">
        <v>33.04</v>
      </c>
      <c r="N36" s="12">
        <v>0</v>
      </c>
      <c r="O36" s="13">
        <v>33.04</v>
      </c>
      <c r="P36" s="11">
        <v>33.04</v>
      </c>
      <c r="Q36" s="12">
        <v>0</v>
      </c>
      <c r="R36" s="13">
        <v>33.04</v>
      </c>
      <c r="S36" s="11">
        <v>33.04</v>
      </c>
      <c r="T36" s="12">
        <v>0</v>
      </c>
      <c r="U36" s="13">
        <v>33.04</v>
      </c>
    </row>
    <row r="37" spans="1:21" x14ac:dyDescent="0.25">
      <c r="A37" s="49"/>
      <c r="C37" s="3" t="s">
        <v>34</v>
      </c>
      <c r="D37" s="14">
        <v>16.1204</v>
      </c>
      <c r="E37" s="15">
        <v>2.9042439999999998</v>
      </c>
      <c r="F37" s="16">
        <v>19.024643999999999</v>
      </c>
      <c r="G37" s="14">
        <v>16.519998999999999</v>
      </c>
      <c r="H37" s="15">
        <v>0.52008699999999997</v>
      </c>
      <c r="I37" s="16">
        <v>17.040085999999999</v>
      </c>
      <c r="J37" s="14">
        <v>14.607823</v>
      </c>
      <c r="K37" s="15">
        <v>0.333092</v>
      </c>
      <c r="L37" s="16">
        <v>14.940915</v>
      </c>
      <c r="M37" s="14">
        <v>14.184835</v>
      </c>
      <c r="N37" s="15">
        <v>0.10066</v>
      </c>
      <c r="O37" s="16">
        <v>14.285494999999999</v>
      </c>
      <c r="P37" s="14">
        <v>14.574490000000001</v>
      </c>
      <c r="Q37" s="15">
        <v>9.3678999999999998E-2</v>
      </c>
      <c r="R37" s="16">
        <v>14.668169000000001</v>
      </c>
      <c r="S37" s="14">
        <v>16.451772999999999</v>
      </c>
      <c r="T37" s="15">
        <v>0.23830000000000001</v>
      </c>
      <c r="U37" s="16">
        <v>16.690072999999998</v>
      </c>
    </row>
    <row r="38" spans="1:21" x14ac:dyDescent="0.25">
      <c r="A38" s="49"/>
      <c r="C38" s="3" t="s">
        <v>32</v>
      </c>
      <c r="D38" s="11">
        <v>23.1</v>
      </c>
      <c r="E38" s="12">
        <v>0.1</v>
      </c>
      <c r="F38" s="13">
        <v>23.200000000000003</v>
      </c>
      <c r="G38" s="11">
        <v>18.2</v>
      </c>
      <c r="H38" s="12">
        <v>0.4</v>
      </c>
      <c r="I38" s="13">
        <v>18.599999999999998</v>
      </c>
      <c r="J38" s="11">
        <v>16.399999999999999</v>
      </c>
      <c r="K38" s="12">
        <v>0.2</v>
      </c>
      <c r="L38" s="13">
        <v>16.599999999999998</v>
      </c>
      <c r="M38" s="11">
        <v>17.2</v>
      </c>
      <c r="N38" s="12">
        <v>0.3</v>
      </c>
      <c r="O38" s="13">
        <v>17.5</v>
      </c>
      <c r="P38" s="11">
        <v>16.399999999999999</v>
      </c>
      <c r="Q38" s="12">
        <v>0.6</v>
      </c>
      <c r="R38" s="13">
        <v>17</v>
      </c>
      <c r="S38" s="11">
        <v>18.8</v>
      </c>
      <c r="T38" s="12">
        <v>0.5</v>
      </c>
      <c r="U38" s="13">
        <v>19.3</v>
      </c>
    </row>
    <row r="39" spans="1:21" x14ac:dyDescent="0.25">
      <c r="A39" s="49"/>
      <c r="C39" s="3" t="s">
        <v>31</v>
      </c>
      <c r="D39" s="14">
        <v>106.392</v>
      </c>
      <c r="E39" s="15">
        <v>11.829000000000001</v>
      </c>
      <c r="F39" s="16">
        <v>118.221</v>
      </c>
      <c r="G39" s="14">
        <v>71.117000000000004</v>
      </c>
      <c r="H39" s="15">
        <v>10.829000000000001</v>
      </c>
      <c r="I39" s="16">
        <v>81.945999999999998</v>
      </c>
      <c r="J39" s="14">
        <v>54.610999999999997</v>
      </c>
      <c r="K39" s="15">
        <v>12.896000000000001</v>
      </c>
      <c r="L39" s="16">
        <v>67.507000000000005</v>
      </c>
      <c r="M39" s="14">
        <v>57.174999999999997</v>
      </c>
      <c r="N39" s="15">
        <v>11.826000000000001</v>
      </c>
      <c r="O39" s="16">
        <v>69.001000000000005</v>
      </c>
      <c r="P39" s="14">
        <v>57.311</v>
      </c>
      <c r="Q39" s="15">
        <v>14.295</v>
      </c>
      <c r="R39" s="16">
        <v>71.605999999999995</v>
      </c>
      <c r="S39" s="14">
        <v>70.891000000000005</v>
      </c>
      <c r="T39" s="15">
        <v>15.542</v>
      </c>
      <c r="U39" s="16">
        <v>86.433000000000007</v>
      </c>
    </row>
    <row r="40" spans="1:21" x14ac:dyDescent="0.25">
      <c r="A40" s="49"/>
      <c r="C40" s="3" t="s">
        <v>35</v>
      </c>
      <c r="D40" s="11">
        <v>1626.327368</v>
      </c>
      <c r="E40" s="12">
        <v>459.563605</v>
      </c>
      <c r="F40" s="13">
        <v>2085.890973</v>
      </c>
      <c r="G40" s="11">
        <v>1153.8483510000001</v>
      </c>
      <c r="H40" s="12">
        <v>413.40657299999998</v>
      </c>
      <c r="I40" s="13">
        <v>1567.2549240000001</v>
      </c>
      <c r="J40" s="11">
        <v>813.66886599999998</v>
      </c>
      <c r="K40" s="12">
        <v>432.934596</v>
      </c>
      <c r="L40" s="13">
        <v>1246.603462</v>
      </c>
      <c r="M40" s="11">
        <v>752.53713900000002</v>
      </c>
      <c r="N40" s="12">
        <v>436.54983600000003</v>
      </c>
      <c r="O40" s="13">
        <v>1189.0869750000002</v>
      </c>
      <c r="P40" s="11">
        <v>748.29774699999996</v>
      </c>
      <c r="Q40" s="12">
        <v>425.28101700000002</v>
      </c>
      <c r="R40" s="13">
        <v>1173.5787639999999</v>
      </c>
      <c r="S40" s="11">
        <v>869.78470500000003</v>
      </c>
      <c r="T40" s="12">
        <v>464.76120700000001</v>
      </c>
      <c r="U40" s="13">
        <v>1334.545912</v>
      </c>
    </row>
    <row r="41" spans="1:21" x14ac:dyDescent="0.25">
      <c r="A41" s="49"/>
      <c r="C41" s="3" t="s">
        <v>59</v>
      </c>
      <c r="D41" s="14">
        <v>19.12</v>
      </c>
      <c r="E41" s="15">
        <v>29.76</v>
      </c>
      <c r="F41" s="16">
        <v>48.88</v>
      </c>
      <c r="G41" s="14">
        <v>15.21</v>
      </c>
      <c r="H41" s="15">
        <v>31.05</v>
      </c>
      <c r="I41" s="16">
        <v>46.260000000000005</v>
      </c>
      <c r="J41" s="14">
        <v>11.94</v>
      </c>
      <c r="K41" s="15">
        <v>30.64</v>
      </c>
      <c r="L41" s="16">
        <v>42.58</v>
      </c>
      <c r="M41" s="14">
        <v>8.86</v>
      </c>
      <c r="N41" s="15">
        <v>20.16</v>
      </c>
      <c r="O41" s="16">
        <v>29.02</v>
      </c>
      <c r="P41" s="14">
        <v>10.1</v>
      </c>
      <c r="Q41" s="15">
        <v>18.07</v>
      </c>
      <c r="R41" s="16">
        <v>28.17</v>
      </c>
      <c r="S41" s="14">
        <v>13.17</v>
      </c>
      <c r="T41" s="15">
        <v>23.22</v>
      </c>
      <c r="U41" s="16">
        <v>36.39</v>
      </c>
    </row>
    <row r="42" spans="1:21" x14ac:dyDescent="0.25">
      <c r="C42" s="17" t="s">
        <v>70</v>
      </c>
      <c r="D42" s="18"/>
      <c r="E42" s="19"/>
      <c r="F42" s="20">
        <v>12086.740314000001</v>
      </c>
      <c r="G42" s="18"/>
      <c r="H42" s="19"/>
      <c r="I42" s="20">
        <v>9884.8429840000008</v>
      </c>
      <c r="J42" s="18"/>
      <c r="K42" s="19"/>
      <c r="L42" s="20">
        <v>9113.2592739999982</v>
      </c>
      <c r="M42" s="18"/>
      <c r="N42" s="19"/>
      <c r="O42" s="20">
        <v>9049.5454959999988</v>
      </c>
      <c r="P42" s="18"/>
      <c r="Q42" s="19"/>
      <c r="R42" s="20">
        <v>8614.016698999998</v>
      </c>
      <c r="S42" s="18"/>
      <c r="T42" s="19"/>
      <c r="U42" s="20">
        <v>9697.2464259999979</v>
      </c>
    </row>
    <row r="43" spans="1:21" x14ac:dyDescent="0.25">
      <c r="C43" s="40"/>
      <c r="D43" s="40"/>
      <c r="F43" s="41"/>
      <c r="G43" s="40"/>
      <c r="I43" s="41"/>
      <c r="J43" s="40"/>
      <c r="L43" s="41"/>
      <c r="M43" s="40"/>
      <c r="O43" s="41"/>
      <c r="P43" s="40"/>
      <c r="R43" s="41"/>
      <c r="S43" s="40"/>
    </row>
    <row r="44" spans="1:21" x14ac:dyDescent="0.25">
      <c r="C44" s="52" t="s">
        <v>74</v>
      </c>
      <c r="D44" s="52"/>
      <c r="E44" s="52"/>
      <c r="F44" s="52"/>
      <c r="G44" s="52"/>
    </row>
    <row r="45" spans="1:21" x14ac:dyDescent="0.25">
      <c r="C45" s="7" t="s">
        <v>75</v>
      </c>
    </row>
    <row r="46" spans="1:21" x14ac:dyDescent="0.25">
      <c r="C46" s="7" t="s">
        <v>72</v>
      </c>
    </row>
    <row r="47" spans="1:21" x14ac:dyDescent="0.25">
      <c r="C47" s="7" t="s">
        <v>79</v>
      </c>
    </row>
    <row r="48" spans="1:21" x14ac:dyDescent="0.25">
      <c r="C48" s="7" t="s">
        <v>76</v>
      </c>
    </row>
  </sheetData>
  <mergeCells count="8">
    <mergeCell ref="S4:U4"/>
    <mergeCell ref="C44:G44"/>
    <mergeCell ref="C4:C5"/>
    <mergeCell ref="D4:F4"/>
    <mergeCell ref="G4:I4"/>
    <mergeCell ref="J4:L4"/>
    <mergeCell ref="M4:O4"/>
    <mergeCell ref="P4:R4"/>
  </mergeCells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098595299129C14C87594CD1E1DE1FF2" ma:contentTypeVersion="12" ma:contentTypeDescription="Create a new document." ma:contentTypeScope="" ma:versionID="7c41f47b9057f9df594b09e22497d1b5">
  <xsd:schema xmlns:xsd="http://www.w3.org/2001/XMLSchema" xmlns:xs="http://www.w3.org/2001/XMLSchema" xmlns:p="http://schemas.microsoft.com/office/2006/metadata/properties" xmlns:ns2="660daea1-89f2-4198-b72b-53d8a9749dfb" xmlns:ns3="37ee97b4-73a0-450c-8517-7d8a14946e68" targetNamespace="http://schemas.microsoft.com/office/2006/metadata/properties" ma:root="true" ma:fieldsID="d52a3c291cfa86674055ff485cf54a2c" ns2:_="" ns3:_="">
    <xsd:import namespace="660daea1-89f2-4198-b72b-53d8a9749dfb"/>
    <xsd:import namespace="37ee97b4-73a0-450c-8517-7d8a14946e6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ServiceOCR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60daea1-89f2-4198-b72b-53d8a9749df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4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5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9" nillable="true" ma:displayName="Location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7ee97b4-73a0-450c-8517-7d8a14946e68" elementFormDefault="qualified">
    <xsd:import namespace="http://schemas.microsoft.com/office/2006/documentManagement/types"/>
    <xsd:import namespace="http://schemas.microsoft.com/office/infopath/2007/PartnerControls"/>
    <xsd:element name="SharedWithUsers" ma:index="17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8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4.xml>�� 
</file>

<file path=customXml/itemProps1.xml><?xml version="1.0" encoding="utf-8"?>
<ds:datastoreItem xmlns:ds="http://schemas.openxmlformats.org/officeDocument/2006/customXml" ds:itemID="{A56C28AE-6004-4989-BECE-2EA3908BC746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60daea1-89f2-4198-b72b-53d8a9749dfb"/>
    <ds:schemaRef ds:uri="37ee97b4-73a0-450c-8517-7d8a14946e6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871A3869-C810-444E-8548-422607EC4A91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081A1746-3B62-45F7-93CD-E55C58E3BEBE}">
  <ds:schemaRefs>
    <ds:schemaRef ds:uri="http://schemas.microsoft.com/office/2006/metadata/properties"/>
    <ds:schemaRef ds:uri="http://schemas.microsoft.com/office/infopath/2007/PartnerControls"/>
  </ds:schemaRefs>
</ds:datastoreItem>
</file>

<file path=customXml/itemProps4.xml><?xml version="1.0" encoding="utf-8"?>
<ds:datastoreItem xmlns:ds="http://schemas.openxmlformats.org/officeDocument/2006/customXml" ds:itemID="{B2AF0248-0AA6-4D3B-97C4-A55B751AB795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Cover</vt:lpstr>
      <vt:lpstr>Storage curves from GSE</vt:lpstr>
      <vt:lpstr>Monthly National Prod</vt:lpstr>
      <vt:lpstr>Monthly Total Demand</vt:lpstr>
      <vt:lpstr>Monthly Power and Final Demand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Natalia Romero</dc:creator>
  <cp:lastModifiedBy>Magdalena Bogucka</cp:lastModifiedBy>
  <dcterms:created xsi:type="dcterms:W3CDTF">2018-04-16T11:27:16Z</dcterms:created>
  <dcterms:modified xsi:type="dcterms:W3CDTF">2021-04-14T07:05:37Z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0x010100098595299129C14C87594CD1E1DE1FF2</vt:lpwstr>
  </property>
  <property fmtid="{D5CDD505-2E9C-101B-9397-08002B2CF9AE}" pid="3" name="Order">
    <vt:r8>21873800</vt:r8>
  </property>
</Properties>
</file>